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8.xml" ContentType="application/vnd.openxmlformats-officedocument.spreadsheetml.worksheet+xml"/>
  <Override PartName="/xl/worksheets/sheet29.xml" ContentType="application/vnd.openxmlformats-officedocument.spreadsheetml.worksheet+xml"/>
  <Override PartName="/xl/worksheets/sheet31.xml" ContentType="application/vnd.openxmlformats-officedocument.spreadsheetml.worksheet+xml"/>
  <Override PartName="/xl/worksheets/sheet33.xml" ContentType="application/vnd.openxmlformats-officedocument.spreadsheetml.worksheet+xml"/>
  <Override PartName="/xl/worksheets/sheet132.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131.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7944" windowHeight="12360" activeTab="32" firstSheet="28" tabRatio="819"/>
  </bookViews>
  <sheets>
    <sheet name="1-1华宁县一般公共预算收入情况表" sheetId="28" r:id="rId1"/>
    <sheet name="1-2华宁县一般公共预算支出情况表" sheetId="29" r:id="rId2"/>
    <sheet name="1-3县本级一般公共预算收入情况表" sheetId="31" r:id="rId3"/>
    <sheet name="1-4县本级一般公共预算支出情况表（公开到项级）" sheetId="33" r:id="rId4"/>
    <sheet name="1-5县本级一般公共预算基本支出情况表（公开到款级）" sheetId="132" r:id="rId5"/>
    <sheet name="1-6一般公共预算支出表(对下转移支付项目)" sheetId="35" r:id="rId6"/>
    <sheet name="1-7华宁县分地区税收返还和转移支付预算表" sheetId="36" r:id="rId7"/>
    <sheet name="1-8华宁县县本级“三公”经费预算财政拨款情况统计表" sheetId="131" r:id="rId8"/>
    <sheet name="2-1华宁县政府性基金预算收入情况表" sheetId="54" r:id="rId9"/>
    <sheet name="2-2华宁县政府性基金预算支出情况表" sheetId="55" r:id="rId10"/>
    <sheet name="2-3县本级政府性基金预算收入情况表" sheetId="56" r:id="rId11"/>
    <sheet name="2-4县本级政府性基金预算支出情况表（公开到项级）" sheetId="57" r:id="rId12"/>
    <sheet name="2-5本级政府性基金支出表（对下转移支付）" sheetId="58" r:id="rId13"/>
    <sheet name="3-1华宁县国有资本经营收入预算情况表" sheetId="108" r:id="rId14"/>
    <sheet name="3-2华宁县国有资本经营支出预算情况表" sheetId="109" r:id="rId15"/>
    <sheet name="3-3县本级国有资本经营收入预算情况表" sheetId="110" r:id="rId16"/>
    <sheet name="3-4县本级国有资本经营支出预算情况表（公开到项级）" sheetId="111" r:id="rId17"/>
    <sheet name="3-5 华宁县国有资本经营预算转移支付表 （分地区）" sheetId="129" r:id="rId18"/>
    <sheet name="3-6 国有资本经营预算转移支付表（分项目）" sheetId="130" r:id="rId19"/>
    <sheet name="4-1华宁县社会保险基金收入预算情况表 " sheetId="133" r:id="rId20"/>
    <sheet name="4-2华宁县社会保险基金支出预算情况表" sheetId="134" r:id="rId21"/>
    <sheet name="4-3县本级社会保险基金收入预算情况表" sheetId="135" r:id="rId22"/>
    <sheet name="4-4县本级社会保险基金支出预算情况表" sheetId="136" r:id="rId23"/>
    <sheet name="5-1   2025年地方政府债务限额及余额预算情况表" sheetId="119" r:id="rId24"/>
    <sheet name="5-2  2025年地方政府一般债务余额情况表" sheetId="120" r:id="rId25"/>
    <sheet name="5-3  本级2025年地方政府一般债务余额情况表" sheetId="121" r:id="rId26"/>
    <sheet name="5-4 2025年地方政府专项债务余额情况表" sheetId="122" r:id="rId27"/>
    <sheet name="5-5 本级2025年地方政府专项债务余额情况表（本级）" sheetId="123" r:id="rId28"/>
    <sheet name="5-6 地方政府债券发行及还本付息情况表" sheetId="124" r:id="rId29"/>
    <sheet name="5-72026年政府专项债务限额和余额情况表" sheetId="125" r:id="rId30"/>
    <sheet name="5-8 2026年年初新增地方政府债券资金安排表" sheetId="126" r:id="rId31"/>
    <sheet name="6-1重大政策和重点项目绩效目标表" sheetId="127" r:id="rId32"/>
    <sheet name="6-2重点工作情况解释说明汇总表" sheetId="128" r:id="rId33"/>
  </sheets>
  <definedNames>
    <definedName name="_xlnm.Print_Area" localSheetId="3">'1-4县本级一般公共预算支出情况表（公开到项级）'!$B$1:$E$1355</definedName>
    <definedName name="_xlnm.Print_Titles" localSheetId="3">'1-4县本级一般公共预算支出情况表（公开到项级）'!$1:$3</definedName>
    <definedName name="专项收入年初预算数" localSheetId="28">#REF!</definedName>
    <definedName name="专项收入全年预计数" localSheetId="28">#REF!</definedName>
    <definedName name="_xlnm.Print_Area" localSheetId="11">'2-4县本级政府性基金预算支出情况表（公开到项级）'!$B$1:$E$271</definedName>
    <definedName name="_xlnm.Print_Titles" localSheetId="11">'2-4县本级政府性基金预算支出情况表（公开到项级）'!$1:$3</definedName>
    <definedName name="_xlnm.Print_Area" localSheetId="0">'1-1华宁县一般公共预算收入情况表'!$B$1:$E$41</definedName>
    <definedName name="_xlnm.Print_Titles" localSheetId="0">'1-1华宁县一般公共预算收入情况表'!$2:$4</definedName>
    <definedName name="_xlnm.Print_Area" localSheetId="6">'1-7华宁县分地区税收返还和转移支付预算表'!$A$1:$D$11</definedName>
    <definedName name="_xlnm.Print_Titles" localSheetId="6">'1-7华宁县分地区税收返还和转移支付预算表'!$1:$3</definedName>
    <definedName name="_xlnm.Print_Area" localSheetId="9">'2-2华宁县政府性基金预算支出情况表'!$B$1:$E$271</definedName>
    <definedName name="_xlnm.Print_Titles" localSheetId="9">'2-2华宁县政府性基金预算支出情况表'!$1:$3</definedName>
    <definedName name="_xlnm.Print_Area" localSheetId="14">'3-2华宁县国有资本经营支出预算情况表'!$A$1:$D$28</definedName>
    <definedName name="_xlnm.Print_Titles" localSheetId="14">'3-2华宁县国有资本经营支出预算情况表'!$1:$3</definedName>
    <definedName name="专项收入年初预算数" localSheetId="14">#REF!</definedName>
    <definedName name="专项收入全年预计数" localSheetId="14">#REF!</definedName>
    <definedName name="专项收入年初预算数" localSheetId="17">#REF!</definedName>
    <definedName name="专项收入全年预计数" localSheetId="17">#REF!</definedName>
    <definedName name="_xlnm.Print_Area" localSheetId="15">'3-3县本级国有资本经营收入预算情况表'!$A$1:$D$35</definedName>
    <definedName name="_xlnm.Print_Titles" localSheetId="15">'3-3县本级国有资本经营收入预算情况表'!$1:$3</definedName>
    <definedName name="专项收入年初预算数" localSheetId="15">#REF!</definedName>
    <definedName name="专项收入全年预计数" localSheetId="15">#REF!</definedName>
    <definedName name="_xlnm.Print_Area" localSheetId="2">'1-3县本级一般公共预算收入情况表'!$B$1:$E$41</definedName>
    <definedName name="_xlnm.Print_Titles" localSheetId="2">'1-3县本级一般公共预算收入情况表'!$1:$3</definedName>
    <definedName name="专项收入年初预算数" localSheetId="24">#REF!</definedName>
    <definedName name="专项收入全年预计数" localSheetId="24">#REF!</definedName>
    <definedName name="专项收入年初预算数" localSheetId="30">#REF!</definedName>
    <definedName name="专项收入全年预计数" localSheetId="30">#REF!</definedName>
    <definedName name="_xlnm.Print_Area" localSheetId="18">'3-6 国有资本经营预算转移支付表（分项目）'!$A$1:$B$20</definedName>
    <definedName name="专项收入年初预算数" localSheetId="18">#REF!</definedName>
    <definedName name="专项收入全年预计数" localSheetId="18">#REF!</definedName>
    <definedName name="_xlnm.Print_Area" localSheetId="10">'2-3县本级政府性基金预算收入情况表'!$B$1:$E$38</definedName>
    <definedName name="_xlnm.Print_Titles" localSheetId="10">'2-3县本级政府性基金预算收入情况表'!$1:$3</definedName>
    <definedName name="_xlnm.Print_Area" localSheetId="12">'2-5本级政府性基金支出表（对下转移支付）'!$A$1:$D$16</definedName>
    <definedName name="_xlnm.Print_Titles" localSheetId="12">'2-5本级政府性基金支出表（对下转移支付）'!$1:$3</definedName>
    <definedName name="_xlnm.Print_Area" localSheetId="8">'2-1华宁县政府性基金预算收入情况表'!$B$1:$E$38</definedName>
    <definedName name="_xlnm.Print_Titles" localSheetId="8">'2-1华宁县政府性基金预算收入情况表'!$1:$3</definedName>
    <definedName name="_xlnm.Print_Area" localSheetId="13">'3-1华宁县国有资本经营收入预算情况表'!$A$1:$D$41</definedName>
    <definedName name="_xlnm.Print_Titles" localSheetId="13">'3-1华宁县国有资本经营收入预算情况表'!$1:$3</definedName>
    <definedName name="专项收入年初预算数" localSheetId="13">#REF!</definedName>
    <definedName name="专项收入全年预计数" localSheetId="13">#REF!</definedName>
    <definedName name="_xlnm.Print_Area" localSheetId="16">'3-4县本级国有资本经营支出预算情况表（公开到项级）'!$A$1:$D$21</definedName>
    <definedName name="专项收入年初预算数" localSheetId="16">#REF!</definedName>
    <definedName name="专项收入全年预计数" localSheetId="16">#REF!</definedName>
    <definedName name="_xlnm.Print_Area" localSheetId="1">'1-2华宁县一般公共预算支出情况表'!$B$1:$E$38</definedName>
    <definedName name="_xlnm.Print_Titles" localSheetId="1">'1-2华宁县一般公共预算支出情况表'!$1:$3</definedName>
    <definedName name="专项收入年初预算数" localSheetId="1">#REF!</definedName>
    <definedName name="专项收入全年预计数" localSheetId="1">#REF!</definedName>
    <definedName name="专项收入年初预算数" localSheetId="27">#REF!</definedName>
    <definedName name="专项收入全年预计数" localSheetId="27">#REF!</definedName>
    <definedName name="_xlnm.Print_Area" localSheetId="4">'1-5县本级一般公共预算基本支出情况表（公开到款级）'!$A$1:$B$75</definedName>
    <definedName name="_xlnm.Print_Titles" localSheetId="4">'1-5县本级一般公共预算基本支出情况表（公开到款级）'!$1:$3</definedName>
    <definedName name="专项收入年初预算数" localSheetId="4">#REF!</definedName>
    <definedName name="专项收入全年预计数" localSheetId="4">#REF!</definedName>
    <definedName name="_xlnm.Print_Area" localSheetId="21">'4-3县本级社会保险基金收入预算情况表'!$A$1:$D$37</definedName>
    <definedName name="_xlnm.Print_Titles" localSheetId="21">'4-3县本级社会保险基金收入预算情况表'!$1:$3</definedName>
    <definedName name="专项收入年初预算数" localSheetId="21">#REF!</definedName>
    <definedName name="专项收入全年预计数" localSheetId="21">#REF!</definedName>
    <definedName name="_xlnm.Print_Area" localSheetId="31">'6-1重大政策和重点项目绩效目标表'!#REF!</definedName>
    <definedName name="专项收入年初预算数" localSheetId="31">#REF!</definedName>
    <definedName name="专项收入全年预计数" localSheetId="31">#REF!</definedName>
    <definedName name="专项收入年初预算数" localSheetId="29">#REF!</definedName>
    <definedName name="专项收入全年预计数" localSheetId="29">#REF!</definedName>
    <definedName name="专项收入年初预算数" localSheetId="32">#REF!</definedName>
    <definedName name="专项收入全年预计数" localSheetId="32">#REF!</definedName>
    <definedName name="专项收入年初预算数" localSheetId="26">#REF!</definedName>
    <definedName name="专项收入全年预计数" localSheetId="26">#REF!</definedName>
    <definedName name="_xlnm.Print_Area" localSheetId="20">'4-2华宁县社会保险基金支出预算情况表'!$A$1:$D$22</definedName>
    <definedName name="专项收入年初预算数" localSheetId="20">#REF!</definedName>
    <definedName name="专项收入全年预计数" localSheetId="20">#REF!</definedName>
    <definedName name="专项收入年初预算数" localSheetId="25">#REF!</definedName>
    <definedName name="专项收入全年预计数" localSheetId="25">#REF!</definedName>
    <definedName name="专项收入年初预算数" localSheetId="23">#REF!</definedName>
    <definedName name="专项收入全年预计数" localSheetId="23">#REF!</definedName>
    <definedName name="专项收入年初预算数" localSheetId="7">#REF!</definedName>
    <definedName name="专项收入全年预计数" localSheetId="7">#REF!</definedName>
    <definedName name="_xlnm.Print_Area" localSheetId="19">'4-1华宁县社会保险基金收入预算情况表 '!$A$1:$D$38</definedName>
    <definedName name="_xlnm.Print_Titles" localSheetId="19">'4-1华宁县社会保险基金收入预算情况表 '!$1:$3</definedName>
    <definedName name="专项收入年初预算数" localSheetId="19">#REF!</definedName>
    <definedName name="专项收入全年预计数" localSheetId="19">#REF!</definedName>
    <definedName name="_xlnm.Print_Area" localSheetId="5">'1-6一般公共预算支出表(对下转移支付项目)'!$A$1:$C$43</definedName>
    <definedName name="_xlnm.Print_Titles" localSheetId="5">'1-6一般公共预算支出表(对下转移支付项目)'!$1:$3</definedName>
    <definedName name="_xlnm.Print_Area" localSheetId="22">'4-4县本级社会保险基金支出预算情况表'!$A$1:$D$22</definedName>
    <definedName name="专项收入年初预算数" localSheetId="22">#REF!</definedName>
    <definedName name="专项收入全年预计数" localSheetId="22">#REF!</definedName>
    <definedName name="专项收入年初预算数">#REF!</definedName>
    <definedName name="专项收入全年预计数">#REF!</definedName>
    <definedName name="_xlnm._FilterDatabase" localSheetId="0" hidden="1">'1-1华宁县一般公共预算收入情况表'!A4:F41</definedName>
    <definedName name="_xlnm._FilterDatabase" localSheetId="1" hidden="1">'1-2华宁县一般公共预算支出情况表'!A3:F39</definedName>
    <definedName name="_xlnm._FilterDatabase" localSheetId="2" hidden="1">'1-3县本级一般公共预算收入情况表'!A3:F41</definedName>
    <definedName name="_xlnm._FilterDatabase" localSheetId="3" hidden="1">'1-4县本级一般公共预算支出情况表（公开到项级）'!A3:G1355</definedName>
    <definedName name="_xlnm._FilterDatabase" localSheetId="4" hidden="1">'1-5县本级一般公共预算基本支出情况表（公开到款级）'!A3:B75</definedName>
    <definedName name="_xlnm._FilterDatabase" localSheetId="5" hidden="1">'1-6一般公共预算支出表(对下转移支付项目)'!A3:E43</definedName>
    <definedName name="_xlnm._FilterDatabase" localSheetId="8" hidden="1">'2-1华宁县政府性基金预算收入情况表'!A3:F38</definedName>
    <definedName name="_xlnm._FilterDatabase" localSheetId="9" hidden="1">'2-2华宁县政府性基金预算支出情况表'!A3:G271</definedName>
    <definedName name="_xlnm._FilterDatabase" localSheetId="10" hidden="1">'2-3县本级政府性基金预算收入情况表'!A3:F38</definedName>
    <definedName name="_xlnm._FilterDatabase" localSheetId="11" hidden="1">'2-4县本级政府性基金预算支出情况表（公开到项级）'!A3:G271</definedName>
    <definedName name="_xlnm._FilterDatabase" localSheetId="13" hidden="1">'3-1华宁县国有资本经营收入预算情况表'!A3:E41</definedName>
    <definedName name="_xlnm._FilterDatabase" localSheetId="14" hidden="1">'3-2华宁县国有资本经营支出预算情况表'!A3:E28</definedName>
    <definedName name="_xlnm._FilterDatabase" localSheetId="15" hidden="1">'3-3县本级国有资本经营收入预算情况表'!A3:E35</definedName>
    <definedName name="_xlnm._FilterDatabase" localSheetId="16" hidden="1">'3-4县本级国有资本经营支出预算情况表（公开到项级）'!A3:E21</definedName>
    <definedName name="_xlnm._FilterDatabase" localSheetId="19" hidden="1">'4-1华宁县社会保险基金收入预算情况表 '!A3:E38</definedName>
    <definedName name="_xlnm._FilterDatabase" localSheetId="20" hidden="1">'4-2华宁县社会保险基金支出预算情况表'!A3:E22</definedName>
    <definedName name="_xlnm._FilterDatabase" localSheetId="21" hidden="1">'4-3县本级社会保险基金收入预算情况表'!A3:E37</definedName>
    <definedName name="_xlnm._FilterDatabase" localSheetId="22" hidden="1">'4-4县本级社会保险基金支出预算情况表'!A3:F22</definedName>
  </definedNames>
  <calcPr calcId="191029" fullPrecision="0"/>
</workbook>
</file>

<file path=xl/sharedStrings.xml><?xml version="1.0" encoding="utf-8"?>
<sst xmlns="http://schemas.openxmlformats.org/spreadsheetml/2006/main" count="3103" uniqueCount="1911">
  <si>
    <t>附件1</t>
  </si>
  <si>
    <t>1-1  2026年华宁县一般公共预算收入情况表</t>
  </si>
  <si>
    <t>单位：万元</t>
  </si>
  <si>
    <t>科目编码</t>
  </si>
  <si>
    <t>项目</t>
  </si>
  <si>
    <t>2025年执行数</t>
  </si>
  <si>
    <t>2026年预算数</t>
  </si>
  <si>
    <t>预算数比上年执行数增长%</t>
  </si>
  <si>
    <t>打印</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</si>
  <si>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</si>
  <si>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</si>
  <si>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</si>
  <si>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</si>
  <si>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</si>
  <si>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</si>
  <si>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</si>
  <si>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</si>
  <si>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</si>
  <si>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</si>
  <si>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</si>
  <si>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</si>
  <si>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</si>
  <si>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</si>
  <si>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</si>
  <si>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</si>
  <si>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</si>
  <si>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</si>
  <si>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</si>
  <si>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</si>
  <si>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</si>
  <si>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</si>
  <si>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</si>
  <si>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</si>
  <si>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</si>
  <si>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</si>
  <si>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</si>
  <si>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</si>
  <si>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</si>
  <si>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</si>
  <si>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</si>
  <si>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</si>
  <si>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</si>
  <si>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</si>
  <si>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</si>
  <si>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</si>
  <si>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</si>
  <si>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</si>
  <si>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</si>
  <si>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</si>
  <si>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</si>
  <si>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</si>
  <si>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</si>
  <si>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</si>
  <si>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</si>
  <si>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</si>
  <si>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</si>
  <si>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</si>
  <si>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</si>
  <si>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</si>
  <si>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全县一般公共预算收入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</si>
  <si>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</si>
  <si>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</si>
  <si>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</si>
  <si>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</si>
  <si>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</si>
  <si>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</si>
  <si>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债务转贷收入</t>
  </si>
  <si>
    <t xml:space="preserve">   接受其他地区援助收入</t>
  </si>
  <si>
    <t xml:space="preserve">   动用预算稳定调节基金</t>
  </si>
  <si>
    <t>各项收入合计</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</si>
  <si>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</si>
  <si>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</si>
  <si>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</si>
  <si>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</si>
  <si>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</si>
  <si>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</si>
  <si>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</si>
  <si>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</si>
  <si>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</si>
  <si>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</si>
  <si>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</si>
  <si>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</si>
  <si>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</si>
  <si>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</si>
  <si>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</si>
  <si>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</si>
  <si>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</si>
  <si>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</si>
  <si>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</si>
  <si>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</si>
  <si>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</si>
  <si>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</si>
  <si>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</si>
  <si>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</si>
  <si>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</si>
  <si>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</si>
  <si>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</si>
  <si>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</si>
  <si>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</si>
  <si>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</si>
  <si>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</si>
  <si>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</si>
  <si>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</si>
  <si>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</si>
  <si>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</si>
  <si>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</si>
  <si>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</si>
  <si>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</si>
  <si>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</si>
  <si>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</si>
  <si>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</si>
  <si>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</si>
  <si>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</si>
  <si>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</si>
  <si>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</si>
  <si>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</si>
  <si>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</si>
  <si>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</si>
  <si>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</si>
  <si>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</si>
  <si>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全县一般公共预算支出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</si>
  <si>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</si>
  <si>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</si>
  <si>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</si>
  <si>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</si>
  <si>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</si>
  <si>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</si>
  <si>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</si>
  <si>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</si>
  <si>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2026年县本级一般公共预算收入情况表</t>
  </si>
  <si>
    <t>比上年执行数增长%</t>
  </si>
  <si>
    <t>县本级一般公共预算收入</t>
  </si>
  <si>
    <t xml:space="preserve">   上解收入</t>
  </si>
  <si>
    <t>1-3  2026年县本级一般公共预算支出情况表</t>
  </si>
  <si>
    <t>类-款-项</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</si>
  <si>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</si>
  <si>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</si>
  <si>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</si>
  <si>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</si>
  <si>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</si>
  <si>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</si>
  <si>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</si>
  <si>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</si>
  <si>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</si>
  <si>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</si>
  <si>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</si>
  <si>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</si>
  <si>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</si>
  <si>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</si>
  <si>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</si>
  <si>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</si>
  <si>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</si>
  <si>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</si>
  <si>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</si>
  <si>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</si>
  <si>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</si>
  <si>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</si>
  <si>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</si>
  <si>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</si>
  <si>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</si>
  <si>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</si>
  <si>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</si>
  <si>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</si>
  <si>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</si>
  <si>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</si>
  <si>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</si>
  <si>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</si>
  <si>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</si>
  <si>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</si>
  <si>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</si>
  <si>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</si>
  <si>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</si>
  <si>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</si>
  <si>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</si>
  <si>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</si>
  <si>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</si>
  <si>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</si>
  <si>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</si>
  <si>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</si>
  <si>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</si>
  <si>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</si>
  <si>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</si>
  <si>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</si>
  <si>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</si>
  <si>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</si>
  <si>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</si>
  <si>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</si>
  <si>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</si>
  <si>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</si>
  <si>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</si>
  <si>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</si>
  <si>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</si>
  <si>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</si>
  <si>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</si>
  <si>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</si>
  <si>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</si>
  <si>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</si>
  <si>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</si>
  <si>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</si>
  <si>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</si>
  <si>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</si>
  <si>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</si>
  <si>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</si>
  <si>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</si>
  <si>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</si>
  <si>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</si>
  <si>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</si>
  <si>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</si>
  <si>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</si>
  <si>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</si>
  <si>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</si>
  <si>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</si>
  <si>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</si>
  <si>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</si>
  <si>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</si>
  <si>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</si>
  <si>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</si>
  <si>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</si>
  <si>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</si>
  <si>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</si>
  <si>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产权战略与规划</t>
  </si>
  <si>
    <t xml:space="preserve">     专利试点和产业化推进</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</si>
  <si>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</si>
  <si>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</si>
  <si>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</si>
  <si>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</si>
  <si>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</si>
  <si>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</si>
  <si>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</si>
  <si>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</si>
  <si>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</si>
  <si>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</si>
  <si>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</si>
  <si>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</si>
  <si>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</si>
  <si>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</si>
  <si>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</si>
  <si>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</si>
  <si>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</si>
  <si>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</si>
  <si>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</si>
  <si>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</si>
  <si>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</si>
  <si>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</si>
  <si>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</si>
  <si>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</si>
  <si>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</si>
  <si>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</si>
  <si>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</si>
  <si>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</si>
  <si>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</si>
  <si>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</si>
  <si>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</si>
  <si>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</si>
  <si>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</si>
  <si>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</si>
  <si>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</si>
  <si>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</si>
  <si>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</si>
  <si>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</si>
  <si>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</si>
  <si>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</si>
  <si>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</si>
  <si>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</si>
  <si>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</si>
  <si>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</si>
  <si>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</si>
  <si>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</si>
  <si>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</si>
  <si>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</si>
  <si>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</si>
  <si>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</si>
  <si>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</si>
  <si>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</si>
  <si>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</si>
  <si>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201A</t>
  </si>
  <si>
    <t>县对下专项转移支付补助</t>
  </si>
  <si>
    <t xml:space="preserve">   对外合作与交流</t>
  </si>
  <si>
    <t xml:space="preserve">   其他外交支出</t>
  </si>
  <si>
    <t xml:space="preserve">   现役部队</t>
  </si>
  <si>
    <t xml:space="preserve">     现役部队</t>
  </si>
  <si>
    <t xml:space="preserve">   国防科研事业</t>
  </si>
  <si>
    <t xml:space="preserve">     国防科研事业</t>
  </si>
  <si>
    <t xml:space="preserve">   专项工程</t>
  </si>
  <si>
    <t xml:space="preserve">     专项工程</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</si>
  <si>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</si>
  <si>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</si>
  <si>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</si>
  <si>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</si>
  <si>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</si>
  <si>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</si>
  <si>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</si>
  <si>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</si>
  <si>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</si>
  <si>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</si>
  <si>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t>
  </si>
  <si>
    <t xml:space="preserve">     其他国防支出</t>
  </si>
  <si>
    <t>203A</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</si>
  <si>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</si>
  <si>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</si>
  <si>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</si>
  <si>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</si>
  <si>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</si>
  <si>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</si>
  <si>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</si>
  <si>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</si>
  <si>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</si>
  <si>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</si>
  <si>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</si>
  <si>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</si>
  <si>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</si>
  <si>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</si>
  <si>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</si>
  <si>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</si>
  <si>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</si>
  <si>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</si>
  <si>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</si>
  <si>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</si>
  <si>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</si>
  <si>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</si>
  <si>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</si>
  <si>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</si>
  <si>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</si>
  <si>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</si>
  <si>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</si>
  <si>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</si>
  <si>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</si>
  <si>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</si>
  <si>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</si>
  <si>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</si>
  <si>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</si>
  <si>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</si>
  <si>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</si>
  <si>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</si>
  <si>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</si>
  <si>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</si>
  <si>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</si>
  <si>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</si>
  <si>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</si>
  <si>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</si>
  <si>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</si>
  <si>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</si>
  <si>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</si>
  <si>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</si>
  <si>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</si>
  <si>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</si>
  <si>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</si>
  <si>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</si>
  <si>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国家司法救助支出</t>
  </si>
  <si>
    <t xml:space="preserve">     其他公共安全支出</t>
  </si>
  <si>
    <t>204A</t>
  </si>
  <si>
    <t>204B</t>
  </si>
  <si>
    <t>县对下一般性转移支付补助</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</si>
  <si>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</si>
  <si>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</si>
  <si>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</si>
  <si>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</si>
  <si>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</si>
  <si>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</si>
  <si>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</si>
  <si>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</si>
  <si>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</si>
  <si>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</si>
  <si>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</si>
  <si>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</si>
  <si>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</si>
  <si>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</si>
  <si>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</si>
  <si>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</si>
  <si>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</si>
  <si>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</si>
  <si>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</si>
  <si>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</si>
  <si>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</si>
  <si>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</si>
  <si>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</si>
  <si>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</si>
  <si>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</si>
  <si>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</si>
  <si>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</si>
  <si>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</si>
  <si>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</si>
  <si>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</si>
  <si>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</si>
  <si>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</si>
  <si>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</si>
  <si>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</si>
  <si>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</si>
  <si>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</si>
  <si>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</si>
  <si>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</si>
  <si>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</si>
  <si>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</si>
  <si>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</si>
  <si>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</si>
  <si>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</si>
  <si>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</si>
  <si>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</si>
  <si>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</si>
  <si>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</si>
  <si>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</si>
  <si>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</si>
  <si>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</si>
  <si>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205A</t>
  </si>
  <si>
    <t>205B</t>
  </si>
  <si>
    <t>县对下一般性转移支付补助（义务教育）</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</si>
  <si>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</si>
  <si>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</si>
  <si>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</si>
  <si>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</si>
  <si>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</si>
  <si>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</si>
  <si>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</si>
  <si>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</si>
  <si>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</si>
  <si>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</si>
  <si>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</si>
  <si>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</si>
  <si>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</si>
  <si>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</si>
  <si>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</si>
  <si>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</si>
  <si>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</si>
  <si>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</si>
  <si>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</si>
  <si>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</si>
  <si>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</si>
  <si>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</si>
  <si>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</si>
  <si>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</si>
  <si>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</si>
  <si>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</si>
  <si>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</si>
  <si>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</si>
  <si>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</si>
  <si>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</si>
  <si>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</si>
  <si>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</si>
  <si>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</si>
  <si>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</si>
  <si>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</si>
  <si>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</si>
  <si>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</si>
  <si>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</si>
  <si>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</si>
  <si>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</si>
  <si>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</si>
  <si>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</si>
  <si>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</si>
  <si>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</si>
  <si>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</si>
  <si>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</si>
  <si>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</si>
  <si>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</si>
  <si>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206A</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</si>
  <si>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</si>
  <si>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</si>
  <si>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</si>
  <si>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</si>
  <si>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</si>
  <si>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</si>
  <si>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</si>
  <si>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</si>
  <si>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</si>
  <si>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</si>
  <si>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</si>
  <si>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</si>
  <si>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</si>
  <si>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</si>
  <si>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</si>
  <si>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</si>
  <si>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</si>
  <si>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</si>
  <si>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</si>
  <si>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</si>
  <si>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</si>
  <si>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</si>
  <si>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</si>
  <si>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</si>
  <si>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</si>
  <si>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</si>
  <si>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</si>
  <si>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</si>
  <si>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</si>
  <si>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</si>
  <si>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</si>
  <si>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</si>
  <si>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</si>
  <si>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</si>
  <si>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</si>
  <si>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监测监管</t>
  </si>
  <si>
    <t xml:space="preserve">     传输发射</t>
  </si>
  <si>
    <t xml:space="preserve">     广播电视事务</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</si>
  <si>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</si>
  <si>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</si>
  <si>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</si>
  <si>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</si>
  <si>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</si>
  <si>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207A</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</si>
  <si>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</si>
  <si>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</si>
  <si>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</si>
  <si>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</si>
  <si>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</si>
  <si>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</si>
  <si>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</si>
  <si>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</si>
  <si>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</si>
  <si>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</si>
  <si>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</si>
  <si>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</si>
  <si>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</si>
  <si>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</si>
  <si>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</si>
  <si>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</si>
  <si>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</si>
  <si>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</si>
  <si>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</si>
  <si>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</si>
  <si>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</si>
  <si>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</si>
  <si>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</si>
  <si>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</si>
  <si>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</si>
  <si>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</si>
  <si>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</si>
  <si>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</si>
  <si>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</si>
  <si>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</si>
  <si>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</si>
  <si>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</si>
  <si>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</si>
  <si>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</si>
  <si>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</si>
  <si>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</si>
  <si>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</si>
  <si>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</si>
  <si>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</si>
  <si>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</si>
  <si>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</si>
  <si>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</si>
  <si>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</si>
  <si>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</si>
  <si>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</si>
  <si>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</si>
  <si>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</si>
  <si>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</si>
  <si>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</si>
  <si>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</si>
  <si>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</si>
  <si>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</si>
  <si>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</si>
  <si>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</si>
  <si>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</si>
  <si>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</si>
  <si>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</si>
  <si>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</si>
  <si>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</si>
  <si>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</si>
  <si>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</si>
  <si>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</si>
  <si>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</si>
  <si>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</si>
  <si>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</si>
  <si>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</si>
  <si>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</si>
  <si>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</si>
  <si>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</si>
  <si>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</si>
  <si>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</si>
  <si>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</si>
  <si>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</si>
  <si>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</si>
  <si>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</si>
  <si>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</si>
  <si>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</si>
  <si>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</si>
  <si>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</si>
  <si>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</si>
  <si>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</si>
  <si>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</si>
  <si>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</si>
  <si>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</si>
  <si>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</si>
  <si>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</si>
  <si>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</si>
  <si>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</si>
  <si>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</si>
  <si>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</si>
  <si>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</si>
  <si>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</si>
  <si>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</si>
  <si>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</si>
  <si>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</si>
  <si>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</si>
  <si>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</si>
  <si>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</si>
  <si>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</si>
  <si>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</si>
  <si>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</si>
  <si>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</si>
  <si>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</si>
  <si>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</si>
  <si>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208A</t>
  </si>
  <si>
    <t>208B</t>
  </si>
  <si>
    <t>县对下一般性转移支付补助（基本养老保险和低保）</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</si>
  <si>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</si>
  <si>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</si>
  <si>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</si>
  <si>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</si>
  <si>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</si>
  <si>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</si>
  <si>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</si>
  <si>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</si>
  <si>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</si>
  <si>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</si>
  <si>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</si>
  <si>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</si>
  <si>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</si>
  <si>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</si>
  <si>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</si>
  <si>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</si>
  <si>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</si>
  <si>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</si>
  <si>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</si>
  <si>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</si>
  <si>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</si>
  <si>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</si>
  <si>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</si>
  <si>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</si>
  <si>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</si>
  <si>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</si>
  <si>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</si>
  <si>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</si>
  <si>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</si>
  <si>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</si>
  <si>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</si>
  <si>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</si>
  <si>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</si>
  <si>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</si>
  <si>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</si>
  <si>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</si>
  <si>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</si>
  <si>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</si>
  <si>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</si>
  <si>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</si>
  <si>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</si>
  <si>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</si>
  <si>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</si>
  <si>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</si>
  <si>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</si>
  <si>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</si>
  <si>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</si>
  <si>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</si>
  <si>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</si>
  <si>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</si>
  <si>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</si>
  <si>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</si>
  <si>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</si>
  <si>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</si>
  <si>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</si>
  <si>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</si>
  <si>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</si>
  <si>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</si>
  <si>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</si>
  <si>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</si>
  <si>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</si>
  <si>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</si>
  <si>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</si>
  <si>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210A</t>
  </si>
  <si>
    <t>210B</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</si>
  <si>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</si>
  <si>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</si>
  <si>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</si>
  <si>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</si>
  <si>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</si>
  <si>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</si>
  <si>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</si>
  <si>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</si>
  <si>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</si>
  <si>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</si>
  <si>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</si>
  <si>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</si>
  <si>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</si>
  <si>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</si>
  <si>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</si>
  <si>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</si>
  <si>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</si>
  <si>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</si>
  <si>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</si>
  <si>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</si>
  <si>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</si>
  <si>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</si>
  <si>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</si>
  <si>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</si>
  <si>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</si>
  <si>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</si>
  <si>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</si>
  <si>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</si>
  <si>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</si>
  <si>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</si>
  <si>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</si>
  <si>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</si>
  <si>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</si>
  <si>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</si>
  <si>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</si>
  <si>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</si>
  <si>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</si>
  <si>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</si>
  <si>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</si>
  <si>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</si>
  <si>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</si>
  <si>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</si>
  <si>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</si>
  <si>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</si>
  <si>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</si>
  <si>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已垦草原退耕还草</t>
  </si>
  <si>
    <t xml:space="preserve">   能源节约利用</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</si>
  <si>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</si>
  <si>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</si>
  <si>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</si>
  <si>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</si>
  <si>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</si>
  <si>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</si>
  <si>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</si>
  <si>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</si>
  <si>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可再生能源</t>
  </si>
  <si>
    <t xml:space="preserve">   循环经济</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</si>
  <si>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</si>
  <si>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</si>
  <si>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</si>
  <si>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</si>
  <si>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</si>
  <si>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</si>
  <si>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</si>
  <si>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</si>
  <si>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</si>
  <si>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</si>
  <si>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</si>
  <si>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</si>
  <si>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 xml:space="preserve">     其他节能环保支出</t>
  </si>
  <si>
    <t>211A</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</si>
  <si>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</si>
  <si>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</si>
  <si>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</si>
  <si>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</si>
  <si>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</si>
  <si>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</si>
  <si>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</si>
  <si>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</si>
  <si>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</si>
  <si>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</si>
  <si>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</si>
  <si>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</si>
  <si>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</si>
  <si>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</si>
  <si>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</si>
  <si>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建设市场管理与监督</t>
  </si>
  <si>
    <t xml:space="preserve">     建设市场管理与监督</t>
  </si>
  <si>
    <t xml:space="preserve">   其他城乡社区支出</t>
  </si>
  <si>
    <t xml:space="preserve">     其他城乡社区支出</t>
  </si>
  <si>
    <t>212A</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</si>
  <si>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</si>
  <si>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</si>
  <si>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</si>
  <si>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</si>
  <si>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</si>
  <si>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</si>
  <si>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</si>
  <si>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</si>
  <si>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</si>
  <si>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</si>
  <si>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</si>
  <si>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</si>
  <si>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</si>
  <si>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</si>
  <si>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</si>
  <si>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</si>
  <si>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</si>
  <si>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</si>
  <si>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</si>
  <si>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</si>
  <si>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</si>
  <si>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</si>
  <si>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</si>
  <si>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</si>
  <si>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</si>
  <si>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</si>
  <si>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</si>
  <si>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</si>
  <si>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</si>
  <si>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</si>
  <si>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</si>
  <si>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</si>
  <si>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</si>
  <si>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</si>
  <si>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</si>
  <si>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</si>
  <si>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</si>
  <si>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</si>
  <si>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</si>
  <si>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</si>
  <si>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</si>
  <si>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</si>
  <si>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</si>
  <si>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</si>
  <si>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</si>
  <si>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</si>
  <si>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</si>
  <si>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</si>
  <si>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</si>
  <si>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</si>
  <si>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</si>
  <si>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</si>
  <si>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</si>
  <si>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</si>
  <si>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</si>
  <si>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</si>
  <si>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</si>
  <si>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</si>
  <si>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</si>
  <si>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</si>
  <si>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</si>
  <si>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</si>
  <si>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</si>
  <si>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</si>
  <si>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</si>
  <si>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</si>
  <si>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</si>
  <si>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</si>
  <si>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</si>
  <si>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</si>
  <si>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</si>
  <si>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</si>
  <si>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</si>
  <si>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</si>
  <si>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</si>
  <si>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</si>
  <si>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</si>
  <si>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</si>
  <si>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</si>
  <si>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</si>
  <si>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</si>
  <si>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</si>
  <si>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</si>
  <si>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</si>
  <si>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</si>
  <si>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</si>
  <si>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</si>
  <si>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</si>
  <si>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</si>
  <si>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</si>
  <si>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</si>
  <si>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</si>
  <si>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</si>
  <si>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</si>
  <si>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</si>
  <si>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213A</t>
  </si>
  <si>
    <t>213B</t>
  </si>
  <si>
    <t>县对下一般性转移支付补助（农村综合改革）</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</si>
  <si>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</si>
  <si>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</si>
  <si>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</si>
  <si>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</si>
  <si>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</si>
  <si>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</si>
  <si>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</si>
  <si>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</si>
  <si>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</si>
  <si>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</si>
  <si>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</si>
  <si>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</si>
  <si>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</si>
  <si>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</si>
  <si>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</si>
  <si>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</si>
  <si>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</si>
  <si>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</si>
  <si>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</si>
  <si>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</si>
  <si>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</si>
  <si>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</si>
  <si>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</si>
  <si>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</si>
  <si>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</si>
  <si>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</si>
  <si>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</si>
  <si>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</si>
  <si>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</si>
  <si>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</si>
  <si>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</si>
  <si>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</si>
  <si>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</si>
  <si>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</si>
  <si>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</si>
  <si>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</si>
  <si>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</si>
  <si>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</si>
  <si>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</si>
  <si>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</si>
  <si>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</si>
  <si>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</si>
  <si>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</si>
  <si>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</si>
  <si>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</si>
  <si>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</si>
  <si>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</si>
  <si>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</si>
  <si>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</si>
  <si>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</si>
  <si>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214A</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</si>
  <si>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</si>
  <si>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</si>
  <si>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</si>
  <si>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</si>
  <si>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</si>
  <si>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</si>
  <si>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</si>
  <si>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</si>
  <si>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</si>
  <si>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</si>
  <si>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</si>
  <si>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</si>
  <si>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</si>
  <si>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</si>
  <si>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</si>
  <si>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</si>
  <si>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</si>
  <si>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</si>
  <si>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</si>
  <si>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</si>
  <si>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</si>
  <si>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</si>
  <si>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</si>
  <si>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</si>
  <si>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</si>
  <si>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</si>
  <si>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无线电及信息通信监管</t>
  </si>
  <si>
    <t xml:space="preserve">     工业和信息产业战略研究与标准制定</t>
  </si>
  <si>
    <t xml:space="preserve">     工业和信息产业支持</t>
  </si>
  <si>
    <t xml:space="preserve">     电子专项工程</t>
  </si>
  <si>
    <t xml:space="preserve">     技术基础研究</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</si>
  <si>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</si>
  <si>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</si>
  <si>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</si>
  <si>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</si>
  <si>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</si>
  <si>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</si>
  <si>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</si>
  <si>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</si>
  <si>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</si>
  <si>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</si>
  <si>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</si>
  <si>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</si>
  <si>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</si>
  <si>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</si>
  <si>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</si>
  <si>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</si>
  <si>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</si>
  <si>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</si>
  <si>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215A</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</si>
  <si>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</si>
  <si>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</si>
  <si>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</si>
  <si>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</si>
  <si>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</si>
  <si>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</si>
  <si>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</si>
  <si>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</si>
  <si>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</si>
  <si>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</si>
  <si>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</si>
  <si>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</si>
  <si>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216A</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</si>
  <si>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</si>
  <si>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</si>
  <si>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</si>
  <si>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</si>
  <si>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</si>
  <si>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</si>
  <si>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</si>
  <si>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</si>
  <si>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</si>
  <si>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</si>
  <si>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</si>
  <si>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</si>
  <si>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</si>
  <si>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</si>
  <si>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</si>
  <si>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</si>
  <si>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</si>
  <si>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</si>
  <si>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</si>
  <si>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其他金融支出</t>
  </si>
  <si>
    <t xml:space="preserve">     重点企业贷款贴息</t>
  </si>
  <si>
    <t>217A</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</si>
  <si>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</si>
  <si>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</si>
  <si>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</si>
  <si>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</si>
  <si>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</si>
  <si>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</si>
  <si>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</si>
  <si>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</si>
  <si>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</si>
  <si>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</si>
  <si>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</si>
  <si>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</si>
  <si>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</si>
  <si>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</si>
  <si>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</si>
  <si>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</si>
  <si>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</si>
  <si>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</si>
  <si>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</si>
  <si>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</si>
  <si>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</si>
  <si>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</si>
  <si>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</si>
  <si>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</si>
  <si>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</si>
  <si>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</si>
  <si>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</si>
  <si>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</si>
  <si>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</si>
  <si>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</si>
  <si>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</si>
  <si>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</si>
  <si>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</si>
  <si>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</si>
  <si>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</si>
  <si>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</si>
  <si>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</si>
  <si>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</si>
  <si>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</si>
  <si>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</si>
  <si>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</si>
  <si>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</si>
  <si>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</si>
  <si>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</si>
  <si>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</si>
  <si>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其他自然资源海洋气象等支出</t>
  </si>
  <si>
    <t>220A</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</si>
  <si>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</si>
  <si>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</si>
  <si>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</si>
  <si>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</si>
  <si>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</si>
  <si>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</si>
  <si>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</si>
  <si>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</si>
  <si>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</si>
  <si>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</si>
  <si>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</si>
  <si>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</si>
  <si>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</si>
  <si>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</si>
  <si>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</si>
  <si>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</si>
  <si>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</si>
  <si>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</si>
  <si>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</si>
  <si>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221A</t>
  </si>
  <si>
    <t xml:space="preserve">   粮油事务</t>
  </si>
  <si>
    <t xml:space="preserve">     财务与审计支出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</si>
  <si>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</si>
  <si>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</si>
  <si>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</si>
  <si>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</si>
  <si>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</si>
  <si>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</si>
  <si>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</si>
  <si>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</si>
  <si>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</si>
  <si>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</si>
  <si>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物资保管体系</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</si>
  <si>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</si>
  <si>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</si>
  <si>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</si>
  <si>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</si>
  <si>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</si>
  <si>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</si>
  <si>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</si>
  <si>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</si>
  <si>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</si>
  <si>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</si>
  <si>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</si>
  <si>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</si>
  <si>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</si>
  <si>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</si>
  <si>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</si>
  <si>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</si>
  <si>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</si>
  <si>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</si>
  <si>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</si>
  <si>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</si>
  <si>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</si>
  <si>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</si>
  <si>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</si>
  <si>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</si>
  <si>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</si>
  <si>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</si>
  <si>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</si>
  <si>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</si>
  <si>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</si>
  <si>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</si>
  <si>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</si>
  <si>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</si>
  <si>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</si>
  <si>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</si>
  <si>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</si>
  <si>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</si>
  <si>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222A</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</si>
  <si>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</si>
  <si>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</si>
  <si>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</si>
  <si>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</si>
  <si>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</si>
  <si>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</si>
  <si>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</si>
  <si>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</si>
  <si>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</si>
  <si>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</si>
  <si>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</si>
  <si>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</si>
  <si>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</si>
  <si>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</si>
  <si>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</si>
  <si>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</si>
  <si>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</si>
  <si>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</si>
  <si>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</si>
  <si>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</si>
  <si>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</si>
  <si>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</si>
  <si>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</si>
  <si>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</si>
  <si>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</si>
  <si>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</si>
  <si>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</si>
  <si>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</si>
  <si>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</si>
  <si>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</si>
  <si>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</si>
  <si>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</si>
  <si>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</si>
  <si>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</si>
  <si>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</si>
  <si>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</si>
  <si>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</si>
  <si>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</si>
  <si>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</si>
  <si>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其他灾害防治及应急管理支出</t>
  </si>
  <si>
    <t>224A</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</si>
  <si>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</si>
  <si>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</si>
  <si>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</si>
  <si>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</si>
  <si>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</si>
  <si>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232A</t>
  </si>
  <si>
    <t xml:space="preserve">   地方政府一般债务发行费用支出</t>
  </si>
  <si>
    <t xml:space="preserve">   年初预留</t>
  </si>
  <si>
    <t>229A</t>
  </si>
  <si>
    <t>县本级一般公共预算支出</t>
  </si>
  <si>
    <t>类</t>
  </si>
  <si>
    <t>1-5  2026年华宁县县本级一般公共预算政府预算
经济分类表（基本支出）</t>
  </si>
  <si>
    <t>经济科目名称</t>
  </si>
  <si>
    <t>机关工资福利支出</t>
  </si>
  <si>
    <t>工资奖金津补贴</t>
  </si>
  <si>
    <t>社会保障缴费</t>
  </si>
  <si>
    <t>住房公积金</t>
  </si>
  <si>
    <t>其他工资福利支出</t>
  </si>
  <si>
    <t>机关商品和服务支出</t>
  </si>
  <si>
    <t>办公经费</t>
  </si>
  <si>
    <t>会议费</t>
  </si>
  <si>
    <t>培训费</t>
  </si>
  <si>
    <t>专用材料购置费</t>
  </si>
  <si>
    <t>委托业务费</t>
  </si>
  <si>
    <t>公务接待费</t>
  </si>
  <si>
    <t>因公出国（境）费用</t>
  </si>
  <si>
    <t>公务用车运行维护费</t>
  </si>
  <si>
    <t>维修（护）费</t>
  </si>
  <si>
    <t>其他商品和服务支出</t>
  </si>
  <si>
    <t>机关资本性支出</t>
  </si>
  <si>
    <t>房屋建筑物购建</t>
  </si>
  <si>
    <t>基础设施建设</t>
  </si>
  <si>
    <t>公务用车购置</t>
  </si>
  <si>
    <t>土地征迁补偿和安置支出</t>
  </si>
  <si>
    <t>设备购置</t>
  </si>
  <si>
    <t>大型修缮</t>
  </si>
  <si>
    <t>其他资本性支出</t>
  </si>
  <si>
    <t>机关资本性支出（基本建设）</t>
  </si>
  <si>
    <t>对事业单位经常性补助</t>
  </si>
  <si>
    <t>工资福利支出</t>
  </si>
  <si>
    <t>商品和服务支出</t>
  </si>
  <si>
    <t>其他对事业单位补助</t>
  </si>
  <si>
    <t>对事业单位资本性补助</t>
  </si>
  <si>
    <t>资本性支出</t>
  </si>
  <si>
    <t>资本性支出（基本建设）</t>
  </si>
  <si>
    <t>对企业补助</t>
  </si>
  <si>
    <t>费用补贴</t>
  </si>
  <si>
    <t>利息补贴</t>
  </si>
  <si>
    <t>其他对企业补助</t>
  </si>
  <si>
    <t>对企业资本性支出</t>
  </si>
  <si>
    <t>资本金注入</t>
  </si>
  <si>
    <t>资本金注入（基本建设）</t>
  </si>
  <si>
    <t>政府投资性基金股权投资</t>
  </si>
  <si>
    <t>其他对企业资本性支出</t>
  </si>
  <si>
    <t>对个人和家庭的补助</t>
  </si>
  <si>
    <t>社会福利和救助</t>
  </si>
  <si>
    <t>助学金</t>
  </si>
  <si>
    <t>个人农业生产补贴</t>
  </si>
  <si>
    <t>离退休费</t>
  </si>
  <si>
    <t>其他对个人和家庭的补助</t>
  </si>
  <si>
    <t>对社会保障基金补助</t>
  </si>
  <si>
    <t>对社会保险基金补助</t>
  </si>
  <si>
    <t>补充全国社会保障基金</t>
  </si>
  <si>
    <t>对机关事业单位职业年金的补助</t>
  </si>
  <si>
    <t>债务利息及费用支出</t>
  </si>
  <si>
    <t>国内债务付息</t>
  </si>
  <si>
    <t>国外债务付息</t>
  </si>
  <si>
    <t>国内债务发行费用</t>
  </si>
  <si>
    <t>国外债务发行费用</t>
  </si>
  <si>
    <t>预备费及预留</t>
  </si>
  <si>
    <t>预备费</t>
  </si>
  <si>
    <t>预留</t>
  </si>
  <si>
    <t>其他支出</t>
  </si>
  <si>
    <t>国家赔偿费用支出</t>
  </si>
  <si>
    <t>对民间非营利组织和群众性自治组织补贴</t>
  </si>
  <si>
    <t>经常性赠与</t>
  </si>
  <si>
    <t>资本性赠与</t>
  </si>
  <si>
    <t>支 出 合 计</t>
  </si>
  <si>
    <t>1-6  2026年华宁县县本级一般公共预算支出表(对下转移支付项目)</t>
  </si>
  <si>
    <t>项       目</t>
  </si>
  <si>
    <t>其中：延续项目</t>
  </si>
  <si>
    <t>其中：新增项目</t>
  </si>
  <si>
    <t>一般公共服务支出</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</si>
  <si>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</si>
  <si>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</si>
  <si>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</si>
  <si>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</si>
  <si>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</si>
  <si>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</si>
  <si>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</si>
  <si>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</si>
  <si>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</si>
  <si>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</si>
  <si>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</si>
  <si>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</si>
  <si>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</si>
  <si>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</si>
  <si>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</si>
  <si>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</si>
  <si>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</si>
  <si>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</si>
  <si>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</si>
  <si>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</si>
  <si>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备注：华宁县2026年无县本级一般公共预算支出(对下转移支付项目)</t>
  </si>
  <si>
    <t>1-7  2026年华宁县分地区税收返还和转移支付预算表</t>
  </si>
  <si>
    <t>乡镇（街道）</t>
  </si>
  <si>
    <t>税收返还</t>
  </si>
  <si>
    <t>转移支付</t>
  </si>
  <si>
    <t>一、提前下达数</t>
  </si>
  <si>
    <t>宁州街道</t>
  </si>
  <si>
    <t xml:space="preserve"> </t>
  </si>
  <si>
    <t>青龙镇</t>
  </si>
  <si>
    <t>盘溪镇</t>
  </si>
  <si>
    <t>华溪镇</t>
  </si>
  <si>
    <t>通红甸乡</t>
  </si>
  <si>
    <t>二、预算数</t>
  </si>
  <si>
    <t>注：华宁县无分地区税收返还和转移支付预算。</t>
  </si>
  <si>
    <t>1-8  2026年华宁县县本级“三公”经费预算财政拨款情况统计表</t>
  </si>
  <si>
    <t>2025年预算数</t>
  </si>
  <si>
    <t>比上年增、减情况</t>
  </si>
  <si>
    <t>增、减金额</t>
  </si>
  <si>
    <t>增、减幅度</t>
  </si>
  <si>
    <t>1.因公出国（境）费</t>
  </si>
  <si>
    <t>2.公务接待费</t>
  </si>
  <si>
    <t>3.公务用车购置及运行费</t>
  </si>
  <si>
    <t>其中：（1）公务用车购置费</t>
  </si>
  <si>
    <t xml:space="preserve">      （2）公务用车运行费</t>
  </si>
  <si>
    <t xml:space="preserve">注：                                                                                                                               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</si>
  <si>
    <t>2-1 2026年华宁县政府性基金预算收入情况表</t>
  </si>
  <si>
    <t>一、农网还贷资金收入</t>
  </si>
  <si>
    <t>二、海南省高等级公路车辆通行附加费收入</t>
  </si>
  <si>
    <t>三、港口建设费收入</t>
  </si>
  <si>
    <t>四、国家电影事业发展专项资金收入</t>
  </si>
  <si>
    <t>五、国有土地收益基金收入</t>
  </si>
  <si>
    <t>六、农业土地开发资金收入</t>
  </si>
  <si>
    <t>七、国有土地使用权出让收入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</si>
  <si>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</si>
  <si>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</si>
  <si>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</si>
  <si>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</si>
  <si>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</si>
  <si>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八、大中型水库库区基金收入</t>
  </si>
  <si>
    <t>九、彩票公益金收入</t>
  </si>
  <si>
    <t xml:space="preserve">  福利彩票公益金收入</t>
  </si>
  <si>
    <t xml:space="preserve">  体育彩票公益金收入</t>
  </si>
  <si>
    <t>十、城市基础设施配套费收入</t>
  </si>
  <si>
    <t>十一、小型水库移民扶助基金收入</t>
  </si>
  <si>
    <t>十二、国家重大水利工程建设基金收入</t>
  </si>
  <si>
    <t>十三、车辆通行费</t>
  </si>
  <si>
    <t>十四、污水处理费收入</t>
  </si>
  <si>
    <t>十五、彩票发行机构和彩票销售机构的业务费用</t>
  </si>
  <si>
    <t>十六、其他政府性基金收入</t>
  </si>
  <si>
    <t>十七、专项债券对应项目专项收入</t>
  </si>
  <si>
    <t>全县政府性基金预算收入</t>
  </si>
  <si>
    <t>地方政府专项债务收入</t>
  </si>
  <si>
    <t xml:space="preserve">  政府性基金转移收入</t>
  </si>
  <si>
    <t xml:space="preserve">     政府性基金补助收入</t>
  </si>
  <si>
    <t xml:space="preserve">     抗疫特别国债转移支付收入</t>
  </si>
  <si>
    <t>2-2 2026年华宁县政府性基金预算支出情况表</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</si>
  <si>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</si>
  <si>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</si>
  <si>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</si>
  <si>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</si>
  <si>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</si>
  <si>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</si>
  <si>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</si>
  <si>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</si>
  <si>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</si>
  <si>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</si>
  <si>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</si>
  <si>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</si>
  <si>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</si>
  <si>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</si>
  <si>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</si>
  <si>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</si>
  <si>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</si>
  <si>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</si>
  <si>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</si>
  <si>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</si>
  <si>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</si>
  <si>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</si>
  <si>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</si>
  <si>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</si>
  <si>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</si>
  <si>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</si>
  <si>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</si>
  <si>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</si>
  <si>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</si>
  <si>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</si>
  <si>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</si>
  <si>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</si>
  <si>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</si>
  <si>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</si>
  <si>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</si>
  <si>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</si>
  <si>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</si>
  <si>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</si>
  <si>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</si>
  <si>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</si>
  <si>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</si>
  <si>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</si>
  <si>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</si>
  <si>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</si>
  <si>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</si>
  <si>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</si>
  <si>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</si>
  <si>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</si>
  <si>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</si>
  <si>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</si>
  <si>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</si>
  <si>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</si>
  <si>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</si>
  <si>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</si>
  <si>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</si>
  <si>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</si>
  <si>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</si>
  <si>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</si>
  <si>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</si>
  <si>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污水处理费收入安排的支出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</si>
  <si>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</si>
  <si>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</si>
  <si>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</si>
  <si>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</si>
  <si>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</si>
  <si>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</si>
  <si>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</si>
  <si>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</si>
  <si>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</si>
  <si>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</si>
  <si>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</si>
  <si>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</si>
  <si>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</si>
  <si>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</si>
  <si>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</si>
  <si>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</si>
  <si>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</si>
  <si>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</si>
  <si>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</si>
  <si>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</si>
  <si>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</si>
  <si>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</si>
  <si>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</si>
  <si>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</si>
  <si>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</si>
  <si>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</si>
  <si>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</si>
  <si>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</si>
  <si>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</si>
  <si>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</si>
  <si>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</si>
  <si>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大中型水库移民后期扶持基金支出</t>
  </si>
  <si>
    <t>移民补助</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</si>
  <si>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</si>
  <si>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</si>
  <si>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</si>
  <si>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</si>
  <si>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</si>
  <si>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</si>
  <si>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</si>
  <si>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</si>
  <si>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</si>
  <si>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</si>
  <si>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</si>
  <si>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</si>
  <si>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</si>
  <si>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</si>
  <si>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</si>
  <si>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</si>
  <si>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</si>
  <si>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</si>
  <si>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</si>
  <si>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</si>
  <si>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</si>
  <si>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</si>
  <si>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</si>
  <si>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</si>
  <si>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</si>
  <si>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</si>
  <si>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</si>
  <si>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</si>
  <si>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</si>
  <si>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</si>
  <si>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</si>
  <si>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</si>
  <si>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</si>
  <si>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</si>
  <si>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</si>
  <si>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</si>
  <si>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</si>
  <si>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</si>
  <si>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</si>
  <si>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</si>
  <si>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</si>
  <si>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</si>
  <si>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</si>
  <si>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</si>
  <si>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</si>
  <si>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</si>
  <si>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</si>
  <si>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</si>
  <si>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</si>
  <si>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</si>
  <si>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</si>
  <si>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</si>
  <si>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</si>
  <si>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</si>
  <si>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</si>
  <si>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</si>
  <si>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</si>
  <si>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</si>
  <si>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</si>
  <si>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</si>
  <si>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</si>
  <si>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</si>
  <si>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</si>
  <si>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</si>
  <si>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</si>
  <si>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</si>
  <si>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</si>
  <si>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</si>
  <si>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</si>
  <si>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</si>
  <si>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</si>
  <si>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</si>
  <si>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</si>
  <si>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</si>
  <si>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</si>
  <si>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</si>
  <si>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</si>
  <si>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</si>
  <si>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</si>
  <si>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</si>
  <si>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</si>
  <si>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</si>
  <si>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</si>
  <si>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</si>
  <si>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</si>
  <si>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</si>
  <si>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</si>
  <si>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</si>
  <si>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</si>
  <si>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</si>
  <si>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</si>
  <si>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</si>
  <si>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</si>
  <si>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</si>
  <si>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</si>
  <si>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</si>
  <si>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</si>
  <si>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</si>
  <si>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</si>
  <si>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</si>
  <si>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</si>
  <si>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</si>
  <si>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</si>
  <si>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</si>
  <si>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</si>
  <si>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</si>
  <si>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</si>
  <si>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</si>
  <si>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</si>
  <si>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</si>
  <si>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</si>
  <si>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</si>
  <si>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</si>
  <si>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</si>
  <si>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</si>
  <si>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</si>
  <si>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</si>
  <si>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</si>
  <si>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</si>
  <si>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</si>
  <si>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</si>
  <si>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</si>
  <si>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</si>
  <si>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</si>
  <si>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</si>
  <si>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</si>
  <si>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</si>
  <si>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</si>
  <si>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</si>
  <si>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</si>
  <si>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</si>
  <si>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</si>
  <si>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</si>
  <si>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全县政府性基金支出</t>
  </si>
  <si>
    <t>是</t>
  </si>
  <si>
    <t xml:space="preserve">   政府性基金转移支付</t>
  </si>
  <si>
    <t xml:space="preserve">     政府性基金上解支出</t>
  </si>
  <si>
    <t xml:space="preserve">     抗疫特别国债转移支付支出</t>
  </si>
  <si>
    <t xml:space="preserve">   调出资金</t>
  </si>
  <si>
    <t xml:space="preserve">   年终结余</t>
  </si>
  <si>
    <t>地方政府专项债务还本支出</t>
  </si>
  <si>
    <t>2-3 2026年华宁县政府性基金预算收入情况表</t>
  </si>
  <si>
    <t>县本级政府性基金预算收入</t>
  </si>
  <si>
    <t xml:space="preserve">   政府性基金补助收入</t>
  </si>
  <si>
    <t>否</t>
  </si>
  <si>
    <t xml:space="preserve">     政府性基金上解收入</t>
  </si>
  <si>
    <t>2-4 2026年县本级政府性基金预算支出情况表</t>
  </si>
  <si>
    <t>县本级政府性基金支出</t>
  </si>
  <si>
    <t>230</t>
  </si>
  <si>
    <t>23004</t>
  </si>
  <si>
    <t>2300401</t>
  </si>
  <si>
    <t xml:space="preserve">     政府性基金补助支出</t>
  </si>
  <si>
    <t>2300402</t>
  </si>
  <si>
    <t>203308</t>
  </si>
  <si>
    <t>23009</t>
  </si>
  <si>
    <t>23011</t>
  </si>
  <si>
    <t xml:space="preserve">   地方政府专项债务转贷支出</t>
  </si>
  <si>
    <t>231</t>
  </si>
  <si>
    <t>上年结转对应安排支出</t>
  </si>
  <si>
    <t>2-5  2026年华宁县县本级政府性基金支出表(对下转移支付)</t>
  </si>
  <si>
    <t>本年支出小计</t>
  </si>
  <si>
    <t>备注：华宁县2026年无政府性基金县对下转移支付预算。</t>
  </si>
  <si>
    <t>3-1  2026年华宁县国有资本经营收入预算情况表</t>
  </si>
  <si>
    <r>
      <rPr>
        <sz val="14.0"/>
        <color rgb="FF000000"/>
        <rFont val="MS Serif"/>
        <family val="1"/>
      </rPr>
      <t xml:space="preserve">    </t>
    </r>
    <r>
      <rPr>
        <sz val="14.0"/>
        <color rgb="FF000000"/>
        <rFont val="宋体"/>
        <charset val="134"/>
      </rPr>
      <t>单位：万元</t>
    </r>
    <r>
      <rPr>
        <sz val="14.0"/>
        <color rgb="FF000000"/>
        <rFont val="宋体"/>
        <charset val="134"/>
      </rPr>
      <t/>
    </r>
    <phoneticPr fontId="0" type="noConversion"/>
  </si>
  <si>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</si>
  <si>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</si>
  <si>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</si>
  <si>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</si>
  <si>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</si>
  <si>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</si>
  <si>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</si>
  <si>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</si>
  <si>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</si>
  <si>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</si>
  <si>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</si>
  <si>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</si>
  <si>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</si>
  <si>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0"/>
        <color rgb="FF000000"/>
        <rFont val="宋体"/>
        <charset val="134"/>
      </rPr>
      <t xml:space="preserve">  </t>
    </r>
    <r>
      <rPr>
        <sz val="14.0"/>
        <color rgb="FF000000"/>
        <rFont val="宋体"/>
        <charset val="134"/>
      </rPr>
      <t xml:space="preserve"> </t>
    </r>
    <r>
      <rPr>
        <sz val="14.0"/>
        <color rgb="FF000000"/>
        <rFont val="宋体"/>
        <charset val="134"/>
      </rPr>
      <t xml:space="preserve">  </t>
    </r>
    <r>
      <rPr>
        <sz val="14.0"/>
        <color rgb="FF000000"/>
        <rFont val="宋体"/>
        <charset val="134"/>
      </rPr>
      <t>卫生体育福利企业利润收入</t>
    </r>
    <r>
      <rPr>
        <sz val="14.0"/>
        <color rgb="FF000000"/>
        <rFont val="宋体"/>
        <charset val="134"/>
      </rPr>
      <t/>
    </r>
    <phoneticPr fontId="0" type="noConversion"/>
  </si>
  <si>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</si>
  <si>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</si>
  <si>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</si>
  <si>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</si>
  <si>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</si>
  <si>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</si>
  <si>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</si>
  <si>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</si>
  <si>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</si>
  <si>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</si>
  <si>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</si>
  <si>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</si>
  <si>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</si>
  <si>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</si>
  <si>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</si>
  <si>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</si>
  <si>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</si>
  <si>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</si>
  <si>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</si>
  <si>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</si>
  <si>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全县国有资本经营收入</t>
  </si>
  <si>
    <t>上年结转</t>
  </si>
  <si>
    <t>账务调整收入</t>
  </si>
  <si>
    <t>3-2  2026年华宁县国有资本经营支出预算情况表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</si>
  <si>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</si>
  <si>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</si>
  <si>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</si>
  <si>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</si>
  <si>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</si>
  <si>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</si>
  <si>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</si>
  <si>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</si>
  <si>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</si>
  <si>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</si>
  <si>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</si>
  <si>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</si>
  <si>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</si>
  <si>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</si>
  <si>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</si>
  <si>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</si>
  <si>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</si>
  <si>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</si>
  <si>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</si>
  <si>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全县国有资本经营支出</t>
  </si>
  <si>
    <t>国有资本经营预算转移支付</t>
  </si>
  <si>
    <t>调出资金</t>
  </si>
  <si>
    <t>结转下年</t>
  </si>
  <si>
    <t>3-3  2025年县本级国有资本经营收入预算情况表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</si>
  <si>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</si>
  <si>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</si>
  <si>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</si>
  <si>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</si>
  <si>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</si>
  <si>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</si>
  <si>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</si>
  <si>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</si>
  <si>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</si>
  <si>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县本级国有资本经营收入</t>
  </si>
  <si>
    <t>3-4  2026年县本级国有资本经营支出预算情况表</t>
  </si>
  <si>
    <t>项   目</t>
  </si>
  <si>
    <t xml:space="preserve">    "三供一业"移交补助支出</t>
  </si>
  <si>
    <t xml:space="preserve">   其他金融国有资本经营预算支出</t>
  </si>
  <si>
    <t>县本级国有资本经营支出</t>
  </si>
  <si>
    <t>3-5  2026年华宁县县本级国有资本经营预算转移支付表（分地区）</t>
  </si>
  <si>
    <t>地  区</t>
  </si>
  <si>
    <t>预算数</t>
  </si>
  <si>
    <t>合  计</t>
  </si>
  <si>
    <t>备注：华宁县2026年无国有资本经营预算转移支付预算。</t>
  </si>
  <si>
    <t>3-6  2026年华宁县县本级国有资本经营预算转移支付表（分项目）</t>
  </si>
  <si>
    <t>项目名称</t>
  </si>
  <si>
    <t>4-1  2026年华宁县社会保险基金收入预算情况表</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</si>
  <si>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</si>
  <si>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</si>
  <si>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</si>
  <si>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</si>
  <si>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</si>
  <si>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</si>
  <si>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</si>
  <si>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</si>
  <si>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</si>
  <si>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</si>
  <si>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</si>
  <si>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</si>
  <si>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</si>
  <si>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</si>
  <si>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</si>
  <si>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</si>
  <si>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</si>
  <si>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</si>
  <si>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2026年华宁县社会保险基金支出预算情况表</t>
  </si>
  <si>
    <r>
      <rPr>
        <sz val="14.0"/>
        <color rgb="FF000000"/>
        <rFont val="宋体"/>
        <charset val="134"/>
      </rPr>
      <t xml:space="preserve">    </t>
    </r>
    <r>
      <rPr>
        <sz val="14.0"/>
        <color rgb="FF000000"/>
        <rFont val="宋体"/>
        <charset val="134"/>
      </rPr>
      <t>单位：万元</t>
    </r>
    <r>
      <rPr>
        <sz val="14.0"/>
        <color rgb="FF000000"/>
        <rFont val="宋体"/>
        <charset val="134"/>
      </rPr>
      <t/>
    </r>
    <phoneticPr fontId="0" type="noConversion"/>
  </si>
  <si>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</si>
  <si>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</si>
  <si>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</si>
  <si>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</si>
  <si>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</si>
  <si>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</si>
  <si>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</si>
  <si>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</si>
  <si>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</si>
  <si>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</si>
  <si>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</si>
  <si>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</si>
  <si>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</si>
  <si>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2026年县本级社会保险基金收入预算情况表</t>
  </si>
  <si>
    <t>4-4  2026年华宁县县本级社会保险基金支出预算情况表</t>
  </si>
  <si>
    <r>
      <rPr>
        <sz val="14.0"/>
        <color rgb="FF000000"/>
        <rFont val="MS Serif"/>
        <family val="1"/>
      </rPr>
      <t xml:space="preserve">    </t>
    </r>
    <r>
      <rPr>
        <sz val="14.0"/>
        <color rgb="FF000000"/>
        <rFont val="宋体"/>
        <charset val="134"/>
      </rPr>
      <t>单位：万元</t>
    </r>
    <r>
      <rPr>
        <sz val="14.0"/>
        <color rgb="FF000000"/>
        <rFont val="宋体"/>
        <charset val="134"/>
      </rPr>
      <t/>
    </r>
    <phoneticPr fontId="0" type="noConversion"/>
  </si>
  <si>
    <t>没有数据，省级不经办</t>
  </si>
  <si>
    <t>华宁县2025年地方政府债务限额及余额预算情况表</t>
  </si>
  <si>
    <t>单位：亿元</t>
  </si>
  <si>
    <t>地   区</t>
  </si>
  <si>
    <t>2025年债务限额</t>
  </si>
  <si>
    <t>2025年债务余额预计执行数</t>
  </si>
  <si>
    <t>一般债务</t>
  </si>
  <si>
    <t>专项债务</t>
  </si>
  <si>
    <t>公  式</t>
  </si>
  <si>
    <t>A=B+C</t>
  </si>
  <si>
    <t>B</t>
  </si>
  <si>
    <t>C</t>
  </si>
  <si>
    <t>D=E+F</t>
  </si>
  <si>
    <t>E</t>
  </si>
  <si>
    <t>F</t>
  </si>
  <si>
    <t>华宁县</t>
  </si>
  <si>
    <t>注：1.本表反映上一年度本地区、本级及分地区地方政府债务限额及余额预计执行数。</t>
  </si>
  <si>
    <t xml:space="preserve">    2.本表由县级以上地方各级财政部门在本级人民代表大会批准预算后二十日内公开。</t>
  </si>
  <si>
    <t>5-2  华宁县2025年地方政府一般债务余额情况表</t>
  </si>
  <si>
    <t>项    目</t>
  </si>
  <si>
    <t>执行数</t>
  </si>
  <si>
    <t>一、2024年末地方政府一般债务余额实际数</t>
  </si>
  <si>
    <t>二、2025年末地方政府一般债务余额限额</t>
  </si>
  <si>
    <t>三、2025年地方政府一般债务发行额</t>
  </si>
  <si>
    <t xml:space="preserve">   中央转贷地方的国际金融组织和外国政府贷款</t>
  </si>
  <si>
    <t xml:space="preserve">   2025年地方政府一般债券发行额</t>
  </si>
  <si>
    <t>四、2025年地方政府一般债务还本额</t>
  </si>
  <si>
    <t>五、2025年末地方政府一般债务余额预计执行数</t>
  </si>
  <si>
    <t>六、2026年地方财政赤字</t>
  </si>
  <si>
    <t>七、2026年地方政府一般债务余额限额</t>
  </si>
  <si>
    <t xml:space="preserve">注：1.本表反映本地区上两年度一般债务余额，上一年度一般债务限额、发行额、还本支出及余额，本年度财政赤字及
      一般债务限额。  
    2.本表由县级以上地方各级财政部门在本级人民代表大会批准预算后二十日内公开。
    </t>
  </si>
  <si>
    <t>5-3  华宁县县本级2025年地方政府一般债务余额情况表</t>
  </si>
  <si>
    <t xml:space="preserve">    中央转贷地方的国际金融组织和外国政府贷款</t>
  </si>
  <si>
    <t xml:space="preserve">    2025年地方政府一般债券发行额</t>
  </si>
  <si>
    <t>注：1.本表反映本地区上两年度一般债务余额，上一年度一般债务限额、发行额、还本支出及余额，本年度财政
      赤字及一般债务限额。  
    2.本表由县级以上地方各级财政部门在本级人民代表大会批准预算后二十日内公开。</t>
  </si>
  <si>
    <t>5-4 华宁县2025年地方政府专项债务余额情况表</t>
  </si>
  <si>
    <t>一、2024年末地方政府专项债务余额实际数</t>
  </si>
  <si>
    <t>二、2025年末地方政府专项债务余额限额</t>
  </si>
  <si>
    <t>三、2025年地方政府专项债务发行额</t>
  </si>
  <si>
    <t>四、2025年地方政府专项债务还本额</t>
  </si>
  <si>
    <t>五、2025年末地方政府专项债务余额预计执行数</t>
  </si>
  <si>
    <t>六、2026年地方政府专项债务新增限额</t>
  </si>
  <si>
    <t>七、2026年末地方政府专项债务余额限额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</si>
  <si>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</si>
  <si>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5-5  华宁县县本级2025年地方政府专项债务余额情况表</t>
  </si>
  <si>
    <t>注：1.本表反映本地区上两年度专项债务余额，上一年度专项债务限额、发行额、还本额及余额，本年度专项
      债务新增限额及限额。
    2.本表由县级以上地方各级财政部门在本级人民代表大会批准预算后二十日内公开。</t>
  </si>
  <si>
    <t>5-6  华宁县地方政府债券发行及还本
付息情况表</t>
  </si>
  <si>
    <t>公式</t>
  </si>
  <si>
    <t>本地区</t>
  </si>
  <si>
    <t>本级</t>
  </si>
  <si>
    <t>一、2025年发行预计执行数</t>
  </si>
  <si>
    <t>A=B+D</t>
  </si>
  <si>
    <t>（一）一般债券</t>
  </si>
  <si>
    <t xml:space="preserve">   其中：再融资债券</t>
  </si>
  <si>
    <t>（二）专项债券</t>
  </si>
  <si>
    <t>D</t>
  </si>
  <si>
    <t>二、2025年还本预计执行数</t>
  </si>
  <si>
    <t>F=G+H</t>
  </si>
  <si>
    <t>G</t>
  </si>
  <si>
    <t>H</t>
  </si>
  <si>
    <t>三、2025年付息预计执行数</t>
  </si>
  <si>
    <t>I=J+K</t>
  </si>
  <si>
    <t>J</t>
  </si>
  <si>
    <t>K</t>
  </si>
  <si>
    <t>四、2026年还本预算数</t>
  </si>
  <si>
    <t>L=M+O</t>
  </si>
  <si>
    <t>M</t>
  </si>
  <si>
    <t xml:space="preserve">   其中：再融资</t>
  </si>
  <si>
    <t xml:space="preserve">      财政预算安排 </t>
  </si>
  <si>
    <t>N</t>
  </si>
  <si>
    <t>O</t>
  </si>
  <si>
    <t xml:space="preserve">      财政预算安排</t>
  </si>
  <si>
    <t>P</t>
  </si>
  <si>
    <t>五、2026年付息预算数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</si>
  <si>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</si>
  <si>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</si>
  <si>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</si>
  <si>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</si>
  <si>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华宁县2026年地方政府债务限额提前下达情况表</t>
  </si>
  <si>
    <t>下级</t>
  </si>
  <si>
    <t>一、2025年地方政府债务限额</t>
  </si>
  <si>
    <t>其中： 一般债务限额</t>
  </si>
  <si>
    <t xml:space="preserve">       专项债务限额</t>
  </si>
  <si>
    <t>二、提前下达的2026年新增地方政府债务限额</t>
  </si>
  <si>
    <t>注：本表反映本地区及本级年初预算中列示提前下达的新增地方政府债务限额情况，由县级以上地方各级财政部门在本级人民代表大会批准预算后二十日内公开。</t>
  </si>
  <si>
    <t>5-8 华宁县2026年年初新增地方政府债券资金安排表</t>
  </si>
  <si>
    <t>序号</t>
  </si>
  <si>
    <t>项目类型</t>
  </si>
  <si>
    <t>项目主管部门</t>
  </si>
  <si>
    <t>债券性质</t>
  </si>
  <si>
    <t>债券规模</t>
  </si>
  <si>
    <t>...</t>
  </si>
  <si>
    <t>注：本表反映本级当年提前下达的新增地方政府债券资金使用安排，由县级以上地方各级财政部门在本级人民代表大会批准预算后二十日内公开。</t>
  </si>
  <si>
    <t>空表说明：关于华宁县2026年年初新增地方政府债券资金为空表的说明，截至2025年12月31日，华宁县未收到上级提前下达2026年新增地方政府债券资金，待收到后将在决算报告中公开。</t>
  </si>
  <si>
    <t>6-1   2026年县级重大政策和重点项目绩效目标表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</si>
  <si>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</si>
  <si>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</si>
  <si>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</si>
  <si>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</si>
  <si>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</si>
  <si>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</si>
  <si>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</si>
  <si>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</si>
  <si>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</si>
  <si>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</si>
  <si>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华宁县发展和改革局
华宁县县级重点项目前期工作经费</t>
  </si>
  <si>
    <t>用于全县重点项目选址论证调研、规划编制、项目建议书、土地预审、可行性研究报告、初步设计、施工图设计及审查、项目招投标等前期工作环节经费，促成重点项目实质性开工建设，保障完成2026年度上级下达固定资产投资目标任务，实行调节流动使用。</t>
  </si>
  <si>
    <t>产出指标</t>
  </si>
  <si>
    <t>数量指标</t>
  </si>
  <si>
    <t>固定资产投资绝对值</t>
  </si>
  <si>
    <t>&gt;=</t>
  </si>
  <si>
    <t>56</t>
  </si>
  <si>
    <t>亿元</t>
  </si>
  <si>
    <t>定量指标</t>
  </si>
  <si>
    <t>反映2026年全县固定资产投资绝对值</t>
  </si>
  <si>
    <t>质量指标</t>
  </si>
  <si>
    <t>投资增长率</t>
  </si>
  <si>
    <t>6.7</t>
  </si>
  <si>
    <t>%</t>
  </si>
  <si>
    <t>反映全县固定资产投资增长率</t>
  </si>
  <si>
    <t>时效指标</t>
  </si>
  <si>
    <t>完成时间</t>
  </si>
  <si>
    <t>=</t>
  </si>
  <si>
    <t>12</t>
  </si>
  <si>
    <t>月</t>
  </si>
  <si>
    <t>反映完成年度工作任务的时间</t>
  </si>
  <si>
    <t>效益指标</t>
  </si>
  <si>
    <t>社会效益</t>
  </si>
  <si>
    <t>项目开工率</t>
  </si>
  <si>
    <t>80</t>
  </si>
  <si>
    <t>反映全县重大项目开工率</t>
  </si>
  <si>
    <t>满意度指标</t>
  </si>
  <si>
    <t>服务对象满意度</t>
  </si>
  <si>
    <t>群众满意度</t>
  </si>
  <si>
    <t>85</t>
  </si>
  <si>
    <t>反映全县人民满意度</t>
  </si>
  <si>
    <t>中国共产党华宁县委员会组织部
华宁县党员干部教育培训项目专项资金</t>
  </si>
  <si>
    <t>以深入学习贯彻习近平新时代中国特色社会主义思想为主题主线，紧扣华宁高质量发展与治理现代化任务需求，举办县级主体培训班17期：“领导干部讲坛”6期，“干部夜校”6期，“三基本”干部教育轮训、领导干部专题培训、研讨班等县级主体班次5期，实现理论铸魂更扎实、能力赋能更精准、体系运转更高效</t>
  </si>
  <si>
    <t>举办县级主体班次</t>
  </si>
  <si>
    <t>17</t>
  </si>
  <si>
    <t>次</t>
  </si>
  <si>
    <t>反映2026年开展教育培训班次数。</t>
  </si>
  <si>
    <t>培训人员合格率</t>
  </si>
  <si>
    <t>95</t>
  </si>
  <si>
    <t>反映预算部门（单位）组织开展各类培训的质量。</t>
  </si>
  <si>
    <t>培训计划完成率</t>
  </si>
  <si>
    <t>反映预算部门（单位）组织开展各类培训的完成情况。</t>
  </si>
  <si>
    <t>培训涉及人员覆盖率</t>
  </si>
  <si>
    <t>100</t>
  </si>
  <si>
    <t>反映全县领导干部培训覆盖情况。</t>
  </si>
  <si>
    <t>培训对象满意度</t>
  </si>
  <si>
    <t>90</t>
  </si>
  <si>
    <t>华宁县教育局 
华宁县教育附加费项目资金</t>
  </si>
  <si>
    <t>主要安排用于校舍建设项目前期工作经费（含图纸设计、审图、监理），校园建设维修补助，职业教育发展补助，学校保障性住房学生租住面积租金；义务教育基本均衡督导验收购买仪器设备；幼儿园租赁费；义务教育教学质量监测费；2026年教师节慰问活动及弥补教体局机关办公经费不足。能有效缓解校舍建设前期工作欠债，全面提升各学段的教育教学质量，让各位教师全心全意投入教学管理、教学科研，为华宁人才培养贡献智慧和力量，全县学生健康成长，乐于学习。</t>
  </si>
  <si>
    <t>惠及师生人数</t>
  </si>
  <si>
    <t>30000</t>
  </si>
  <si>
    <t>人</t>
  </si>
  <si>
    <t>反映惠及师生人数30000人</t>
  </si>
  <si>
    <t>购买教学仪器设备套数</t>
  </si>
  <si>
    <t>425</t>
  </si>
  <si>
    <t>套</t>
  </si>
  <si>
    <t>反映购买教学仪器设备套数425套</t>
  </si>
  <si>
    <t>学校教育教学质量</t>
  </si>
  <si>
    <t>显著</t>
  </si>
  <si>
    <t>定性指标</t>
  </si>
  <si>
    <t>反映学校教育教学质量得到显著提高</t>
  </si>
  <si>
    <t>促进教育事业持续健康发展</t>
  </si>
  <si>
    <t>持续发展</t>
  </si>
  <si>
    <t>反映促进教育事业持续健康发展</t>
  </si>
  <si>
    <t>受益师生满意度</t>
  </si>
  <si>
    <t>反映受益师生满意度</t>
  </si>
  <si>
    <t>华宁县财政局 
华宁县粮食风险基金项目</t>
  </si>
  <si>
    <t xml:space="preserve">完成县级储备原粮的保管，确保县级储备粮的真实、质量良好和存储安全。确保县级储备粮储得进、管得好、调得动、用得上。确保粮食安全行政首长负责制落实。
</t>
  </si>
  <si>
    <t>储备粮任务完成率</t>
  </si>
  <si>
    <t>反映县级储备粮完成情况</t>
  </si>
  <si>
    <t>储备油任务完成率</t>
  </si>
  <si>
    <t>反映县级储备油完成情况</t>
  </si>
  <si>
    <t>粮食出库抽检合格率</t>
  </si>
  <si>
    <t>反映储备粮油抽检验收合格率</t>
  </si>
  <si>
    <t>维护粮食市场稳定</t>
  </si>
  <si>
    <t>有效维护</t>
  </si>
  <si>
    <t>反映维护粮食市场稳定性情况，无群体性事件发生</t>
  </si>
  <si>
    <t>反映全县人民对粮食市场稳定性满意度</t>
  </si>
  <si>
    <t>华宁县交通运输局 
华宁县农村公路养护项目</t>
  </si>
  <si>
    <t>按照我县农村公路列养里程，农村公路合计1769.406公里，地方管理县道407.113公里，乡道1259.986公里，村道102.307公里，日常养护费用合计1068万元，省级财政配套30%小计320万元，市级财政配套20%小计214万元，县级配套50%小计534万元。完成公路养护，提高了出行条件，为人民群众提供了一个良好的交通环境，改善项目影响区域的社会和自然环境，从而为公路沿线土地开发招商引资创造良好的条件，吸引更多外资的投入，拉动华宁县经济的发展，100%解决沿线居民畅通、高效出行。</t>
  </si>
  <si>
    <t>地方管理县道养护里程</t>
  </si>
  <si>
    <t>407.113</t>
  </si>
  <si>
    <t>公里</t>
  </si>
  <si>
    <t>反映地方管理县道养护里程</t>
  </si>
  <si>
    <t>乡道养护里程</t>
  </si>
  <si>
    <t>1259.986</t>
  </si>
  <si>
    <t>反映乡道养护里程</t>
  </si>
  <si>
    <t>村道养护里程</t>
  </si>
  <si>
    <t>102.307</t>
  </si>
  <si>
    <t>反映村道养护里程</t>
  </si>
  <si>
    <t>社会效益指标</t>
  </si>
  <si>
    <t>公路养护受益人口数</t>
  </si>
  <si>
    <t>5</t>
  </si>
  <si>
    <t>万人</t>
  </si>
  <si>
    <t>反映公路养护受益人口数</t>
  </si>
  <si>
    <t>满足公路养护考核需求</t>
  </si>
  <si>
    <t>服务对象满意度指标</t>
  </si>
  <si>
    <t>群众对路面满意度</t>
  </si>
  <si>
    <t>反映群众对路面满意度</t>
  </si>
  <si>
    <t>6-2  重点工作情况解释说明汇总表</t>
  </si>
  <si>
    <t>重点工作</t>
  </si>
  <si>
    <t>2026年工作重点及工作情况</t>
  </si>
  <si>
    <t>财政增收节支</t>
  </si>
  <si>
    <t>制定《华宁县2025年财政增收节支方案》及挂钩机制、预警机制、预报机制，深入培育和拓宽财源，加强重点行业、重点企业税源分析研判和监测，及时解决组织收入工作中出现的问题，激发市场主体活力，推动财政收入有质量、可持续。坚持稳中求进、以进促稳的财政策略，在项目支出、资产管理、政府采购、机关管理方面都要从严从紧贯彻执行。加强财政资源统筹，优化支出结构，提高支出精准度，增强重大决策财政保障能力。</t>
  </si>
  <si>
    <r>
      <rPr>
        <sz val="12.0"/>
        <color rgb="FF000000"/>
        <rFont val="宋体"/>
        <charset val="134"/>
      </rPr>
      <t>“</t>
    </r>
    <r>
      <rPr>
        <sz val="12.0"/>
        <color rgb="FF000000"/>
        <rFont val="方正仿宋_GBK"/>
        <charset val="134"/>
      </rPr>
      <t>三保</t>
    </r>
    <r>
      <rPr>
        <sz val="12.0"/>
        <color rgb="FF000000"/>
        <rFont val="方正仿宋_GBK"/>
        <charset val="134"/>
      </rPr>
      <t>”</t>
    </r>
    <r>
      <rPr>
        <sz val="12.0"/>
        <color rgb="FF000000"/>
        <rFont val="方正仿宋_GBK"/>
        <charset val="134"/>
      </rPr>
      <t>优先</t>
    </r>
    <r>
      <rPr>
        <sz val="12.0"/>
        <color rgb="FF000000"/>
        <rFont val="方正仿宋_GBK"/>
        <charset val="134"/>
      </rPr>
      <t/>
    </r>
    <phoneticPr fontId="0" type="noConversion"/>
  </si>
  <si>
    <t>“三保”支出指由国家制定保障范围和标准的“保工资、保运转、保基本民生”支出。2025年，将坚持“三保”预算安排优先、库款保障优先和支出执行优先原则，结合收入实现情况，将“三保”支出列入第一支出保障顺序，依托预算管理一体化系统中的“预算执行库款优先顺序管控”及“保工资监测”两项功能，强化科学合理调度资金，在明确“三保”支出资金来源、保障“三保”支出前，除应急救灾等重大紧急事项外，原则上不得安排其他支出。</t>
  </si>
  <si>
    <t>举借债务</t>
  </si>
  <si>
    <t>指县级以上地方政府为公益性项目发展举借，需地方政府通过财政资金偿还的债务。包括：纳入政府债务管理的非政府债券形式的存量债务；通过发行地方政府债券形成的债务；《中华人民共和国预算法》实施后在国务院批准的政府债务限额内举借并以财政资金偿还的外债转贷债务。</t>
  </si>
  <si>
    <t>保障民生实事</t>
  </si>
  <si>
    <t>筑牢民生底线，坚持尽力而为、量力而行，加大资金筹措力度，构建多元化资金保障机制，全力支持实施民生实事和暖民心行动；落实就业优先政策，加强困难群体就业兜底帮扶，统筹好就业相关资金和失业保险基金；拓宽投入渠道，落实好各项财政工作任务和政策措施，为推进乡村全面振兴提供有力支撑。</t>
  </si>
  <si>
    <t>财政转移支付主要是指财政资源（资金）在各级政府间的无偿转移，包括横向转移和纵向转移。财政转移支付通常可以分为无条件的财政转移支付（即一般性转移支付）和有条件的财政转移支付（即专项转移支付）两种。</t>
  </si>
  <si>
    <t>预算绩效</t>
  </si>
  <si>
    <t>预算绩效是指通过设定明确的绩效目标，评估预算资金的使用效果和效率，以确保公共资源的合理配置和有效利用。其核心在于将预算与绩效挂钩，强调结果导向，旨在提高财政资金的使用效益和透明度，是现代财政管理的重要工具。主要内容有：绩效目标设定、绩效监控、绩效评价、结果应用。</t>
  </si>
  <si>
    <t>严肃财经纪律</t>
  </si>
  <si>
    <t>加强财会监督，严守财经纪律高压线，构建完备监督体系，内部股室联动，外部与审计、纪检紧密协作。运用信息化手段，大数据筛查异常资金。聚焦民生、重大项目等重点领域，定期开展专项检查，对违规行为严肃查处，全方位守护财政资金安全，确保财经秩序稳定。</t>
  </si>
</sst>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176" formatCode="@"/>
    <numFmt numFmtId="177" formatCode="#,##0.000000"/>
    <numFmt numFmtId="178" formatCode="#,##0.000"/>
    <numFmt numFmtId="179" formatCode="#,##0.00"/>
    <numFmt numFmtId="180" formatCode="0\.0,&quot;0&quot;"/>
    <numFmt numFmtId="181" formatCode="0.0"/>
    <numFmt numFmtId="182" formatCode="0.00"/>
    <numFmt numFmtId="183" formatCode="#,##0_ ;[Red]-#,##0 "/>
    <numFmt numFmtId="184" formatCode="_ * #,##0_ ;_ * -#,##0_ ;_ * &quot;-&quot;??_ ;_ @_ "/>
    <numFmt numFmtId="185" formatCode="0.00%"/>
    <numFmt numFmtId="186" formatCode="#,##0_ "/>
    <numFmt numFmtId="187" formatCode="0.0%"/>
    <numFmt numFmtId="188" formatCode="#,##0.00_);[Red](#,##0.00)"/>
    <numFmt numFmtId="189" formatCode="_ * #,##0_ ;_ * -#,##0_ ;_ * &quot;-&quot;_ ;_ @_ "/>
    <numFmt numFmtId="190" formatCode="#,##0"/>
    <numFmt numFmtId="191" formatCode="0.0000%"/>
    <numFmt numFmtId="192" formatCode="0.00_ "/>
    <numFmt numFmtId="193" formatCode="0_ "/>
    <numFmt numFmtId="194" formatCode="_ * #,##0.00_ ;_ * -#,##0.00_ ;_ * &quot;-&quot;??_ ;_ @_ "/>
    <numFmt numFmtId="195" formatCode="_ &quot;¥&quot;* #,##0.00_ ;_ &quot;¥&quot;* \-#,##0.00_ ;_ &quot;¥&quot;* &quot;-&quot;??_ ;_ @_ "/>
    <numFmt numFmtId="196" formatCode="0%"/>
    <numFmt numFmtId="197" formatCode="_ &quot;¥&quot;* #,##0_ ;_ &quot;¥&quot;* \-#,##0_ ;_ &quot;¥&quot;* &quot;-&quot;_ ;_ @_ "/>
    <numFmt numFmtId="198" formatCode="yy\.mm\.dd"/>
    <numFmt numFmtId="199" formatCode="_-&quot;$&quot; * #,##0_-;_-&quot;$&quot; * #,##0-;_-&quot;$&quot; * &quot;-&quot;_-;_-@_-"/>
    <numFmt numFmtId="200" formatCode="d-mmm-yy"/>
    <numFmt numFmtId="201" formatCode="&quot;$&quot; #,##0.00_-;[Red]&quot;$&quot; #,##0.00-"/>
    <numFmt numFmtId="202" formatCode="_(&quot;$&quot;* #,##0.00_);_(&quot;$&quot;* (#,##0.00);_(&quot;$&quot;* &quot;-&quot;??_);_(@_)"/>
    <numFmt numFmtId="203" formatCode="#,##0;(#,##0)"/>
    <numFmt numFmtId="204" formatCode="&quot;$&quot;#,##0.00_);[Red](&quot;$&quot;#,##0.00)"/>
    <numFmt numFmtId="205" formatCode="_-* #,##0_-;-* #,##0_-;_-* &quot;-&quot;_-;_-@_-"/>
    <numFmt numFmtId="206" formatCode="_-* #,##0.00_-;-* #,##0.00_-;_-* &quot;-&quot;??_-;_-@_-"/>
    <numFmt numFmtId="207" formatCode="_-&quot;$&quot; * #,##0.00_-;_-&quot;$&quot; * #,##0.00-;_-&quot;$&quot; * &quot;-&quot;??_-;_-@_-"/>
    <numFmt numFmtId="208" formatCode="$#,##0.00;($#,##0.00)"/>
    <numFmt numFmtId="209" formatCode="$#,##0;($#,##0)"/>
    <numFmt numFmtId="210" formatCode="#,##0.0_);(#,##0.0)"/>
    <numFmt numFmtId="211" formatCode="#,##0;[Red]-#,##0"/>
    <numFmt numFmtId="212" formatCode="#,##0.00;[Red]-#,##0.00"/>
    <numFmt numFmtId="213" formatCode="&quot;$&quot;#,##0_);[Red](&quot;$&quot;#,##0)"/>
    <numFmt numFmtId="214" formatCode="0"/>
    <numFmt numFmtId="215" formatCode="#,##0;-#,##0"/>
    <numFmt numFmtId="216" formatCode="&quot;$&quot; #,##0_-;[Red]&quot;$&quot; #,##0-"/>
    <numFmt numFmtId="217" formatCode="yyyy-m-d;@"/>
    <numFmt numFmtId="218" formatCode="# ??/??"/>
    <numFmt numFmtId="219" formatCode="_(&quot;$&quot;* #,##0_);_(&quot;$&quot;* (#,##0);_(&quot;$&quot;* &quot;-&quot;_);_(@_)"/>
    <numFmt numFmtId="220" formatCode="_(* #,##0.00_);_(* (#,##0.00);_(* &quot;-&quot;??_);_(@_)"/>
    <numFmt numFmtId="221" formatCode="_(* #,##0_);_(* (#,##0);_(* &quot;-&quot;_);_(@_)"/>
    <numFmt numFmtId="222" formatCode="_ &quot;¥&quot;* #,##0.00_ ;_ &quot;¥&quot;* \-#,##0.00_ ;_ &quot;¥&quot;* &quot;-&quot;??_ ;_ @_ "/>
    <numFmt numFmtId="223" formatCode="_ &quot;¥&quot;* #,##0_ ;_ &quot;¥&quot;* \-#,##0_ ;_ &quot;¥&quot;* &quot;-&quot;_ ;_ @_ "/>
  </numFmts>
  <fonts count="131" x14ac:knownFonts="131">
    <font>
      <sz val="11.0"/>
      <color rgb="FF000000"/>
      <name val="宋体"/>
      <charset val="134"/>
    </font>
    <font>
      <sz val="20.0"/>
      <name val="方正小标宋简体"/>
      <charset val="134"/>
    </font>
    <font>
      <sz val="14.0"/>
      <name val="宋体"/>
      <charset val="134"/>
      <b/>
      <i val="0"/>
    </font>
    <font>
      <sz val="14.0"/>
      <color rgb="FF000000"/>
      <name val="宋体"/>
      <charset val="134"/>
      <b/>
      <i val="0"/>
    </font>
    <font>
      <sz val="12.0"/>
      <name val="宋体"/>
      <charset val="134"/>
    </font>
    <font>
      <sz val="10.0"/>
      <name val="宋体"/>
      <charset val="134"/>
    </font>
    <font>
      <sz val="10.0"/>
      <name val="宋体"/>
      <charset val="134"/>
      <b/>
      <i val="0"/>
    </font>
    <font>
      <sz val="20.0"/>
      <color rgb="FF000000"/>
      <name val="方正小标宋简体"/>
      <charset val="134"/>
    </font>
    <font>
      <sz val="14.0"/>
      <color rgb="FF000000"/>
      <name val="宋体"/>
      <charset val="134"/>
    </font>
    <font>
      <sz val="10.0"/>
      <color rgb="FF000000"/>
      <name val="宋体"/>
      <charset val="134"/>
    </font>
    <font>
      <sz val="12.0"/>
      <color rgb="FF000000"/>
      <name val="宋体"/>
      <charset val="134"/>
    </font>
    <font>
      <sz val="20.0"/>
      <name val="SimSun"/>
      <charset val="134"/>
      <b/>
      <i val="0"/>
    </font>
    <font>
      <sz val="11.0"/>
      <name val="SimSun"/>
      <charset val="134"/>
    </font>
    <font>
      <sz val="14.0"/>
      <name val="SimSun"/>
      <charset val="134"/>
      <b/>
      <i val="0"/>
    </font>
    <font>
      <sz val="14.0"/>
      <name val="SimSun"/>
      <charset val="134"/>
    </font>
    <font>
      <sz val="12.0"/>
      <name val="SimSun"/>
      <charset val="134"/>
    </font>
    <font>
      <sz val="15.0"/>
      <name val="SimSun"/>
      <charset val="134"/>
      <b/>
      <i val="0"/>
    </font>
    <font>
      <sz val="9.0"/>
      <name val="SimSun"/>
      <charset val="134"/>
    </font>
    <font>
      <sz val="14.0"/>
      <name val="宋体"/>
      <charset val="134"/>
    </font>
    <font>
      <sz val="14.0"/>
      <name val="MS Serif"/>
      <family val="1"/>
    </font>
    <font>
      <sz val="11.0"/>
      <name val="宋体"/>
      <charset val="134"/>
      <b/>
      <i val="0"/>
    </font>
    <font>
      <sz val="14.0"/>
      <name val="Times New Roman"/>
      <family val="1"/>
    </font>
    <font>
      <sz val="11.0"/>
      <name val="宋体"/>
      <charset val="134"/>
    </font>
    <font>
      <sz val="20.0"/>
      <name val="方正小标宋简体"/>
      <charset val="134"/>
      <b/>
      <i val="0"/>
    </font>
    <font>
      <sz val="12.0"/>
      <name val="宋体"/>
      <charset val="134"/>
      <b/>
      <i val="0"/>
    </font>
    <font>
      <sz val="16.0"/>
      <name val="宋体"/>
      <charset val="134"/>
    </font>
    <font>
      <sz val="16.0"/>
      <color rgb="FF000000"/>
      <name val="方正小标宋简体"/>
      <charset val="134"/>
    </font>
    <font>
      <sz val="16.0"/>
      <color rgb="FF000000"/>
      <name val="宋体"/>
      <charset val="134"/>
    </font>
    <font>
      <sz val="16.0"/>
      <name val="宋体"/>
      <charset val="134"/>
      <b/>
      <i val="0"/>
    </font>
    <font>
      <sz val="20.0"/>
      <color rgb="FF000000"/>
      <name val="华文中宋"/>
      <charset val="134"/>
    </font>
    <font>
      <sz val="20.0"/>
      <color rgb="FF000000"/>
      <name val="宋体"/>
      <charset val="134"/>
    </font>
    <font>
      <sz val="18.0"/>
      <color rgb="FF000000"/>
      <name val="方正小标宋简体"/>
      <charset val="134"/>
    </font>
    <font>
      <sz val="14.0"/>
      <name val="黑体"/>
      <charset val="134"/>
      <b/>
      <i val="0"/>
    </font>
    <font>
      <sz val="14.0"/>
      <color rgb="FFFFFFFF"/>
      <name val="宋体"/>
      <charset val="134"/>
    </font>
    <font>
      <sz val="12.0"/>
      <name val="仿宋_GB2312"/>
      <family val="3"/>
      <charset val="134"/>
    </font>
    <font>
      <sz val="20.0"/>
      <color rgb="FF000000"/>
      <name val="方正小标宋_GBK"/>
      <charset val="134"/>
    </font>
    <font>
      <sz val="14.0"/>
      <name val="Arial"/>
      <family val="2"/>
    </font>
    <font>
      <sz val="18.0"/>
      <color rgb="FF000000"/>
      <name val="方正小标宋简体"/>
      <charset val="134"/>
      <b/>
      <i val="0"/>
    </font>
    <font>
      <sz val="14.0"/>
      <name val="Arial"/>
      <family val="2"/>
      <b/>
      <i val="0"/>
    </font>
    <font>
      <sz val="12.0"/>
      <color rgb="FF000000"/>
      <name val="宋体"/>
      <charset val="134"/>
      <b/>
      <i val="0"/>
    </font>
    <font>
      <sz val="14.0"/>
      <color rgb="FFFF0000"/>
      <name val="宋体"/>
      <charset val="134"/>
    </font>
    <font>
      <sz val="12.0"/>
      <color rgb="FFFF0000"/>
      <name val="宋体"/>
      <charset val="134"/>
    </font>
    <font>
      <sz val="18.0"/>
      <name val="黑体"/>
      <charset val="134"/>
    </font>
    <font>
      <sz val="11.0"/>
      <color rgb="FF0000FF"/>
      <name val="宋体"/>
      <charset val="134"/>
      <u val="single"/>
    </font>
    <font>
      <sz val="11.0"/>
      <color rgb="FF800080"/>
      <name val="宋体"/>
      <charset val="134"/>
      <u val="single"/>
    </font>
    <font>
      <sz val="11.0"/>
      <color rgb="FFFF0000"/>
      <name val="宋体"/>
      <charset val="134"/>
    </font>
    <font>
      <sz val="18.0"/>
      <color rgb="FF1F497D"/>
      <name val="宋体"/>
      <charset val="134"/>
      <b/>
      <i val="0"/>
    </font>
    <font>
      <sz val="11.0"/>
      <color rgb="FF7F7F7F"/>
      <name val="宋体"/>
      <charset val="134"/>
      <b val="0"/>
      <i/>
    </font>
    <font>
      <sz val="15.0"/>
      <color rgb="FF1F497D"/>
      <name val="宋体"/>
      <charset val="134"/>
      <b/>
      <i val="0"/>
    </font>
    <font>
      <sz val="13.0"/>
      <color rgb="FF1F497D"/>
      <name val="宋体"/>
      <charset val="134"/>
      <b/>
      <i val="0"/>
    </font>
    <font>
      <sz val="11.0"/>
      <color rgb="FF1F497D"/>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0.0"/>
      <color rgb="FF000000"/>
      <name val="Geneva"/>
      <family val="1"/>
    </font>
    <font>
      <sz val="10.0"/>
      <color rgb="FF000000"/>
      <name val="楷体"/>
      <charset val="134"/>
    </font>
    <font>
      <sz val="12.0"/>
      <color rgb="FFFFFFFF"/>
      <name val="宋体"/>
      <charset val="134"/>
    </font>
    <font>
      <sz val="8.0"/>
      <color rgb="FF000000"/>
      <name val="Times New Roman"/>
      <family val="1"/>
    </font>
    <font>
      <sz val="11.0"/>
      <color rgb="FF008000"/>
      <name val="宋体"/>
      <charset val="134"/>
    </font>
    <font>
      <sz val="10.0"/>
      <color rgb="FF000000"/>
      <name val="Arial"/>
      <family val="2"/>
    </font>
    <font>
      <sz val="8.0"/>
      <color rgb="FF000000"/>
      <name val="Arial"/>
      <family val="2"/>
    </font>
    <font>
      <sz val="12.0"/>
      <color rgb="FF800000"/>
      <name val="宋体"/>
      <charset val="134"/>
    </font>
    <font>
      <sz val="12.0"/>
      <color rgb="FF000000"/>
      <name val="Times New Roman"/>
      <family val="1"/>
    </font>
    <font>
      <sz val="15.0"/>
      <color rgb="FF003366"/>
      <name val="宋体"/>
      <charset val="134"/>
      <b/>
      <i val="0"/>
    </font>
    <font>
      <sz val="11.0"/>
      <color rgb="FF800080"/>
      <name val="宋体"/>
      <charset val="134"/>
    </font>
    <font>
      <sz val="10.0"/>
      <color rgb="FF000000"/>
      <name val="MS Sans Serif"/>
      <family val="1"/>
      <b/>
      <i val="0"/>
    </font>
    <font>
      <sz val="12.0"/>
      <color rgb="FF008000"/>
      <name val="宋体"/>
      <charset val="134"/>
    </font>
    <font>
      <sz val="10.0"/>
      <color rgb="FF000000"/>
      <name val="Helv"/>
      <family val="1"/>
    </font>
    <font>
      <sz val="12.0"/>
      <color rgb="FF0000FF"/>
      <name val="宋体"/>
      <charset val="134"/>
      <u val="single"/>
    </font>
    <font>
      <sz val="13.0"/>
      <color rgb="FF003366"/>
      <name val="宋体"/>
      <charset val="134"/>
      <b/>
      <i val="0"/>
    </font>
    <font>
      <sz val="10.0"/>
      <color rgb="FF000000"/>
      <name val="仿宋_GB2312"/>
      <family val="3"/>
      <charset val="134"/>
    </font>
    <font>
      <sz val="11.0"/>
      <color rgb="FF993300"/>
      <name val="宋体"/>
      <charset val="134"/>
    </font>
    <font>
      <sz val="11.0"/>
      <color rgb="FF333333"/>
      <name val="宋体"/>
      <charset val="134"/>
      <b/>
      <i val="0"/>
    </font>
    <font>
      <sz val="11.0"/>
      <color rgb="FF003366"/>
      <name val="宋体"/>
      <charset val="134"/>
      <b/>
      <i val="0"/>
    </font>
    <font>
      <sz val="12.0"/>
      <color rgb="FF000000"/>
      <name val="Arial"/>
      <family val="2"/>
      <b/>
      <i val="0"/>
    </font>
    <font>
      <sz val="18.0"/>
      <color rgb="FF003366"/>
      <name val="宋体"/>
      <charset val="134"/>
      <b/>
      <i val="0"/>
    </font>
    <font>
      <sz val="10.0"/>
      <color rgb="FF000000"/>
      <name val="MS Sans Serif"/>
      <family val="1"/>
    </font>
    <font>
      <sz val="10.0"/>
      <color rgb="FF000000"/>
      <name val="Tms Rmn"/>
      <family val="1"/>
      <b/>
      <i val="0"/>
    </font>
    <font>
      <sz val="11.0"/>
      <color rgb="FF333399"/>
      <name val="宋体"/>
      <charset val="134"/>
    </font>
    <font>
      <sz val="9.0"/>
      <color rgb="FF000000"/>
      <name val="宋体"/>
      <charset val="134"/>
    </font>
    <font>
      <sz val="10.0"/>
      <color rgb="FF000000"/>
      <name val="Times New Roman"/>
      <family val="1"/>
    </font>
    <font>
      <sz val="15.0"/>
      <color rgb="FF666699"/>
      <name val="宋体"/>
      <charset val="134"/>
      <b/>
      <i val="0"/>
    </font>
    <font>
      <sz val="10.0"/>
      <color rgb="FFFFFFFF"/>
      <name val="宋体"/>
      <charset val="134"/>
      <b/>
      <i val="0"/>
    </font>
    <font>
      <sz val="9.0"/>
      <color rgb="FF000000"/>
      <name val="Arial"/>
      <family val="2"/>
      <b/>
      <i val="0"/>
    </font>
    <font>
      <sz val="13.0"/>
      <color rgb="FF666699"/>
      <name val="宋体"/>
      <charset val="134"/>
      <b/>
      <i val="0"/>
    </font>
    <font>
      <sz val="12.0"/>
      <color rgb="FF000000"/>
      <name val="Helv"/>
      <family val="1"/>
    </font>
    <font>
      <sz val="12.0"/>
      <color rgb="FFFFFFFF"/>
      <name val="Helv"/>
      <family val="1"/>
    </font>
    <font>
      <sz val="8.0"/>
      <color rgb="FFFFFFFF"/>
      <name val="宋体"/>
      <charset val="134"/>
      <b/>
      <i val="0"/>
    </font>
    <font>
      <sz val="7.0"/>
      <color rgb="FF000000"/>
      <name val="Small Fonts"/>
      <family val="1"/>
    </font>
    <font>
      <sz val="11.0"/>
      <color rgb="FF666699"/>
      <name val="宋体"/>
      <charset val="134"/>
      <b/>
      <i val="0"/>
    </font>
    <font>
      <sz val="18.0"/>
      <color rgb="FF666699"/>
      <name val="宋体"/>
      <charset val="134"/>
      <b/>
      <i val="0"/>
    </font>
    <font>
      <sz val="14.0"/>
      <color rgb="FF000000"/>
      <name val="楷体"/>
      <charset val="134"/>
      <b/>
      <i val="0"/>
    </font>
    <font>
      <sz val="18.0"/>
      <color rgb="FF333399"/>
      <name val="宋体"/>
      <charset val="134"/>
      <b/>
      <i val="0"/>
    </font>
    <font>
      <sz val="11.0"/>
      <color rgb="FF808080"/>
      <name val="宋体"/>
      <charset val="134"/>
      <b val="0"/>
      <i/>
    </font>
    <font>
      <sz val="12.0"/>
      <color rgb="FF800080"/>
      <name val="宋体"/>
      <charset val="134"/>
    </font>
    <font>
      <sz val="11.0"/>
      <color rgb="FFFF9900"/>
      <name val="宋体"/>
      <charset val="134"/>
    </font>
    <font>
      <sz val="11.0"/>
      <color rgb="FFFF9900"/>
      <name val="宋体"/>
      <charset val="134"/>
      <b/>
      <i val="0"/>
    </font>
    <font>
      <sz val="10.0"/>
      <color rgb="FF0000FF"/>
      <name val="Times"/>
      <family val="1"/>
      <u val="single"/>
    </font>
    <font>
      <sz val="11.0"/>
      <color rgb="FFFF9900"/>
      <name val="宋体"/>
      <charset val="134"/>
      <u val="single"/>
    </font>
    <font>
      <sz val="10.0"/>
      <color rgb="FF000000"/>
      <name val="Arial"/>
      <family val="2"/>
      <b/>
      <i val="0"/>
    </font>
    <font>
      <sz val="12.0"/>
      <color rgb="FF800080"/>
      <name val="宋体"/>
      <charset val="134"/>
      <u val="single"/>
    </font>
    <font>
      <sz val="12.0"/>
      <color rgb="FF000000"/>
      <name val="Courier"/>
      <family val="1"/>
    </font>
    <font>
      <sz val="9.0"/>
      <color rgb="FF000000"/>
      <name val="微软雅黑"/>
      <charset val="134"/>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6.0"/>
      <color rgb="FF000000"/>
      <name val="宋体"/>
      <charset val="134"/>
      <b/>
      <i val="0"/>
    </font>
    <font>
      <sz val="10.0"/>
      <color rgb="FF000000"/>
      <name val="宋体"/>
      <charset val="134"/>
      <b val="0"/>
      <i val="0"/>
      <strike val="0"/>
    </font>
    <font>
      <sz val="14.0"/>
      <color rgb="FF000000"/>
      <name val="宋体"/>
      <charset val="134"/>
      <b val="0"/>
      <i val="0"/>
      <strike val="0"/>
    </font>
    <font>
      <sz val="11.0"/>
      <color rgb="FF000000"/>
      <name val="宋体"/>
      <charset val="134"/>
    </font>
  </fonts>
  <fills count="98">
    <fill>
      <patternFill patternType="none"/>
    </fill>
    <fill>
      <patternFill patternType="gray125"/>
    </fill>
    <fill>
      <patternFill patternType="none"/>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95B3D7"/>
        <bgColor indexed="64"/>
      </patternFill>
    </fill>
    <fill>
      <patternFill patternType="solid">
        <fgColor rgb="FFC0504D"/>
        <bgColor indexed="64"/>
      </patternFill>
    </fill>
    <fill>
      <patternFill patternType="solid">
        <fgColor rgb="FFF2DBDA"/>
        <bgColor indexed="64"/>
      </patternFill>
    </fill>
    <fill>
      <patternFill patternType="solid">
        <fgColor rgb="FFE5B8B7"/>
        <bgColor indexed="64"/>
      </patternFill>
    </fill>
    <fill>
      <patternFill patternType="solid">
        <fgColor rgb="FFD99593"/>
        <bgColor indexed="64"/>
      </patternFill>
    </fill>
    <fill>
      <patternFill patternType="solid">
        <fgColor rgb="FF9BBB59"/>
        <bgColor indexed="64"/>
      </patternFill>
    </fill>
    <fill>
      <patternFill patternType="solid">
        <fgColor rgb="FFEAF1DD"/>
        <bgColor indexed="64"/>
      </patternFill>
    </fill>
    <fill>
      <patternFill patternType="solid">
        <fgColor rgb="FFD7E4BC"/>
        <bgColor indexed="64"/>
      </patternFill>
    </fill>
    <fill>
      <patternFill patternType="solid">
        <fgColor rgb="FFC2D69A"/>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B2A1C7"/>
        <bgColor indexed="64"/>
      </patternFill>
    </fill>
    <fill>
      <patternFill patternType="solid">
        <fgColor rgb="FF4BACC6"/>
        <bgColor indexed="64"/>
      </patternFill>
    </fill>
    <fill>
      <patternFill patternType="solid">
        <fgColor rgb="FFDBEEF3"/>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DE9D9"/>
        <bgColor indexed="64"/>
      </patternFill>
    </fill>
    <fill>
      <patternFill patternType="solid">
        <fgColor rgb="FFFCD5B4"/>
        <bgColor indexed="64"/>
      </patternFill>
    </fill>
    <fill>
      <patternFill patternType="solid">
        <fgColor rgb="FFFAC090"/>
        <bgColor indexed="64"/>
      </patternFill>
    </fill>
    <fill>
      <patternFill patternType="solid">
        <fgColor rgb="FFFF0000"/>
        <bgColor indexed="64"/>
      </patternFill>
    </fill>
    <fill>
      <patternFill patternType="solid">
        <fgColor rgb="FF33CCCC"/>
        <bgColor indexed="64"/>
      </patternFill>
    </fill>
    <fill>
      <patternFill patternType="solid">
        <fgColor rgb="FFCCFFCC"/>
        <bgColor indexed="64"/>
      </patternFill>
    </fill>
    <fill>
      <patternFill patternType="solid">
        <fgColor rgb="FF666699"/>
        <bgColor indexed="64"/>
      </patternFill>
    </fill>
    <fill>
      <patternFill patternType="solid">
        <fgColor rgb="FFC0C0C0"/>
        <bgColor indexed="64"/>
      </patternFill>
    </fill>
    <fill>
      <patternFill patternType="solid">
        <fgColor rgb="FFFF9900"/>
        <bgColor indexed="64"/>
      </patternFill>
    </fill>
    <fill>
      <patternFill patternType="solid">
        <fgColor rgb="FF969696"/>
        <bgColor indexed="64"/>
      </patternFill>
    </fill>
    <fill>
      <patternFill patternType="solid">
        <fgColor rgb="FFCCFFFF"/>
        <bgColor indexed="64"/>
      </patternFill>
    </fill>
    <fill>
      <patternFill patternType="solid">
        <fgColor rgb="FF3366FF"/>
        <bgColor indexed="64"/>
      </patternFill>
    </fill>
    <fill>
      <patternFill patternType="solid">
        <fgColor rgb="FFFF99CC"/>
        <bgColor indexed="64"/>
      </patternFill>
    </fill>
    <fill>
      <patternFill patternType="solid">
        <fgColor rgb="FFFF8080"/>
        <bgColor indexed="64"/>
      </patternFill>
    </fill>
    <fill>
      <patternFill patternType="solid">
        <fgColor rgb="FF99CCFF"/>
        <bgColor indexed="64"/>
      </patternFill>
    </fill>
    <fill>
      <patternFill patternType="solid">
        <fgColor rgb="FFFF00FF"/>
        <bgColor indexed="64"/>
      </patternFill>
    </fill>
    <fill>
      <patternFill patternType="solid">
        <fgColor rgb="FFCCCCFF"/>
        <bgColor indexed="64"/>
      </patternFill>
    </fill>
    <fill>
      <patternFill patternType="solid">
        <fgColor rgb="FFCC99FF"/>
        <bgColor indexed="64"/>
      </patternFill>
    </fill>
    <fill>
      <patternFill patternType="solid">
        <fgColor rgb="FFFFFF99"/>
        <bgColor indexed="64"/>
      </patternFill>
    </fill>
    <fill>
      <patternFill patternType="solid">
        <fgColor rgb="FF00FF00"/>
        <bgColor indexed="64"/>
      </patternFill>
    </fill>
    <fill>
      <patternFill patternType="solid">
        <fgColor rgb="FF800080"/>
        <bgColor indexed="64"/>
      </patternFill>
    </fill>
    <fill>
      <patternFill patternType="solid">
        <fgColor rgb="FF993366"/>
        <bgColor indexed="64"/>
      </patternFill>
    </fill>
    <fill>
      <patternFill patternType="solid">
        <fgColor rgb="FFFFCC00"/>
        <bgColor indexed="64"/>
      </patternFill>
    </fill>
    <fill>
      <patternFill patternType="solid">
        <fgColor rgb="FF0066CC"/>
        <bgColor indexed="64"/>
      </patternFill>
    </fill>
    <fill>
      <patternFill patternType="gray0625">
        <fgColor rgb="FF000000"/>
        <bgColor rgb="FFFFFFFF"/>
      </patternFill>
    </fill>
    <fill>
      <patternFill patternType="lightUp">
        <fgColor rgb="FFFFFFFF"/>
        <bgColor rgb="FFFF8080"/>
      </patternFill>
    </fill>
    <fill>
      <patternFill patternType="mediumGray">
        <fgColor rgb="FFC0C0C0"/>
        <bgColor rgb="FFFFFFFF"/>
      </patternFill>
    </fill>
    <fill>
      <patternFill patternType="solid">
        <fgColor rgb="FF00FFFF"/>
        <bgColor indexed="64"/>
      </patternFill>
    </fill>
    <fill>
      <patternFill patternType="solid">
        <fgColor rgb="FF0000FF"/>
        <bgColor indexed="64"/>
      </patternFill>
    </fill>
    <fill>
      <patternFill patternType="solid">
        <fgColor rgb="FF339966"/>
        <bgColor indexed="64"/>
      </patternFill>
    </fill>
    <fill>
      <patternFill patternType="lightUp">
        <fgColor rgb="FFFFFFFF"/>
        <bgColor rgb="FF969696"/>
      </patternFill>
    </fill>
    <fill>
      <patternFill patternType="lightUp">
        <fgColor rgb="FFFFFFFF"/>
        <bgColor rgb="FFC0C0C0"/>
      </patternFill>
    </fill>
    <fill>
      <patternFill patternType="solid">
        <fgColor rgb="FF333399"/>
        <bgColor indexed="64"/>
      </patternFill>
    </fill>
    <fill>
      <patternFill patternType="solid">
        <fgColor rgb="FF00CCFF"/>
        <bgColor indexed="64"/>
      </patternFill>
    </fill>
    <fill>
      <patternFill patternType="solid">
        <fgColor rgb="FFFF66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38">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bottom style="medium">
        <color rgb="FF4F81BD"/>
      </bottom>
      <diagonal/>
    </border>
    <border>
      <bottom style="medium">
        <color rgb="FF4F81BD"/>
      </bottom>
      <diagonal/>
    </border>
    <border>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4F81BD"/>
      </top>
      <bottom style="double">
        <color rgb="FF4F81BD"/>
      </bottom>
      <diagonal/>
    </border>
    <border>
      <right style="thin">
        <color indexed="64"/>
      </right>
      <bottom style="thin">
        <color indexed="64"/>
      </bottom>
      <diagonal/>
    </border>
    <border>
      <top style="thin">
        <color rgb="FF333399"/>
      </top>
      <bottom style="double">
        <color rgb="FF333399"/>
      </bottom>
      <diagonal/>
    </border>
    <border>
      <right style="thin">
        <color indexed="64"/>
      </right>
      <bottom style="thin">
        <color indexed="64"/>
      </bottom>
      <diagonal/>
    </border>
    <border>
      <left style="thin">
        <color indexed="64"/>
      </left>
      <right style="thin">
        <color indexed="64"/>
      </right>
      <top style="thin">
        <color indexed="64"/>
      </top>
      <bottom style="thin">
        <color indexed="64"/>
      </bottom>
      <diagonal/>
    </border>
    <border>
      <bottom style="thick">
        <color rgb="FF333399"/>
      </bottom>
      <diagonal/>
    </border>
    <border>
      <bottom style="medium">
        <color indexed="64"/>
      </bottom>
      <diagonal/>
    </border>
    <border>
      <left style="thin">
        <color indexed="64"/>
      </left>
      <right style="thin">
        <color indexed="64"/>
      </right>
      <bottom style="thin">
        <color indexed="64"/>
      </bottom>
      <diagonal/>
    </border>
    <border>
      <bottom style="thick">
        <color rgb="FFC0C0C0"/>
      </bottom>
      <diagonal/>
    </border>
    <border>
      <left style="thin">
        <color indexed="64"/>
      </left>
      <right style="thin">
        <color indexed="64"/>
      </right>
      <top style="thin">
        <color indexed="64"/>
      </top>
      <bottom style="thin">
        <color indexed="64"/>
      </bottom>
      <diagonal/>
    </border>
    <border>
      <left style="thin">
        <color rgb="FF333333"/>
      </left>
      <right style="thin">
        <color rgb="FF333333"/>
      </right>
      <top style="thin">
        <color rgb="FF333333"/>
      </top>
      <bottom style="thin">
        <color rgb="FF333333"/>
      </bottom>
      <diagonal/>
    </border>
    <border>
      <bottom style="medium">
        <color rgb="FF0066CC"/>
      </bottom>
      <diagonal/>
    </border>
    <border>
      <left style="thin">
        <color rgb="FFC0C0C0"/>
      </left>
      <right style="thin">
        <color rgb="FFC0C0C0"/>
      </right>
      <top style="thin">
        <color rgb="FFC0C0C0"/>
      </top>
      <bottom style="thin">
        <color rgb="FFC0C0C0"/>
      </bottom>
      <diagonal/>
    </border>
    <border>
      <top style="thin">
        <color indexed="64"/>
      </top>
      <bottom style="thin">
        <color indexed="64"/>
      </bottom>
      <diagonal/>
    </border>
    <border>
      <left style="thin">
        <color indexed="64"/>
      </left>
      <right style="thin">
        <color indexed="64"/>
      </right>
      <diagonal/>
    </border>
    <border>
      <top style="medium">
        <color indexed="64"/>
      </top>
      <bottom style="medium">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bottom style="thin">
        <color indexed="64"/>
      </bottom>
      <diagonal/>
    </border>
    <border>
      <bottom style="thick">
        <color rgb="FF00FF00"/>
      </bottom>
      <diagonal/>
    </border>
    <border>
      <top style="medium">
        <color rgb="FFFFFFFF"/>
      </top>
      <bottom style="medium">
        <color rgb="FFFFFFFF"/>
      </bottom>
      <diagonal/>
    </border>
    <border>
      <top style="thin">
        <color rgb="FF00FF00"/>
      </top>
      <bottom style="double">
        <color rgb="FF00FF00"/>
      </bottom>
      <diagonal/>
    </border>
    <border>
      <bottom style="thick">
        <color rgb="FFFFFF99"/>
      </bottom>
      <diagonal/>
    </border>
    <border>
      <top style="medium">
        <color rgb="FFFFFFFF"/>
      </top>
      <bottom style="medium">
        <color rgb="FFFFFFFF"/>
      </bottom>
      <diagonal/>
    </border>
    <border>
      <right style="thin">
        <color indexed="64"/>
      </right>
      <bottom style="thin">
        <color indexed="64"/>
      </bottom>
      <diagonal/>
    </border>
    <border>
      <bottom style="medium">
        <color rgb="FFFFFF99"/>
      </bottom>
      <diagonal/>
    </border>
    <border>
      <left style="thin">
        <color indexed="64"/>
      </left>
      <right style="thin">
        <color indexed="64"/>
      </right>
      <bottom style="thin">
        <color indexed="64"/>
      </bottom>
      <diagonal/>
    </border>
    <border>
      <bottom style="double">
        <color rgb="FFFF9900"/>
      </bottom>
      <diagonal/>
    </border>
    <border>
      <left style="double">
        <color rgb="FF333333"/>
      </left>
      <right style="double">
        <color rgb="FF333333"/>
      </right>
      <top style="double">
        <color rgb="FF333333"/>
      </top>
      <bottom style="double">
        <color rgb="FF333333"/>
      </bottom>
      <diagonal/>
    </border>
    <border>
      <left style="thin">
        <color rgb="FF808080"/>
      </left>
      <right style="thin">
        <color rgb="FF808080"/>
      </right>
      <top style="thin">
        <color rgb="FF808080"/>
      </top>
      <bottom style="thin">
        <color rgb="FF808080"/>
      </bottom>
      <diagonal/>
    </border>
    <border>
      <right style="thin">
        <color indexed="64"/>
      </right>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54">
    <xf numFmtId="0" fontId="0" fillId="0" borderId="0"/>
    <xf numFmtId="194" fontId="0" fillId="0" borderId="0" applyNumberFormat="1" applyAlignment="0" applyFont="0" applyBorder="0" applyFill="0" applyProtection="0">
      <alignment vertical="center"/>
    </xf>
    <xf numFmtId="195" fontId="0" fillId="0" borderId="0" applyNumberFormat="1" applyAlignment="0" applyFont="0" applyBorder="0" applyFill="0" applyProtection="0">
      <alignment vertical="center"/>
    </xf>
    <xf numFmtId="196" fontId="4" fillId="0" borderId="0" applyNumberFormat="1" applyAlignment="0" applyFont="0" applyBorder="0" applyFill="0" applyProtection="0">
      <alignment vertical="center"/>
    </xf>
    <xf numFmtId="189" fontId="0" fillId="0" borderId="0" applyNumberFormat="1" applyAlignment="0" applyFont="0" applyBorder="0" applyFill="0" applyProtection="0">
      <alignment vertical="center"/>
    </xf>
    <xf numFmtId="197" fontId="0" fillId="0" borderId="0" applyNumberFormat="1" applyAlignment="0" applyFont="0" applyBorder="0" applyFill="0" applyProtection="0">
      <alignment vertical="center"/>
    </xf>
    <xf numFmtId="0" fontId="43" fillId="0" borderId="0" applyNumberFormat="0" applyAlignment="0" applyBorder="0" applyFill="0" applyProtection="0">
      <alignment vertical="center"/>
    </xf>
    <xf numFmtId="0" fontId="44" fillId="0" borderId="0" applyNumberFormat="0" applyAlignment="0" applyBorder="0" applyFill="0" applyProtection="0">
      <alignment vertical="center"/>
    </xf>
    <xf numFmtId="0" fontId="0" fillId="4" borderId="296" applyNumberFormat="0" applyAlignment="0" applyFont="0" applyBorder="1" applyProtection="0">
      <alignment vertical="center"/>
    </xf>
    <xf numFmtId="0" fontId="45" fillId="0" borderId="0" applyNumberFormat="0" applyAlignment="0" applyBorder="0" applyFill="0" applyProtection="0">
      <alignment vertical="center"/>
    </xf>
    <xf numFmtId="0" fontId="46" fillId="0" borderId="0" applyNumberFormat="0" applyAlignment="0" applyBorder="0" applyFill="0" applyProtection="0">
      <alignment vertical="center"/>
    </xf>
    <xf numFmtId="0" fontId="47" fillId="0" borderId="0" applyNumberFormat="0" applyAlignment="0" applyBorder="0" applyFill="0" applyProtection="0">
      <alignment vertical="center"/>
    </xf>
    <xf numFmtId="0" fontId="48" fillId="0" borderId="297" applyNumberFormat="0" applyAlignment="0" applyBorder="1" applyFill="0" applyProtection="0">
      <alignment vertical="center"/>
    </xf>
    <xf numFmtId="0" fontId="49" fillId="0" borderId="298" applyNumberFormat="0" applyAlignment="0" applyBorder="1" applyFill="0" applyProtection="0">
      <alignment vertical="center"/>
    </xf>
    <xf numFmtId="0" fontId="50" fillId="0" borderId="299" applyNumberFormat="0" applyAlignment="0" applyBorder="1" applyFill="0" applyProtection="0">
      <alignment vertical="center"/>
    </xf>
    <xf numFmtId="0" fontId="50" fillId="0" borderId="0" applyNumberFormat="0" applyAlignment="0" applyBorder="0" applyFill="0" applyProtection="0">
      <alignment vertical="center"/>
    </xf>
    <xf numFmtId="0" fontId="51" fillId="5" borderId="300" applyNumberFormat="0" applyAlignment="0" applyBorder="1" applyProtection="0">
      <alignment vertical="center"/>
    </xf>
    <xf numFmtId="0" fontId="52" fillId="6" borderId="301" applyNumberFormat="0" applyAlignment="0" applyBorder="1" applyProtection="0">
      <alignment vertical="center"/>
    </xf>
    <xf numFmtId="0" fontId="53" fillId="6" borderId="302" applyNumberFormat="0" applyAlignment="0" applyBorder="1" applyProtection="0">
      <alignment vertical="center"/>
    </xf>
    <xf numFmtId="0" fontId="54" fillId="7" borderId="303" applyNumberFormat="0" applyAlignment="0" applyBorder="1" applyProtection="0">
      <alignment vertical="center"/>
    </xf>
    <xf numFmtId="0" fontId="55" fillId="0" borderId="304" applyNumberFormat="0" applyAlignment="0" applyBorder="1" applyFill="0" applyProtection="0">
      <alignment vertical="center"/>
    </xf>
    <xf numFmtId="0" fontId="56" fillId="0" borderId="305" applyNumberFormat="0" applyAlignment="0" applyBorder="1" applyFill="0" applyProtection="0">
      <alignment vertical="center"/>
    </xf>
    <xf numFmtId="0" fontId="57" fillId="8" borderId="0" applyNumberFormat="0" applyAlignment="0" applyBorder="0" applyProtection="0">
      <alignment vertical="center"/>
    </xf>
    <xf numFmtId="0" fontId="58" fillId="9" borderId="0" applyNumberFormat="0" applyAlignment="0" applyBorder="0" applyProtection="0">
      <alignment vertical="center"/>
    </xf>
    <xf numFmtId="0" fontId="59" fillId="10" borderId="0" applyNumberFormat="0" applyAlignment="0" applyBorder="0" applyProtection="0">
      <alignment vertical="center"/>
    </xf>
    <xf numFmtId="0" fontId="60" fillId="11" borderId="0" applyNumberFormat="0" applyAlignment="0" applyBorder="0" applyProtection="0">
      <alignment vertical="center"/>
    </xf>
    <xf numFmtId="0" fontId="0" fillId="12" borderId="0" applyNumberFormat="0" applyAlignment="0" applyBorder="0" applyProtection="0">
      <alignment vertical="center"/>
    </xf>
    <xf numFmtId="0" fontId="0" fillId="13" borderId="0" applyNumberFormat="0" applyAlignment="0" applyBorder="0" applyProtection="0">
      <alignment vertical="center"/>
    </xf>
    <xf numFmtId="0" fontId="60" fillId="14" borderId="0" applyNumberFormat="0" applyAlignment="0" applyBorder="0" applyProtection="0">
      <alignment vertical="center"/>
    </xf>
    <xf numFmtId="0" fontId="60" fillId="15" borderId="0" applyNumberFormat="0" applyAlignment="0" applyBorder="0" applyProtection="0">
      <alignment vertical="center"/>
    </xf>
    <xf numFmtId="0" fontId="0" fillId="16" borderId="0" applyNumberFormat="0" applyAlignment="0" applyBorder="0" applyProtection="0">
      <alignment vertical="center"/>
    </xf>
    <xf numFmtId="0" fontId="0" fillId="17" borderId="0" applyNumberFormat="0" applyAlignment="0" applyBorder="0" applyProtection="0">
      <alignment vertical="center"/>
    </xf>
    <xf numFmtId="0" fontId="60" fillId="18" borderId="0" applyNumberFormat="0" applyAlignment="0" applyBorder="0" applyProtection="0">
      <alignment vertical="center"/>
    </xf>
    <xf numFmtId="0" fontId="60" fillId="19" borderId="0" applyNumberFormat="0" applyAlignment="0" applyBorder="0" applyProtection="0">
      <alignment vertical="center"/>
    </xf>
    <xf numFmtId="0" fontId="0" fillId="20" borderId="0" applyNumberFormat="0" applyAlignment="0" applyBorder="0" applyProtection="0">
      <alignment vertical="center"/>
    </xf>
    <xf numFmtId="0" fontId="0" fillId="21" borderId="0" applyNumberFormat="0" applyAlignment="0" applyBorder="0" applyProtection="0">
      <alignment vertical="center"/>
    </xf>
    <xf numFmtId="0" fontId="60" fillId="22" borderId="0" applyNumberFormat="0" applyAlignment="0" applyBorder="0" applyProtection="0">
      <alignment vertical="center"/>
    </xf>
    <xf numFmtId="0" fontId="60" fillId="23" borderId="0" applyNumberFormat="0" applyAlignment="0" applyBorder="0" applyProtection="0">
      <alignment vertical="center"/>
    </xf>
    <xf numFmtId="0" fontId="0" fillId="24" borderId="0" applyNumberFormat="0" applyAlignment="0" applyBorder="0" applyProtection="0">
      <alignment vertical="center"/>
    </xf>
    <xf numFmtId="0" fontId="0" fillId="25" borderId="0" applyNumberFormat="0" applyAlignment="0" applyBorder="0" applyProtection="0">
      <alignment vertical="center"/>
    </xf>
    <xf numFmtId="0" fontId="60" fillId="26" borderId="0" applyNumberFormat="0" applyAlignment="0" applyBorder="0" applyProtection="0">
      <alignment vertical="center"/>
    </xf>
    <xf numFmtId="0" fontId="60" fillId="27" borderId="0" applyNumberFormat="0" applyAlignment="0" applyBorder="0" applyProtection="0">
      <alignment vertical="center"/>
    </xf>
    <xf numFmtId="0" fontId="0" fillId="28" borderId="0" applyNumberFormat="0" applyAlignment="0" applyBorder="0" applyProtection="0">
      <alignment vertical="center"/>
    </xf>
    <xf numFmtId="0" fontId="0" fillId="29" borderId="0" applyNumberFormat="0" applyAlignment="0" applyBorder="0" applyProtection="0">
      <alignment vertical="center"/>
    </xf>
    <xf numFmtId="0" fontId="60" fillId="30" borderId="0" applyNumberFormat="0" applyAlignment="0" applyBorder="0" applyProtection="0">
      <alignment vertical="center"/>
    </xf>
    <xf numFmtId="0" fontId="60" fillId="31" borderId="0" applyNumberFormat="0" applyAlignment="0" applyBorder="0" applyProtection="0">
      <alignment vertical="center"/>
    </xf>
    <xf numFmtId="0" fontId="0" fillId="32" borderId="0" applyNumberFormat="0" applyAlignment="0" applyBorder="0" applyProtection="0">
      <alignment vertical="center"/>
    </xf>
    <xf numFmtId="0" fontId="0" fillId="33" borderId="0" applyNumberFormat="0" applyAlignment="0" applyBorder="0" applyProtection="0">
      <alignment vertical="center"/>
    </xf>
    <xf numFmtId="0" fontId="60" fillId="34" borderId="0" applyNumberFormat="0" applyAlignment="0" applyBorder="0" applyProtection="0">
      <alignment vertical="center"/>
    </xf>
    <xf numFmtId="0" fontId="0" fillId="0" borderId="0">
      <alignment vertical="center"/>
    </xf>
    <xf numFmtId="0" fontId="0" fillId="0" borderId="0" applyNumberFormat="0" applyBorder="1" applyFill="0" applyProtection="0">
      <alignment horizontal="center" vertical="center"/>
    </xf>
    <xf numFmtId="0" fontId="60" fillId="35" borderId="0" applyNumberFormat="0" applyAlignment="0" applyBorder="0" applyProtection="0">
      <alignment vertical="center"/>
    </xf>
    <xf numFmtId="0" fontId="63" fillId="36" borderId="0" applyNumberFormat="0" applyAlignment="0" applyBorder="0" applyProtection="0">
      <alignment vertical="center"/>
    </xf>
    <xf numFmtId="0" fontId="56" fillId="0" borderId="307" applyNumberFormat="0" applyAlignment="0" applyBorder="1" applyFill="0" applyProtection="0">
      <alignment vertical="center"/>
    </xf>
    <xf numFmtId="0" fontId="0" fillId="0" borderId="0">
      <alignment horizontal="center" vertical="center" wrapText="1"/>
      <protection locked="0"/>
    </xf>
    <xf numFmtId="0" fontId="65" fillId="37" borderId="0" applyNumberFormat="0" applyAlignment="0" applyBorder="0" applyProtection="0">
      <alignment vertical="center"/>
    </xf>
    <xf numFmtId="0" fontId="63" fillId="38" borderId="0" applyNumberFormat="0" applyAlignment="0" applyBorder="0" applyProtection="0">
      <alignment vertical="center"/>
    </xf>
    <xf numFmtId="0" fontId="10" fillId="39" borderId="0" applyNumberFormat="0" applyAlignment="0" applyBorder="0" applyProtection="0">
      <alignment vertical="center"/>
    </xf>
    <xf numFmtId="0" fontId="4" fillId="0" borderId="0">
      <alignment vertical="center"/>
    </xf>
    <xf numFmtId="0" fontId="10" fillId="4" borderId="0" applyNumberFormat="0" applyAlignment="0" applyBorder="0" applyProtection="0">
      <alignment vertical="center"/>
    </xf>
    <xf numFmtId="0" fontId="0" fillId="0" borderId="0">
      <alignment vertical="center"/>
    </xf>
    <xf numFmtId="0" fontId="0" fillId="0" borderId="0">
      <alignment vertical="center"/>
    </xf>
    <xf numFmtId="0" fontId="63" fillId="40" borderId="0" applyNumberFormat="0" applyAlignment="0" applyBorder="0" applyProtection="0">
      <alignment vertical="center"/>
    </xf>
    <xf numFmtId="198" fontId="0" fillId="0" borderId="0" applyNumberFormat="1" applyBorder="1" applyFill="0" applyProtection="0">
      <alignment horizontal="right" vertical="center"/>
    </xf>
    <xf numFmtId="0" fontId="60" fillId="40" borderId="0" applyNumberFormat="0" applyAlignment="0" applyBorder="0" applyProtection="0">
      <alignment vertical="center"/>
    </xf>
    <xf numFmtId="0" fontId="63" fillId="41" borderId="0" applyNumberFormat="0" applyAlignment="0" applyBorder="0" applyProtection="0">
      <alignment vertical="center"/>
    </xf>
    <xf numFmtId="0" fontId="65" fillId="42" borderId="0" applyNumberFormat="0" applyAlignment="0" applyBorder="0" applyProtection="0">
      <alignment vertical="center"/>
    </xf>
    <xf numFmtId="0" fontId="0" fillId="4" borderId="0" applyNumberFormat="0" applyAlignment="0" applyBorder="0" applyProtection="0">
      <alignment vertical="center"/>
    </xf>
    <xf numFmtId="0" fontId="60" fillId="43" borderId="0" applyNumberFormat="0" applyAlignment="0" applyBorder="0" applyProtection="0">
      <alignment vertical="center"/>
    </xf>
    <xf numFmtId="0" fontId="68" fillId="44" borderId="0" applyNumberFormat="0" applyAlignment="0" applyBorder="0" applyProtection="0">
      <alignment vertical="center"/>
    </xf>
    <xf numFmtId="0" fontId="63" fillId="38" borderId="0" applyNumberFormat="0" applyAlignment="0" applyBorder="0" applyProtection="0">
      <alignment vertical="center"/>
    </xf>
    <xf numFmtId="0" fontId="0" fillId="0" borderId="0">
      <alignment vertical="center"/>
    </xf>
    <xf numFmtId="0" fontId="60" fillId="45" borderId="0" applyNumberFormat="0" applyAlignment="0" applyBorder="0" applyProtection="0">
      <alignment vertical="center"/>
    </xf>
    <xf numFmtId="0" fontId="63" fillId="46" borderId="0" applyNumberFormat="0" applyAlignment="0" applyBorder="0" applyProtection="0">
      <alignment vertical="center"/>
    </xf>
    <xf numFmtId="0" fontId="63" fillId="41" borderId="0" applyNumberFormat="0" applyAlignment="0" applyBorder="0" applyProtection="0">
      <alignment vertical="center"/>
    </xf>
    <xf numFmtId="0" fontId="4" fillId="0" borderId="0">
      <alignment vertical="center"/>
    </xf>
    <xf numFmtId="0" fontId="4" fillId="0" borderId="0">
      <alignment vertical="center"/>
    </xf>
    <xf numFmtId="0" fontId="60" fillId="44" borderId="0" applyNumberFormat="0" applyAlignment="0" applyBorder="0" applyProtection="0">
      <alignment vertical="center"/>
    </xf>
    <xf numFmtId="0" fontId="63" fillId="46" borderId="0" applyNumberFormat="0" applyAlignment="0" applyBorder="0" applyProtection="0">
      <alignment vertical="center"/>
    </xf>
    <xf numFmtId="0" fontId="70" fillId="0" borderId="310" applyNumberFormat="0" applyAlignment="0" applyBorder="1" applyFill="0" applyProtection="0">
      <alignment vertical="center"/>
    </xf>
    <xf numFmtId="0" fontId="71" fillId="44" borderId="0" applyNumberFormat="0" applyAlignment="0" applyBorder="0" applyProtection="0">
      <alignment vertical="center"/>
    </xf>
    <xf numFmtId="0" fontId="0" fillId="0" borderId="0">
      <alignment vertical="center"/>
    </xf>
    <xf numFmtId="0" fontId="0" fillId="46" borderId="0" applyNumberFormat="0" applyAlignment="0" applyBorder="0" applyProtection="0">
      <alignment vertical="center"/>
    </xf>
    <xf numFmtId="0" fontId="4" fillId="0" borderId="0">
      <alignment vertical="center"/>
    </xf>
    <xf numFmtId="0" fontId="0" fillId="0" borderId="0" applyBorder="1">
      <alignment horizontal="center" vertical="center"/>
    </xf>
    <xf numFmtId="0" fontId="0" fillId="37" borderId="0" applyNumberFormat="0" applyAlignment="0" applyBorder="0" applyProtection="0">
      <alignment vertical="center"/>
    </xf>
    <xf numFmtId="0" fontId="0" fillId="0" borderId="0" applyNumberFormat="0" applyBorder="1" applyFill="0" applyProtection="0">
      <alignment horizontal="right" vertical="center"/>
    </xf>
    <xf numFmtId="0" fontId="10" fillId="4" borderId="0" applyNumberFormat="0" applyAlignment="0" applyBorder="0" applyProtection="0">
      <alignment vertical="center"/>
    </xf>
    <xf numFmtId="0" fontId="73" fillId="37" borderId="0" applyNumberFormat="0" applyAlignment="0" applyBorder="0" applyProtection="0">
      <alignment vertical="center"/>
    </xf>
    <xf numFmtId="0" fontId="4" fillId="0" borderId="0" applyNumberFormat="0" applyAlignment="0" applyFont="0" applyBorder="0" applyFill="0" applyProtection="0">
      <alignment horizontal="left" vertical="center"/>
    </xf>
    <xf numFmtId="0" fontId="60" fillId="39" borderId="0" applyNumberFormat="0" applyAlignment="0" applyBorder="0" applyProtection="0">
      <alignment vertical="center"/>
    </xf>
    <xf numFmtId="0" fontId="70" fillId="0" borderId="310"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176" fontId="4" fillId="0" borderId="0" applyNumberFormat="1" applyAlignment="0" applyFont="0" applyBorder="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5" fillId="0" borderId="0" applyNumberFormat="0" applyAlignment="0" applyBorder="0" applyFill="0" applyProtection="0">
      <alignment vertical="top"/>
      <protection locked="0"/>
    </xf>
    <xf numFmtId="185" fontId="4" fillId="0" borderId="0" applyNumberFormat="1" applyAlignment="0" applyFont="0" applyBorder="0" applyFill="0" applyProtection="0">
      <alignment vertical="center"/>
    </xf>
    <xf numFmtId="0" fontId="0" fillId="0" borderId="0">
      <alignment vertical="center"/>
    </xf>
    <xf numFmtId="0" fontId="76" fillId="0" borderId="313"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37" borderId="0" applyNumberFormat="0" applyAlignment="0" applyBorder="0" applyProtection="0">
      <alignment vertical="center"/>
    </xf>
    <xf numFmtId="0" fontId="60" fillId="47" borderId="0" applyNumberFormat="0" applyAlignment="0" applyBorder="0" applyProtection="0">
      <alignment vertical="center"/>
    </xf>
    <xf numFmtId="0" fontId="0" fillId="48" borderId="0" applyNumberFormat="0" applyAlignment="0" applyBorder="0" applyProtection="0">
      <alignment vertical="center"/>
    </xf>
    <xf numFmtId="0" fontId="10" fillId="48" borderId="0" applyNumberFormat="0" applyAlignment="0" applyBorder="0" applyProtection="0">
      <alignment vertical="center"/>
    </xf>
    <xf numFmtId="0" fontId="0" fillId="44" borderId="0" applyNumberFormat="0" applyAlignment="0" applyBorder="0" applyProtection="0">
      <alignment vertical="center"/>
    </xf>
    <xf numFmtId="0" fontId="0" fillId="44" borderId="0" applyNumberFormat="0" applyAlignment="0" applyBorder="0" applyProtection="0">
      <alignment vertical="center"/>
    </xf>
    <xf numFmtId="0" fontId="60" fillId="5" borderId="0" applyNumberFormat="0" applyAlignment="0" applyBorder="0" applyProtection="0">
      <alignment vertical="center"/>
    </xf>
    <xf numFmtId="0" fontId="0" fillId="4" borderId="0" applyNumberFormat="0" applyAlignment="0" applyBorder="0" applyProtection="0">
      <alignment vertical="center"/>
    </xf>
    <xf numFmtId="0" fontId="0" fillId="42" borderId="0" applyNumberFormat="0" applyAlignment="0" applyBorder="0" applyProtection="0">
      <alignment vertical="center"/>
    </xf>
    <xf numFmtId="199" fontId="4" fillId="0" borderId="0" applyNumberFormat="1" applyAlignment="0" applyFont="0" applyBorder="0" applyFill="0" applyProtection="0">
      <alignment vertical="center"/>
    </xf>
    <xf numFmtId="0" fontId="0" fillId="49" borderId="0" applyNumberFormat="0" applyAlignment="0" applyBorder="0" applyProtection="0">
      <alignment vertical="center"/>
    </xf>
    <xf numFmtId="0" fontId="63" fillId="5" borderId="0" applyNumberFormat="0" applyAlignment="0" applyBorder="0" applyProtection="0">
      <alignment vertical="center"/>
    </xf>
    <xf numFmtId="0" fontId="0" fillId="3" borderId="0" applyNumberFormat="0" applyAlignment="0" applyBorder="0" applyProtection="0">
      <alignment vertical="center"/>
    </xf>
    <xf numFmtId="0" fontId="0" fillId="42" borderId="0" applyNumberFormat="0" applyAlignment="0" applyBorder="0" applyProtection="0">
      <alignment vertical="center"/>
    </xf>
    <xf numFmtId="0" fontId="0" fillId="42" borderId="0" applyNumberFormat="0" applyAlignment="0" applyBorder="0" applyProtection="0">
      <alignment vertical="center"/>
    </xf>
    <xf numFmtId="0" fontId="0" fillId="5" borderId="0" applyNumberFormat="0" applyAlignment="0" applyBorder="0" applyProtection="0">
      <alignment vertical="center"/>
    </xf>
    <xf numFmtId="0" fontId="0" fillId="50" borderId="0" applyNumberFormat="0" applyAlignment="0" applyBorder="0" applyProtection="0">
      <alignment vertical="center"/>
    </xf>
    <xf numFmtId="0" fontId="0" fillId="0" borderId="0" applyBorder="1">
      <alignment horizontal="left" vertical="center"/>
    </xf>
    <xf numFmtId="0" fontId="0" fillId="46" borderId="0" applyNumberFormat="0" applyAlignment="0" applyBorder="0" applyProtection="0">
      <alignment vertical="center"/>
    </xf>
    <xf numFmtId="0" fontId="0" fillId="44" borderId="0" applyNumberFormat="0" applyAlignment="0" applyBorder="0" applyProtection="0">
      <alignment vertical="center"/>
    </xf>
    <xf numFmtId="0" fontId="0" fillId="45" borderId="0" applyNumberFormat="0" applyAlignment="0" applyBorder="0" applyProtection="0">
      <alignment vertical="center"/>
    </xf>
    <xf numFmtId="0" fontId="0" fillId="5" borderId="0" applyNumberFormat="0" applyAlignment="0" applyBorder="0" applyProtection="0">
      <alignment vertical="center"/>
    </xf>
    <xf numFmtId="0" fontId="0" fillId="51" borderId="0" applyNumberFormat="0" applyAlignment="0" applyBorder="0" applyProtection="0">
      <alignment vertical="center"/>
    </xf>
    <xf numFmtId="0" fontId="0" fillId="49" borderId="0" applyNumberFormat="0" applyAlignment="0" applyBorder="0" applyProtection="0">
      <alignment vertical="center"/>
    </xf>
    <xf numFmtId="0" fontId="65" fillId="37" borderId="0" applyNumberFormat="0" applyAlignment="0" applyBorder="0" applyProtection="0">
      <alignment vertical="center"/>
    </xf>
    <xf numFmtId="0" fontId="0" fillId="39" borderId="0" applyNumberFormat="0" applyAlignment="0" applyBorder="0" applyProtection="0">
      <alignment vertical="center"/>
    </xf>
    <xf numFmtId="0" fontId="60" fillId="52" borderId="0" applyNumberFormat="0" applyAlignment="0" applyBorder="0" applyProtection="0">
      <alignment vertical="center"/>
    </xf>
    <xf numFmtId="0" fontId="0" fillId="46" borderId="0" applyNumberFormat="0" applyAlignment="0" applyBorder="0" applyProtection="0">
      <alignment vertical="center"/>
    </xf>
    <xf numFmtId="0" fontId="0" fillId="42" borderId="0" applyNumberFormat="0" applyAlignment="0" applyBorder="0" applyProtection="0">
      <alignment vertical="center"/>
    </xf>
    <xf numFmtId="0" fontId="78" fillId="50" borderId="0" applyNumberFormat="0" applyAlignment="0" applyBorder="0" applyProtection="0">
      <alignment vertical="center"/>
    </xf>
    <xf numFmtId="0" fontId="76" fillId="0" borderId="313" applyNumberFormat="0" applyAlignment="0" applyBorder="1" applyFill="0" applyProtection="0">
      <alignment vertical="center"/>
    </xf>
    <xf numFmtId="0" fontId="63" fillId="53" borderId="0" applyNumberFormat="0" applyAlignment="0" applyBorder="0" applyProtection="0">
      <alignment vertical="center"/>
    </xf>
    <xf numFmtId="0" fontId="0" fillId="54" borderId="0" applyNumberFormat="0" applyAlignment="0" applyBorder="0" applyProtection="0">
      <alignment vertical="center"/>
    </xf>
    <xf numFmtId="0" fontId="60" fillId="50" borderId="0" applyNumberFormat="0" applyAlignment="0" applyBorder="0" applyProtection="0">
      <alignment vertical="center"/>
    </xf>
    <xf numFmtId="0" fontId="79" fillId="39" borderId="315" applyNumberFormat="0" applyAlignment="0" applyBorder="1" applyProtection="0">
      <alignment vertical="center"/>
    </xf>
    <xf numFmtId="0" fontId="65" fillId="37" borderId="0" applyNumberFormat="0" applyAlignment="0" applyBorder="0" applyProtection="0">
      <alignment vertical="center"/>
    </xf>
    <xf numFmtId="0" fontId="80" fillId="0" borderId="316" applyNumberFormat="0" applyAlignment="0" applyBorder="1" applyFill="0" applyProtection="0">
      <alignment vertical="center"/>
    </xf>
    <xf numFmtId="0" fontId="60" fillId="55" borderId="0" applyNumberFormat="0" applyAlignment="0" applyBorder="0" applyProtection="0">
      <alignment vertical="center"/>
    </xf>
    <xf numFmtId="0" fontId="79" fillId="39" borderId="315" applyNumberFormat="0" applyAlignment="0" applyBorder="1" applyProtection="0">
      <alignment vertical="center"/>
    </xf>
    <xf numFmtId="0" fontId="4" fillId="0" borderId="0">
      <alignment vertical="center"/>
    </xf>
    <xf numFmtId="0" fontId="60" fillId="44" borderId="0" applyNumberFormat="0" applyAlignment="0" applyBorder="0" applyProtection="0">
      <alignment vertical="center"/>
    </xf>
    <xf numFmtId="0" fontId="0" fillId="4" borderId="317" applyNumberFormat="0" applyAlignment="0" applyFont="0" applyBorder="1" applyProtection="0">
      <alignment vertical="center"/>
    </xf>
    <xf numFmtId="0" fontId="60" fillId="5" borderId="0" applyNumberFormat="0" applyAlignment="0" applyBorder="0" applyProtection="0">
      <alignment vertical="center"/>
    </xf>
    <xf numFmtId="0" fontId="60" fillId="51" borderId="0" applyNumberFormat="0" applyAlignment="0" applyBorder="0" applyProtection="0">
      <alignment vertical="center"/>
    </xf>
    <xf numFmtId="0" fontId="10" fillId="48" borderId="0" applyNumberFormat="0" applyAlignment="0" applyBorder="0" applyProtection="0">
      <alignment vertical="center"/>
    </xf>
    <xf numFmtId="0" fontId="0" fillId="0" borderId="0" applyProtection="0">
      <alignment vertical="center"/>
    </xf>
    <xf numFmtId="0" fontId="4" fillId="0" borderId="0">
      <alignment vertical="center"/>
    </xf>
    <xf numFmtId="0" fontId="60" fillId="39" borderId="0" applyNumberFormat="0" applyAlignment="0" applyBorder="0" applyProtection="0">
      <alignment vertical="center"/>
    </xf>
    <xf numFmtId="0" fontId="60" fillId="36" borderId="0" applyNumberFormat="0" applyAlignment="0" applyBorder="0" applyProtection="0">
      <alignment vertical="center"/>
    </xf>
    <xf numFmtId="0" fontId="4" fillId="0" borderId="0" applyNumberFormat="0" applyAlignment="0" applyBorder="0" applyFill="0" applyProtection="0">
      <alignment vertical="center"/>
    </xf>
    <xf numFmtId="0" fontId="60" fillId="36" borderId="0" applyNumberFormat="0" applyAlignment="0" applyBorder="0" applyProtection="0">
      <alignment vertical="center"/>
    </xf>
    <xf numFmtId="0" fontId="60" fillId="38" borderId="0" applyNumberFormat="0" applyAlignment="0" applyBorder="0" applyProtection="0">
      <alignment vertical="center"/>
    </xf>
    <xf numFmtId="0" fontId="0" fillId="0" borderId="0" applyBorder="1">
      <alignment horizontal="left" vertical="center"/>
    </xf>
    <xf numFmtId="0" fontId="0" fillId="0" borderId="0">
      <alignment vertical="center"/>
      <protection locked="0"/>
    </xf>
    <xf numFmtId="0" fontId="10" fillId="42" borderId="0" applyNumberFormat="0" applyAlignment="0" applyBorder="0" applyProtection="0">
      <alignment vertical="center"/>
    </xf>
    <xf numFmtId="0" fontId="10" fillId="48" borderId="0" applyNumberFormat="0" applyAlignment="0" applyBorder="0" applyProtection="0">
      <alignment vertical="center"/>
    </xf>
    <xf numFmtId="0" fontId="10" fillId="48" borderId="0" applyNumberFormat="0" applyAlignment="0" applyBorder="0" applyProtection="0">
      <alignment vertical="center"/>
    </xf>
    <xf numFmtId="0" fontId="82" fillId="0" borderId="0" applyNumberFormat="0" applyAlignment="0" applyBorder="0" applyFill="0" applyProtection="0">
      <alignment vertical="center"/>
    </xf>
    <xf numFmtId="0" fontId="63" fillId="46" borderId="0" applyNumberFormat="0" applyAlignment="0" applyBorder="0" applyProtection="0">
      <alignment vertical="center"/>
    </xf>
    <xf numFmtId="0" fontId="70" fillId="0" borderId="310" applyNumberFormat="0" applyAlignment="0" applyBorder="1" applyFill="0" applyProtection="0">
      <alignment vertical="center"/>
    </xf>
    <xf numFmtId="0" fontId="63" fillId="38" borderId="0" applyNumberFormat="0" applyAlignment="0" applyBorder="0" applyProtection="0">
      <alignment vertical="center"/>
    </xf>
    <xf numFmtId="200" fontId="0" fillId="0" borderId="0" applyNumberFormat="1">
      <alignment vertical="center"/>
    </xf>
    <xf numFmtId="199" fontId="4" fillId="0" borderId="0" applyNumberFormat="1" applyAlignment="0" applyFont="0" applyBorder="0" applyFill="0" applyProtection="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0" fillId="56" borderId="0" applyBorder="1">
      <alignment vertical="center"/>
      <protection locked="0"/>
    </xf>
    <xf numFmtId="0" fontId="63" fillId="38" borderId="0" applyNumberFormat="0" applyAlignment="0" applyBorder="0" applyProtection="0">
      <alignment vertical="center"/>
    </xf>
    <xf numFmtId="0" fontId="71" fillId="49" borderId="0" applyNumberFormat="0" applyAlignment="0" applyBorder="0" applyProtection="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0" fillId="0" borderId="0" applyNumberFormat="0" applyAlignment="0" applyBorder="1" applyProtection="0">
      <alignment horizontal="left" vertical="center"/>
    </xf>
    <xf numFmtId="0" fontId="85" fillId="5" borderId="321" applyNumberFormat="0" applyAlignment="0" applyBorder="1" applyProtection="0">
      <alignment vertical="center"/>
    </xf>
    <xf numFmtId="0" fontId="63" fillId="53" borderId="0" applyNumberFormat="0" applyAlignment="0" applyBorder="0" applyProtection="0">
      <alignment vertical="center"/>
    </xf>
    <xf numFmtId="0" fontId="0" fillId="56" borderId="0" applyBorder="1">
      <alignment vertical="center"/>
      <protection locked="0"/>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0" fillId="0" borderId="0">
      <alignment vertical="center"/>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10" fillId="4" borderId="0" applyNumberFormat="0" applyAlignment="0" applyBorder="0" applyProtection="0">
      <alignment vertical="center"/>
    </xf>
    <xf numFmtId="0" fontId="4" fillId="0" borderId="0" applyAlignment="0" applyFont="0" applyBorder="0" applyFill="0" applyProtection="0">
      <alignment vertical="center"/>
    </xf>
    <xf numFmtId="0" fontId="70" fillId="0" borderId="310" applyNumberFormat="0" applyAlignment="0" applyBorder="1" applyFill="0" applyProtection="0">
      <alignment vertical="center"/>
    </xf>
    <xf numFmtId="0" fontId="56" fillId="0" borderId="307" applyNumberFormat="0" applyAlignment="0" applyBorder="1" applyFill="0" applyProtection="0">
      <alignment vertical="center"/>
    </xf>
    <xf numFmtId="0" fontId="10" fillId="37" borderId="0" applyNumberFormat="0" applyAlignment="0" applyBorder="0" applyProtection="0">
      <alignment vertical="center"/>
    </xf>
    <xf numFmtId="201" fontId="4" fillId="0" borderId="0" applyNumberFormat="1" applyAlignment="0" applyFont="0" applyBorder="0" applyFill="0" applyProtection="0">
      <alignment vertical="center"/>
    </xf>
    <xf numFmtId="0" fontId="63" fillId="39" borderId="0" applyNumberFormat="0" applyAlignment="0" applyBorder="0" applyProtection="0">
      <alignment vertical="center"/>
    </xf>
    <xf numFmtId="202" fontId="4" fillId="0" borderId="0" applyNumberFormat="1" applyAlignment="0" applyFont="0" applyBorder="0" applyFill="0" applyProtection="0">
      <alignment vertical="center"/>
    </xf>
    <xf numFmtId="0" fontId="63" fillId="39" borderId="0" applyNumberFormat="0" applyAlignment="0" applyBorder="0" applyProtection="0">
      <alignment vertical="center"/>
    </xf>
    <xf numFmtId="0" fontId="65" fillId="42" borderId="0" applyNumberFormat="0" applyAlignment="0" applyBorder="0" applyProtection="0">
      <alignment vertical="center"/>
    </xf>
    <xf numFmtId="0" fontId="63" fillId="41" borderId="0" applyNumberFormat="0" applyAlignment="0" applyBorder="0" applyProtection="0">
      <alignment vertical="center"/>
    </xf>
    <xf numFmtId="203" fontId="0" fillId="0" borderId="0" applyNumberFormat="1">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204" fontId="4" fillId="0" borderId="0" applyNumberFormat="1" applyAlignment="0" applyFont="0" applyBorder="0" applyFill="0" applyProtection="0">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0" fontId="10" fillId="48" borderId="0" applyNumberFormat="0" applyAlignment="0" applyBorder="0" applyProtection="0">
      <alignment vertical="center"/>
    </xf>
    <xf numFmtId="0" fontId="39" fillId="57" borderId="0" applyNumberFormat="0" applyAlignment="0" applyBorder="0" applyProtection="0">
      <alignment vertical="center"/>
    </xf>
    <xf numFmtId="0" fontId="10" fillId="39" borderId="0" applyNumberFormat="0" applyAlignment="0" applyBorder="0" applyProtection="0">
      <alignment vertical="center"/>
    </xf>
    <xf numFmtId="0" fontId="10" fillId="5" borderId="0" applyNumberFormat="0" applyAlignment="0" applyBorder="0" applyProtection="0">
      <alignment vertical="center"/>
    </xf>
    <xf numFmtId="0" fontId="0" fillId="0" borderId="0" applyNumberFormat="0" applyBorder="1" applyFill="0" applyProtection="0">
      <alignment horizontal="left" vertical="center"/>
    </xf>
    <xf numFmtId="0" fontId="4" fillId="58" borderId="0" applyNumberFormat="0" applyAlignment="0" applyFont="0" applyBorder="0" applyProtection="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0" fillId="0" borderId="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88" fillId="0" borderId="323" applyNumberFormat="0" applyAlignment="0" applyBorder="1" applyFill="0" applyProtection="0">
      <alignment vertical="center"/>
    </xf>
    <xf numFmtId="0" fontId="63" fillId="38" borderId="0" applyNumberFormat="0" applyAlignment="0" applyBorder="0" applyProtection="0">
      <alignment vertical="center"/>
    </xf>
    <xf numFmtId="0" fontId="70" fillId="0" borderId="310" applyNumberFormat="0" applyAlignment="0" applyBorder="1" applyFill="0" applyProtection="0">
      <alignment vertical="center"/>
    </xf>
    <xf numFmtId="0" fontId="63" fillId="38" borderId="0" applyNumberFormat="0" applyAlignment="0" applyBorder="0" applyProtection="0">
      <alignment vertical="center"/>
    </xf>
    <xf numFmtId="0" fontId="70" fillId="0" borderId="310" applyNumberFormat="0" applyAlignment="0" applyBorder="1" applyFill="0" applyProtection="0">
      <alignment vertical="center"/>
    </xf>
    <xf numFmtId="0" fontId="76" fillId="0" borderId="313" applyNumberFormat="0" applyAlignment="0" applyBorder="1" applyFill="0" applyProtection="0">
      <alignment vertical="center"/>
    </xf>
    <xf numFmtId="0" fontId="63" fillId="36" borderId="0" applyNumberFormat="0" applyAlignment="0" applyBorder="0" applyProtection="0">
      <alignment vertical="center"/>
    </xf>
    <xf numFmtId="0" fontId="89" fillId="5" borderId="324" applyBorder="1">
      <alignment horizontal="left" vertical="center"/>
      <protection locked="0" hidden="1"/>
    </xf>
    <xf numFmtId="0" fontId="63" fillId="36" borderId="0" applyNumberFormat="0" applyAlignment="0" applyBorder="0" applyProtection="0">
      <alignment vertical="center"/>
    </xf>
    <xf numFmtId="205" fontId="4" fillId="0" borderId="0" applyNumberFormat="1" applyAlignment="0" applyFont="0" applyBorder="0" applyFill="0" applyProtection="0">
      <alignment vertical="center"/>
    </xf>
    <xf numFmtId="0" fontId="80" fillId="0" borderId="316" applyNumberFormat="0" applyAlignment="0" applyBorder="1" applyFill="0" applyProtection="0">
      <alignment vertical="center"/>
    </xf>
    <xf numFmtId="0" fontId="56" fillId="0" borderId="325" applyNumberFormat="0" applyAlignment="0" applyBorder="1" applyFill="0" applyProtection="0">
      <alignment vertical="center"/>
    </xf>
    <xf numFmtId="0" fontId="63" fillId="36" borderId="0" applyNumberFormat="0" applyAlignment="0" applyBorder="0" applyProtection="0">
      <alignment vertical="center"/>
    </xf>
    <xf numFmtId="0" fontId="56" fillId="0" borderId="307" applyNumberFormat="0" applyAlignment="0" applyBorder="1" applyFill="0" applyProtection="0">
      <alignment vertical="center"/>
    </xf>
    <xf numFmtId="0" fontId="63" fillId="36" borderId="0" applyNumberFormat="0" applyAlignment="0" applyBorder="0" applyProtection="0">
      <alignment vertical="center"/>
    </xf>
    <xf numFmtId="0" fontId="56" fillId="0" borderId="307" applyNumberFormat="0" applyAlignment="0" applyBorder="1" applyFill="0" applyProtection="0">
      <alignment vertical="center"/>
    </xf>
    <xf numFmtId="0" fontId="63" fillId="36" borderId="0" applyNumberFormat="0" applyAlignment="0" applyBorder="0" applyProtection="0">
      <alignment vertical="center"/>
    </xf>
    <xf numFmtId="0" fontId="0" fillId="0" borderId="0" applyNumberFormat="0" applyAlignment="0" applyBorder="0" applyFill="0" applyProtection="0">
      <alignment vertical="center"/>
    </xf>
    <xf numFmtId="0" fontId="63" fillId="5" borderId="0" applyNumberFormat="0" applyAlignment="0" applyBorder="0" applyProtection="0">
      <alignment vertical="center"/>
    </xf>
    <xf numFmtId="0" fontId="63" fillId="40" borderId="0" applyNumberFormat="0" applyAlignment="0" applyBorder="0" applyProtection="0">
      <alignment vertical="center"/>
    </xf>
    <xf numFmtId="0" fontId="70" fillId="0" borderId="310" applyNumberFormat="0" applyAlignment="0" applyBorder="1" applyFill="0" applyProtection="0">
      <alignment vertical="center"/>
    </xf>
    <xf numFmtId="206" fontId="4" fillId="0" borderId="0" applyNumberFormat="1" applyAlignment="0" applyFont="0" applyBorder="0" applyFill="0" applyProtection="0">
      <alignment vertical="center"/>
    </xf>
    <xf numFmtId="207" fontId="4" fillId="0" borderId="0" applyNumberFormat="1" applyAlignment="0" applyFont="0" applyBorder="0" applyFill="0" applyProtection="0">
      <alignment vertical="center"/>
    </xf>
    <xf numFmtId="0" fontId="0" fillId="0" borderId="0" applyNumberFormat="0" applyAlignment="0" applyBorder="0" applyFill="0" applyProtection="0">
      <alignment vertical="center"/>
    </xf>
    <xf numFmtId="208" fontId="0" fillId="0" borderId="0" applyNumberFormat="1">
      <alignment vertical="center"/>
    </xf>
    <xf numFmtId="0" fontId="76" fillId="0" borderId="313" applyNumberFormat="0" applyAlignment="0" applyBorder="1" applyFill="0" applyProtection="0">
      <alignment vertical="center"/>
    </xf>
    <xf numFmtId="200" fontId="0" fillId="0" borderId="0" applyNumberFormat="1">
      <alignment vertical="center"/>
    </xf>
    <xf numFmtId="209" fontId="0" fillId="0" borderId="0" applyNumberFormat="1">
      <alignment vertical="center"/>
    </xf>
    <xf numFmtId="0" fontId="0" fillId="39" borderId="0" applyNumberFormat="0" applyAlignment="0" applyBorder="0" applyProtection="0">
      <alignment vertical="center"/>
    </xf>
    <xf numFmtId="0" fontId="91" fillId="0" borderId="326" applyNumberFormat="0" applyAlignment="0" applyBorder="1" applyFill="0" applyProtection="0">
      <alignment vertical="center"/>
    </xf>
    <xf numFmtId="0" fontId="0" fillId="4" borderId="0" applyNumberFormat="0" applyAlignment="0" applyBorder="0" applyProtection="0">
      <alignment vertical="center"/>
    </xf>
    <xf numFmtId="0" fontId="0" fillId="4" borderId="0" applyNumberFormat="0" applyAlignment="0" applyBorder="0" applyProtection="0">
      <alignment vertical="center"/>
    </xf>
    <xf numFmtId="210" fontId="0" fillId="59" borderId="0" applyNumberFormat="1">
      <alignment vertical="center"/>
    </xf>
    <xf numFmtId="210" fontId="93" fillId="60" borderId="0" applyNumberFormat="1">
      <alignment vertical="center"/>
    </xf>
    <xf numFmtId="211" fontId="4" fillId="0" borderId="0" applyNumberFormat="1" applyAlignment="0" applyFont="0" applyBorder="0" applyFill="0" applyProtection="0">
      <alignment vertical="center"/>
    </xf>
    <xf numFmtId="212" fontId="4" fillId="0" borderId="0" applyNumberFormat="1" applyAlignment="0" applyFont="0" applyBorder="0" applyFill="0" applyProtection="0">
      <alignment vertical="center"/>
    </xf>
    <xf numFmtId="199" fontId="4" fillId="0" borderId="0" applyNumberFormat="1" applyAlignment="0" applyFont="0" applyBorder="0" applyFill="0" applyProtection="0">
      <alignment vertical="center"/>
    </xf>
    <xf numFmtId="213" fontId="4" fillId="0" borderId="0" applyNumberFormat="1" applyAlignment="0" applyFont="0" applyBorder="0" applyFill="0" applyProtection="0">
      <alignment vertical="center"/>
    </xf>
    <xf numFmtId="212" fontId="94" fillId="54" borderId="327" applyNumberFormat="1" applyBorder="1">
      <alignment horizontal="centerContinuous" vertical="center"/>
    </xf>
    <xf numFmtId="214" fontId="0" fillId="0" borderId="0" applyNumberFormat="1" applyBorder="1" applyFill="0" applyProtection="0">
      <alignment horizontal="center" vertical="center"/>
    </xf>
    <xf numFmtId="0" fontId="70" fillId="0" borderId="310" applyNumberFormat="0" applyAlignment="0" applyBorder="1" applyFill="0" applyProtection="0">
      <alignment vertical="center"/>
    </xf>
    <xf numFmtId="215" fontId="0" fillId="0" borderId="0" applyNumberFormat="1">
      <alignment vertical="center"/>
    </xf>
    <xf numFmtId="216" fontId="0" fillId="0" borderId="0" applyNumberFormat="1">
      <alignment vertical="center"/>
    </xf>
    <xf numFmtId="0" fontId="0" fillId="0" borderId="0">
      <alignment vertical="center"/>
    </xf>
    <xf numFmtId="217" fontId="0" fillId="0" borderId="0" applyNumberFormat="1">
      <alignment horizontal="center" vertical="center" wrapText="1"/>
      <protection locked="0"/>
    </xf>
    <xf numFmtId="190" fontId="4" fillId="0" borderId="0" applyNumberFormat="1" applyAlignment="0" applyFont="0" applyBorder="0" applyFill="0" applyProtection="0">
      <alignment vertical="center"/>
    </xf>
    <xf numFmtId="196" fontId="4" fillId="0" borderId="0" applyNumberFormat="1" applyAlignment="0" applyFont="0" applyBorder="0" applyFill="0" applyProtection="0">
      <alignment vertical="center"/>
    </xf>
    <xf numFmtId="218" fontId="4" fillId="0" borderId="0" applyNumberFormat="1" applyFont="0" applyFill="0" applyProtection="0">
      <alignment vertical="center"/>
    </xf>
    <xf numFmtId="200" fontId="4" fillId="0" borderId="0" applyNumberFormat="1" applyAlignment="0" applyFont="0" applyBorder="0" applyFill="0" applyProtection="0">
      <alignment vertical="center"/>
    </xf>
    <xf numFmtId="0" fontId="0" fillId="0" borderId="0" applyNumberFormat="0" applyBorder="1" applyFill="0" applyProtection="0">
      <alignment horizontal="right" vertical="center"/>
    </xf>
    <xf numFmtId="179" fontId="4" fillId="0" borderId="0" applyNumberFormat="1" applyAlignment="0" applyFont="0" applyBorder="0" applyFill="0" applyProtection="0">
      <alignment vertical="center"/>
    </xf>
    <xf numFmtId="0" fontId="4" fillId="0" borderId="0">
      <alignment vertical="center"/>
    </xf>
    <xf numFmtId="0" fontId="0" fillId="0" borderId="0" applyNumberFormat="0" applyBorder="1" applyFill="0" applyProtection="0">
      <alignment horizontal="right" vertical="center"/>
    </xf>
    <xf numFmtId="0" fontId="0" fillId="0" borderId="0" applyBorder="1">
      <alignment horizontal="center" vertical="center"/>
    </xf>
    <xf numFmtId="0" fontId="0" fillId="0" borderId="0" applyBorder="1">
      <alignment horizontal="center" vertical="center"/>
    </xf>
    <xf numFmtId="0" fontId="0" fillId="0" borderId="0" applyBorder="1">
      <alignment horizontal="center" vertical="center"/>
    </xf>
    <xf numFmtId="0" fontId="83" fillId="0" borderId="0">
      <alignment vertical="center"/>
    </xf>
    <xf numFmtId="0" fontId="82" fillId="0" borderId="0" applyNumberFormat="0" applyAlignment="0" applyBorder="0" applyFill="0" applyProtection="0">
      <alignment vertical="center"/>
    </xf>
    <xf numFmtId="0" fontId="4" fillId="0" borderId="0" applyProtection="0"/>
    <xf numFmtId="0" fontId="76" fillId="0" borderId="313" applyNumberFormat="0" applyAlignment="0" applyBorder="1" applyFill="0" applyProtection="0">
      <alignment vertical="center"/>
    </xf>
    <xf numFmtId="0" fontId="96" fillId="0" borderId="329" applyNumberFormat="0" applyAlignment="0" applyBorder="1" applyFill="0" applyProtection="0">
      <alignment vertical="center"/>
    </xf>
    <xf numFmtId="219" fontId="4" fillId="0" borderId="0" applyNumberFormat="1" applyAlignment="0" applyFont="0" applyBorder="0" applyFill="0" applyProtection="0">
      <alignment vertical="center"/>
    </xf>
    <xf numFmtId="0" fontId="0" fillId="0" borderId="0" applyNumberFormat="0" applyBorder="1" applyFill="0" applyProtection="0">
      <alignment horizontal="right" vertical="center"/>
    </xf>
    <xf numFmtId="0" fontId="70" fillId="0" borderId="310" applyNumberFormat="0" applyAlignment="0" applyBorder="1" applyFill="0" applyProtection="0">
      <alignment vertical="center"/>
    </xf>
    <xf numFmtId="0" fontId="76" fillId="0" borderId="313" applyNumberFormat="0" applyAlignment="0" applyBorder="1" applyFill="0" applyProtection="0">
      <alignment vertical="center"/>
    </xf>
    <xf numFmtId="0" fontId="70" fillId="0" borderId="310" applyNumberFormat="0" applyAlignment="0" applyBorder="1" applyFill="0" applyProtection="0">
      <alignment vertical="center"/>
    </xf>
    <xf numFmtId="0" fontId="76" fillId="0" borderId="313" applyNumberFormat="0" applyAlignment="0" applyBorder="1" applyFill="0" applyProtection="0">
      <alignment vertical="center"/>
    </xf>
    <xf numFmtId="0" fontId="80" fillId="0" borderId="316" applyNumberFormat="0" applyAlignment="0" applyBorder="1" applyFill="0" applyProtection="0">
      <alignment vertical="center"/>
    </xf>
    <xf numFmtId="0" fontId="65" fillId="37" borderId="0" applyNumberFormat="0" applyAlignment="0" applyBorder="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80" fillId="0" borderId="316" applyNumberFormat="0" applyAlignment="0" applyBorder="1" applyFill="0" applyProtection="0">
      <alignment vertical="center"/>
    </xf>
    <xf numFmtId="0" fontId="65" fillId="37" borderId="0" applyNumberFormat="0" applyAlignment="0" applyBorder="0" applyProtection="0">
      <alignment vertical="center"/>
    </xf>
    <xf numFmtId="0" fontId="80" fillId="0" borderId="316" applyNumberFormat="0" applyAlignment="0" applyBorder="1" applyFill="0" applyProtection="0">
      <alignment vertical="center"/>
    </xf>
    <xf numFmtId="0" fontId="80" fillId="0" borderId="316" applyNumberFormat="0" applyAlignment="0" applyBorder="1" applyFill="0" applyProtection="0">
      <alignment vertical="center"/>
    </xf>
    <xf numFmtId="0" fontId="80" fillId="0" borderId="316" applyNumberFormat="0" applyAlignment="0" applyBorder="1" applyFill="0" applyProtection="0">
      <alignment vertical="center"/>
    </xf>
    <xf numFmtId="0" fontId="80" fillId="0" borderId="316" applyNumberFormat="0" applyAlignment="0" applyBorder="1" applyFill="0" applyProtection="0">
      <alignment vertical="center"/>
    </xf>
    <xf numFmtId="0" fontId="96" fillId="0" borderId="0" applyNumberFormat="0" applyAlignment="0" applyBorder="0" applyFill="0" applyProtection="0">
      <alignment vertical="center"/>
    </xf>
    <xf numFmtId="220" fontId="0" fillId="0" borderId="0" applyNumberFormat="1" applyAlignment="0" applyFo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97"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0" fillId="0" borderId="0">
      <alignment vertical="center"/>
    </xf>
    <xf numFmtId="0" fontId="82" fillId="0" borderId="0" applyNumberFormat="0" applyAlignment="0" applyBorder="0" applyFill="0" applyProtection="0">
      <alignment vertical="center"/>
    </xf>
    <xf numFmtId="0" fontId="0" fillId="0" borderId="0" applyNumberFormat="0" applyBorder="1" applyFill="0" applyProtection="0">
      <alignment horizontal="center" vertical="center"/>
    </xf>
    <xf numFmtId="0" fontId="71" fillId="44" borderId="0" applyNumberFormat="0" applyAlignment="0" applyBorder="0" applyProtection="0">
      <alignment vertical="center"/>
    </xf>
    <xf numFmtId="0" fontId="99" fillId="0" borderId="0" applyNumberFormat="0" applyAlignment="0" applyBorder="0" applyFill="0" applyProtection="0">
      <alignment vertical="center"/>
    </xf>
    <xf numFmtId="0" fontId="0" fillId="0" borderId="0" applyNumberFormat="0" applyBorder="1" applyFill="0" applyProtection="0">
      <alignment horizontal="center" vertical="center"/>
    </xf>
    <xf numFmtId="0" fontId="0" fillId="0" borderId="0" applyNumberFormat="0" applyBorder="1" applyFill="0" applyProtection="0">
      <alignment horizontal="center" vertical="center"/>
    </xf>
    <xf numFmtId="0" fontId="71" fillId="44" borderId="0" applyNumberFormat="0" applyAlignment="0" applyBorder="0" applyProtection="0">
      <alignment vertical="center"/>
    </xf>
    <xf numFmtId="0" fontId="100" fillId="0" borderId="0" applyNumberFormat="0" applyAlignment="0" applyBorder="0" applyFill="0" applyProtection="0">
      <alignment vertical="center"/>
    </xf>
    <xf numFmtId="0" fontId="71" fillId="44" borderId="0" applyNumberFormat="0" applyAlignment="0" applyBorder="0" applyProtection="0">
      <alignment vertical="center"/>
    </xf>
    <xf numFmtId="0" fontId="100" fillId="0" borderId="0" applyNumberFormat="0" applyAlignment="0" applyBorder="0" applyFill="0" applyProtection="0">
      <alignment vertical="center"/>
    </xf>
    <xf numFmtId="0" fontId="71" fillId="44" borderId="0" applyNumberFormat="0" applyAlignment="0" applyBorder="0" applyProtection="0">
      <alignment vertical="center"/>
    </xf>
    <xf numFmtId="0" fontId="100" fillId="0" borderId="0" applyNumberFormat="0" applyAlignment="0" applyBorder="0" applyFill="0" applyProtection="0">
      <alignment vertical="center"/>
    </xf>
    <xf numFmtId="0" fontId="71" fillId="44" borderId="0" applyNumberFormat="0" applyAlignment="0" applyBorder="0" applyProtection="0">
      <alignment vertical="center"/>
    </xf>
    <xf numFmtId="0" fontId="71" fillId="44" borderId="0" applyNumberFormat="0" applyAlignment="0" applyBorder="0" applyProtection="0">
      <alignment vertical="center"/>
    </xf>
    <xf numFmtId="0" fontId="101" fillId="49" borderId="0" applyNumberFormat="0" applyAlignment="0" applyBorder="0" applyProtection="0">
      <alignment vertical="center"/>
    </xf>
    <xf numFmtId="0" fontId="71" fillId="44" borderId="0" applyNumberFormat="0" applyAlignment="0" applyBorder="0" applyProtection="0">
      <alignment vertical="center"/>
    </xf>
    <xf numFmtId="0" fontId="101" fillId="49" borderId="0" applyNumberFormat="0" applyAlignment="0" applyBorder="0" applyProtection="0">
      <alignment vertical="center"/>
    </xf>
    <xf numFmtId="0" fontId="71" fillId="49" borderId="0" applyNumberFormat="0" applyAlignment="0" applyBorder="0" applyProtection="0">
      <alignment vertical="center"/>
    </xf>
    <xf numFmtId="0" fontId="71" fillId="49" borderId="0" applyNumberFormat="0" applyAlignment="0" applyBorder="0" applyProtection="0">
      <alignment vertical="center"/>
    </xf>
    <xf numFmtId="0" fontId="101" fillId="44" borderId="0" applyNumberFormat="0" applyAlignment="0" applyBorder="0" applyProtection="0">
      <alignment vertical="center"/>
    </xf>
    <xf numFmtId="0" fontId="101" fillId="44" borderId="0" applyNumberFormat="0" applyAlignment="0" applyBorder="0" applyProtection="0">
      <alignment vertical="center"/>
    </xf>
    <xf numFmtId="0" fontId="0" fillId="0" borderId="0">
      <alignment vertical="center"/>
    </xf>
    <xf numFmtId="0" fontId="78" fillId="50" borderId="0" applyNumberFormat="0" applyAlignment="0" applyBorder="0" applyProtection="0">
      <alignment vertical="center"/>
    </xf>
    <xf numFmtId="0" fontId="71" fillId="49" borderId="0" applyNumberFormat="0" applyAlignment="0" applyBorder="0" applyProtection="0">
      <alignment vertical="center"/>
    </xf>
    <xf numFmtId="0" fontId="0" fillId="0" borderId="0">
      <alignment vertical="center"/>
    </xf>
    <xf numFmtId="0" fontId="4" fillId="0" borderId="0">
      <alignment vertical="center"/>
    </xf>
    <xf numFmtId="0" fontId="102" fillId="0" borderId="331" applyNumberFormat="0" applyAlignment="0" applyBorder="1" applyFill="0" applyProtection="0">
      <alignment vertical="center"/>
    </xf>
    <xf numFmtId="0" fontId="4" fillId="0" borderId="0">
      <alignment vertical="center"/>
    </xf>
    <xf numFmtId="0" fontId="65" fillId="37" borderId="0" applyNumberFormat="0" applyAlignment="0" applyBorder="0" applyProtection="0">
      <alignment vertical="center"/>
    </xf>
    <xf numFmtId="0" fontId="4" fillId="0" borderId="0">
      <alignment vertical="center"/>
    </xf>
    <xf numFmtId="0" fontId="4" fillId="0" borderId="0">
      <alignment vertical="center"/>
    </xf>
    <xf numFmtId="0" fontId="0" fillId="0" borderId="0">
      <alignment vertical="center"/>
    </xf>
    <xf numFmtId="0" fontId="0" fillId="0" borderId="0">
      <alignment vertical="center"/>
    </xf>
    <xf numFmtId="0" fontId="54" fillId="41" borderId="332" applyNumberFormat="0" applyAlignment="0" applyBorder="1" applyProtection="0">
      <alignment vertical="center"/>
    </xf>
    <xf numFmtId="0" fontId="4" fillId="0" borderId="0">
      <alignment vertical="center"/>
    </xf>
    <xf numFmtId="0" fontId="0" fillId="0" borderId="0">
      <alignment vertical="center"/>
    </xf>
    <xf numFmtId="0" fontId="0" fillId="4" borderId="317" applyNumberFormat="0" applyAlignment="0" applyFont="0" applyBorder="1" applyProtection="0">
      <alignment vertical="center"/>
    </xf>
    <xf numFmtId="0" fontId="4" fillId="0" borderId="0">
      <alignment vertical="center"/>
    </xf>
    <xf numFmtId="0" fontId="0" fillId="0" borderId="0">
      <alignment vertical="center"/>
    </xf>
    <xf numFmtId="0" fontId="4" fillId="0" borderId="0"/>
    <xf numFmtId="0" fontId="4" fillId="0" borderId="0">
      <alignment vertical="center"/>
    </xf>
    <xf numFmtId="0" fontId="0" fillId="0" borderId="0">
      <alignment vertical="center"/>
    </xf>
    <xf numFmtId="0" fontId="4" fillId="0" borderId="0">
      <alignment vertical="center"/>
    </xf>
    <xf numFmtId="0" fontId="60" fillId="61" borderId="0" applyNumberFormat="0" applyAlignment="0" applyBorder="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0" fillId="51" borderId="0" applyNumberFormat="0" applyAlignment="0" applyBorder="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4" fillId="0" borderId="0">
      <alignment vertical="center"/>
    </xf>
    <xf numFmtId="0" fontId="79" fillId="39" borderId="315" applyNumberFormat="0" applyAlignment="0" applyBorder="1" applyProtection="0">
      <alignment vertical="center"/>
    </xf>
    <xf numFmtId="0" fontId="4" fillId="0" borderId="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5" fillId="5" borderId="321" applyNumberFormat="0" applyAlignment="0" applyBorder="1" applyProtection="0">
      <alignment vertical="center"/>
    </xf>
    <xf numFmtId="0" fontId="4" fillId="0" borderId="0">
      <alignment vertical="center"/>
    </xf>
    <xf numFmtId="0" fontId="85" fillId="5" borderId="321" applyNumberFormat="0" applyAlignment="0" applyBorder="1"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0" borderId="0" applyAlignment="0"/>
    <xf numFmtId="0" fontId="0" fillId="0" borderId="0">
      <alignment vertical="center"/>
    </xf>
    <xf numFmtId="0" fontId="0" fillId="0" borderId="0">
      <alignment vertical="center"/>
    </xf>
    <xf numFmtId="0" fontId="5" fillId="0" borderId="0">
      <alignment vertical="center"/>
    </xf>
    <xf numFmtId="0" fontId="0" fillId="0" borderId="0">
      <alignment vertical="center"/>
    </xf>
    <xf numFmtId="0" fontId="4" fillId="0" borderId="0">
      <alignment vertical="center"/>
    </xf>
    <xf numFmtId="0" fontId="0" fillId="4" borderId="317" applyNumberFormat="0" applyAlignment="0" applyFont="0" applyBorder="1" applyProtection="0">
      <alignment vertical="center"/>
    </xf>
    <xf numFmtId="0" fontId="0" fillId="4" borderId="317" applyNumberFormat="0" applyAlignment="0" applyFont="0" applyBorder="1" applyProtection="0">
      <alignment vertical="center"/>
    </xf>
    <xf numFmtId="0" fontId="0" fillId="0" borderId="0" applyBorder="1">
      <alignment horizontal="left" vertical="center"/>
    </xf>
    <xf numFmtId="0" fontId="0" fillId="0" borderId="0" applyBorder="1">
      <alignment horizontal="lef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4" fillId="0" borderId="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5" fillId="0" borderId="0">
      <alignment vertical="center"/>
    </xf>
    <xf numFmtId="0" fontId="103" fillId="39" borderId="333" applyNumberFormat="0" applyAlignment="0" applyBorder="1" applyProtection="0">
      <alignment vertical="center"/>
    </xf>
    <xf numFmtId="0" fontId="75" fillId="0" borderId="0" applyNumberFormat="0" applyAlignment="0" applyBorder="0" applyFill="0" applyProtection="0">
      <alignment vertical="top"/>
      <protection locked="0"/>
    </xf>
    <xf numFmtId="0" fontId="104" fillId="0" borderId="0" applyNumberFormat="0" applyAlignment="0" applyBorder="0" applyFill="0" applyProtection="0">
      <alignment vertical="top"/>
      <protection locked="0"/>
    </xf>
    <xf numFmtId="0" fontId="105" fillId="0" borderId="0" applyNumberFormat="0" applyAlignment="0" applyBorder="0" applyFill="0" applyProtection="0">
      <alignment vertical="top"/>
      <protection locked="0"/>
    </xf>
    <xf numFmtId="0" fontId="105" fillId="0" borderId="0" applyNumberFormat="0" applyAlignment="0" applyBorder="0" applyFill="0" applyProtection="0">
      <alignment vertical="top"/>
      <protection locked="0"/>
    </xf>
    <xf numFmtId="0" fontId="105" fillId="0" borderId="0" applyNumberFormat="0" applyAlignment="0" applyBorder="0" applyFill="0" applyProtection="0">
      <alignment vertical="top"/>
      <protection locked="0"/>
    </xf>
    <xf numFmtId="0" fontId="0" fillId="0" borderId="0" applyNumberFormat="0" applyAlignment="0" applyBorder="0" applyFill="0" applyProtection="0">
      <alignment vertical="center"/>
    </xf>
    <xf numFmtId="0" fontId="65" fillId="37" borderId="0" applyNumberFormat="0" applyAlignment="0" applyBorder="0" applyProtection="0">
      <alignment vertical="center"/>
    </xf>
    <xf numFmtId="0" fontId="65" fillId="37" borderId="0" applyNumberFormat="0" applyAlignment="0" applyBorder="0" applyProtection="0">
      <alignment vertical="center"/>
    </xf>
    <xf numFmtId="0" fontId="65" fillId="37" borderId="0" applyNumberFormat="0" applyAlignment="0" applyBorder="0" applyProtection="0">
      <alignment vertical="center"/>
    </xf>
    <xf numFmtId="0" fontId="73" fillId="42" borderId="0" applyNumberFormat="0" applyAlignment="0" applyBorder="0" applyProtection="0">
      <alignment vertical="center"/>
    </xf>
    <xf numFmtId="0" fontId="65" fillId="42" borderId="0" applyNumberFormat="0" applyAlignment="0" applyBorder="0" applyProtection="0">
      <alignment vertical="center"/>
    </xf>
    <xf numFmtId="0" fontId="65" fillId="42" borderId="0" applyNumberFormat="0" applyAlignment="0" applyBorder="0" applyProtection="0">
      <alignment vertical="center"/>
    </xf>
    <xf numFmtId="0" fontId="65" fillId="42" borderId="0" applyNumberFormat="0" applyAlignment="0" applyBorder="0" applyProtection="0">
      <alignment vertical="center"/>
    </xf>
    <xf numFmtId="0" fontId="65" fillId="42" borderId="0" applyNumberFormat="0" applyAlignment="0" applyBorder="0" applyProtection="0">
      <alignment vertical="center"/>
    </xf>
    <xf numFmtId="0" fontId="100" fillId="0" borderId="0" applyNumberFormat="0" applyAlignment="0" applyBorder="0" applyFill="0" applyProtection="0">
      <alignment vertical="center"/>
    </xf>
    <xf numFmtId="0" fontId="65" fillId="42" borderId="0" applyNumberFormat="0" applyAlignment="0" applyBorder="0" applyProtection="0">
      <alignment vertical="center"/>
    </xf>
    <xf numFmtId="0" fontId="73" fillId="37" borderId="0" applyNumberFormat="0" applyAlignment="0" applyBorder="0" applyProtection="0">
      <alignment vertical="center"/>
    </xf>
    <xf numFmtId="0" fontId="73" fillId="37" borderId="0" applyNumberFormat="0" applyAlignment="0" applyBorder="0" applyProtection="0">
      <alignment vertical="center"/>
    </xf>
    <xf numFmtId="0" fontId="65" fillId="42" borderId="0" applyNumberFormat="0" applyAlignment="0" applyBorder="0" applyProtection="0">
      <alignment vertical="center"/>
    </xf>
    <xf numFmtId="0" fontId="107" fillId="0" borderId="0" applyNumberFormat="0" applyAlignment="0" applyBorder="0" applyFill="0" applyProtection="0">
      <alignment vertical="top"/>
      <protection locked="0"/>
    </xf>
    <xf numFmtId="0" fontId="56" fillId="0" borderId="307" applyNumberFormat="0" applyAlignment="0" applyBorder="1" applyFill="0" applyProtection="0">
      <alignment vertical="center"/>
    </xf>
    <xf numFmtId="0" fontId="56" fillId="0" borderId="307" applyNumberFormat="0" applyAlignment="0" applyBorder="1" applyFill="0" applyProtection="0">
      <alignment vertical="center"/>
    </xf>
    <xf numFmtId="0" fontId="56" fillId="0" borderId="307" applyNumberFormat="0" applyAlignment="0" applyBorder="1" applyFill="0" applyProtection="0">
      <alignment vertical="center"/>
    </xf>
    <xf numFmtId="0" fontId="56" fillId="0" borderId="307" applyNumberFormat="0" applyAlignment="0" applyBorder="1" applyFill="0" applyProtection="0">
      <alignment vertical="center"/>
    </xf>
    <xf numFmtId="179" fontId="0" fillId="0" borderId="0" applyNumberFormat="1" applyAlignment="0" applyFont="0" applyBorder="0" applyFill="0" applyProtection="0">
      <alignment vertical="center"/>
    </xf>
    <xf numFmtId="0" fontId="56" fillId="0" borderId="307" applyNumberFormat="0" applyAlignment="0" applyBorder="1" applyFill="0"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100" fillId="0" borderId="0" applyNumberFormat="0" applyAlignment="0" applyBorder="0" applyFill="0" applyProtection="0">
      <alignment vertical="center"/>
    </xf>
    <xf numFmtId="0" fontId="100" fillId="0" borderId="0" applyNumberFormat="0" applyAlignment="0" applyBorder="0" applyFill="0" applyProtection="0">
      <alignment vertical="center"/>
    </xf>
    <xf numFmtId="0" fontId="100" fillId="0" borderId="0" applyNumberFormat="0" applyAlignment="0" applyBorder="0" applyFill="0" applyProtection="0">
      <alignment vertical="center"/>
    </xf>
    <xf numFmtId="0" fontId="0" fillId="0" borderId="0" applyNumberFormat="0" applyBorder="1" applyFill="0" applyProtection="0">
      <alignment horizontal="left" vertical="center"/>
    </xf>
    <xf numFmtId="0" fontId="102" fillId="0" borderId="331" applyNumberFormat="0" applyAlignment="0" applyBorder="1" applyFill="0" applyProtection="0">
      <alignment vertical="center"/>
    </xf>
    <xf numFmtId="0" fontId="102" fillId="0" borderId="331" applyNumberFormat="0" applyAlignment="0" applyBorder="1" applyFill="0" applyProtection="0">
      <alignment vertical="center"/>
    </xf>
    <xf numFmtId="0" fontId="0" fillId="0" borderId="0">
      <alignment vertical="center"/>
    </xf>
    <xf numFmtId="221" fontId="0" fillId="0" borderId="0" applyNumberFormat="1" applyAlignment="0" applyFont="0" applyBorder="0" applyFill="0" applyProtection="0">
      <alignment vertical="center"/>
    </xf>
    <xf numFmtId="0" fontId="85" fillId="5" borderId="321" applyNumberFormat="0" applyAlignment="0" applyBorder="1" applyProtection="0">
      <alignment vertical="center"/>
    </xf>
    <xf numFmtId="0" fontId="4" fillId="0" borderId="0">
      <alignment vertical="center"/>
    </xf>
    <xf numFmtId="189" fontId="0" fillId="0" borderId="0" applyNumberFormat="1" applyAlignment="0" applyFont="0" applyBorder="0" applyFill="0" applyProtection="0">
      <alignment vertical="center"/>
    </xf>
    <xf numFmtId="194" fontId="0" fillId="0" borderId="0" applyNumberFormat="1" applyAlignment="0" applyFont="0" applyBorder="0" applyFill="0" applyProtection="0">
      <alignment vertical="center"/>
    </xf>
    <xf numFmtId="220" fontId="0" fillId="0" borderId="0" applyNumberFormat="1" applyAlignment="0" applyFont="0" applyBorder="0" applyFill="0" applyProtection="0">
      <alignment vertical="center"/>
    </xf>
    <xf numFmtId="0" fontId="39" fillId="62" borderId="0" applyNumberFormat="0" applyAlignment="0" applyBorder="0" applyProtection="0">
      <alignment vertical="center"/>
    </xf>
    <xf numFmtId="0" fontId="39" fillId="63" borderId="0" applyNumberFormat="0" applyAlignment="0" applyBorder="0" applyProtection="0">
      <alignment vertical="center"/>
    </xf>
    <xf numFmtId="0" fontId="60" fillId="64" borderId="0" applyNumberFormat="0" applyAlignment="0" applyBorder="0" applyProtection="0">
      <alignment vertical="center"/>
    </xf>
    <xf numFmtId="0" fontId="60" fillId="47" borderId="0" applyNumberFormat="0" applyAlignment="0" applyBorder="0" applyProtection="0">
      <alignment vertical="center"/>
    </xf>
    <xf numFmtId="0" fontId="60" fillId="54" borderId="0" applyNumberFormat="0" applyAlignment="0" applyBorder="0" applyProtection="0">
      <alignment vertical="center"/>
    </xf>
    <xf numFmtId="0" fontId="60" fillId="65" borderId="0" applyNumberFormat="0" applyAlignment="0" applyBorder="0" applyProtection="0">
      <alignment vertical="center"/>
    </xf>
    <xf numFmtId="0" fontId="60" fillId="52" borderId="0" applyNumberFormat="0" applyAlignment="0" applyBorder="0" applyProtection="0">
      <alignment vertical="center"/>
    </xf>
    <xf numFmtId="0" fontId="60" fillId="36" borderId="0" applyNumberFormat="0" applyAlignment="0" applyBorder="0" applyProtection="0">
      <alignment vertical="center"/>
    </xf>
    <xf numFmtId="0" fontId="60" fillId="36" borderId="0" applyNumberFormat="0" applyAlignment="0" applyBorder="0" applyProtection="0">
      <alignment vertical="center"/>
    </xf>
    <xf numFmtId="0" fontId="60" fillId="66" borderId="0" applyNumberFormat="0" applyAlignment="0" applyBorder="0" applyProtection="0">
      <alignment vertical="center"/>
    </xf>
    <xf numFmtId="0" fontId="0" fillId="0" borderId="0" applyNumberFormat="0" applyBorder="1" applyFill="0" applyProtection="0">
      <alignment horizontal="left" vertical="center"/>
    </xf>
    <xf numFmtId="0" fontId="0" fillId="0" borderId="0" applyNumberFormat="0" applyBorder="1" applyFill="0" applyProtection="0">
      <alignment horizontal="lef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214" fontId="0" fillId="0" borderId="0" applyNumberFormat="1" applyBorder="1" applyFill="0" applyProtection="0">
      <alignment horizontal="center" vertical="center"/>
    </xf>
    <xf numFmtId="0" fontId="0" fillId="0" borderId="0">
      <alignment vertical="center"/>
    </xf>
    <xf numFmtId="0" fontId="0" fillId="0" borderId="0">
      <alignment vertical="center"/>
    </xf>
    <xf numFmtId="194" fontId="0" fillId="0" borderId="0" applyNumberFormat="1" applyAlignment="0" applyFont="0" applyBorder="0" applyFill="0" applyProtection="0">
      <alignment vertical="center"/>
    </xf>
    <xf numFmtId="189" fontId="0" fillId="0" borderId="0" applyNumberFormat="1" applyAlignment="0" applyFont="0" applyBorder="0" applyFill="0" applyProtection="0">
      <alignment vertical="center"/>
    </xf>
    <xf numFmtId="0" fontId="0" fillId="4" borderId="317" applyNumberFormat="0" applyAlignment="0" applyFont="0" applyBorder="1" applyProtection="0">
      <alignment vertical="center"/>
    </xf>
    <xf numFmtId="0" fontId="0" fillId="4" borderId="317" applyNumberFormat="0" applyAlignment="0" applyFont="0" applyBorder="1" applyProtection="0">
      <alignment vertical="center"/>
    </xf>
    <xf numFmtId="0" fontId="0" fillId="4" borderId="317" applyNumberFormat="0" applyAlignment="0" applyFont="0" applyBorder="1" applyProtection="0">
      <alignment vertical="center"/>
    </xf>
    <xf numFmtId="0" fontId="0" fillId="0" borderId="0">
      <alignment vertical="top"/>
      <protection locked="0"/>
    </xf>
  </cellStyleXfs>
  <cellXfs count="1048">
    <xf numFmtId="0" fontId="0" fillId="0" borderId="0" xfId="0"/>
    <xf numFmtId="0" fontId="0" fillId="0" borderId="0" xfId="0"/>
    <xf numFmtId="0" fontId="0" fillId="0" borderId="0" applyBorder="1" xfId="0">
      <alignment vertical="center"/>
    </xf>
    <xf numFmtId="0" fontId="1" fillId="0" borderId="0" applyBorder="1" applyFill="1" xfId="0">
      <alignment horizontal="center" vertical="center"/>
    </xf>
    <xf numFmtId="0" fontId="2" fillId="0" borderId="1" applyBorder="1" applyFill="1" xfId="0">
      <alignment horizontal="center" vertical="center"/>
    </xf>
    <xf numFmtId="0" fontId="3" fillId="0" borderId="2" applyBorder="1" applyFill="1" xfId="0">
      <alignment horizontal="center" vertical="center"/>
    </xf>
    <xf numFmtId="0" fontId="4" fillId="0" borderId="3" applyBorder="1" applyFill="1" xfId="0">
      <alignment horizontal="center" vertical="center"/>
    </xf>
    <xf numFmtId="0" fontId="0" fillId="0" borderId="4" applyBorder="1" applyFill="1" xfId="0">
      <alignment vertical="center" wrapText="1"/>
    </xf>
    <xf numFmtId="0" fontId="5" fillId="0" borderId="0" applyBorder="1" applyFill="1" xfId="225">
      <alignment vertical="center"/>
    </xf>
    <xf numFmtId="0" fontId="6" fillId="0" borderId="0" applyBorder="1" applyFill="1" xfId="225">
      <alignment vertical="center"/>
    </xf>
    <xf numFmtId="0" fontId="4" fillId="0" borderId="0" applyBorder="1" applyFill="1" xfId="0">
      <alignment vertical="center"/>
    </xf>
    <xf numFmtId="0" fontId="7" fillId="0" borderId="0" applyBorder="1" applyFill="1" xfId="225">
      <alignment horizontal="center" vertical="center"/>
    </xf>
    <xf numFmtId="0" fontId="0" fillId="0" borderId="0" applyBorder="1" applyFill="1" xfId="225">
      <alignment horizontal="left" vertical="center"/>
    </xf>
    <xf numFmtId="0" fontId="3" fillId="0" borderId="5" applyBorder="1" applyFill="1" xfId="0">
      <alignment horizontal="center" vertical="center" wrapText="1"/>
    </xf>
    <xf numFmtId="0" fontId="8" fillId="0" borderId="6" applyBorder="1" applyFill="1" xfId="0">
      <alignment horizontal="center" vertical="center" wrapText="1"/>
    </xf>
    <xf numFmtId="0" fontId="5" fillId="0" borderId="7" applyBorder="1" applyFill="1" xfId="225">
      <alignment horizontal="center" vertical="center" wrapText="1"/>
    </xf>
    <xf numFmtId="0" fontId="9" fillId="0" borderId="8" applyBorder="1" applyFill="1" xfId="0">
      <alignment horizontal="center" vertical="center" wrapText="1"/>
    </xf>
    <xf numFmtId="176" fontId="5" fillId="0" borderId="9" applyNumberFormat="1" applyBorder="1" applyFill="1" xfId="0">
      <alignment horizontal="center" vertical="center" wrapText="1"/>
    </xf>
    <xf numFmtId="176" fontId="5" fillId="0" borderId="10" applyNumberFormat="1" applyBorder="1" applyFill="1" xfId="0">
      <alignment horizontal="left" vertical="center" wrapText="1"/>
    </xf>
    <xf numFmtId="0" fontId="5" fillId="0" borderId="11" applyBorder="1" applyFill="1" xfId="225">
      <alignment horizontal="center" vertical="center"/>
    </xf>
    <xf numFmtId="0" fontId="9" fillId="0" borderId="12" applyBorder="1" applyFill="1" xfId="0">
      <alignment horizontal="center" vertical="center" wrapText="1"/>
    </xf>
    <xf numFmtId="176" fontId="5" fillId="0" borderId="13" applyNumberFormat="1" applyBorder="1" applyFill="1" xfId="0">
      <alignment horizontal="center" vertical="center" wrapText="1"/>
    </xf>
    <xf numFmtId="176" fontId="5" fillId="0" borderId="14" applyNumberFormat="1" applyBorder="1" applyFill="1" xfId="0">
      <alignment horizontal="center" vertical="center" wrapText="1"/>
    </xf>
    <xf numFmtId="176" fontId="5" fillId="0" borderId="15" applyNumberFormat="1" applyBorder="1" applyFill="1" xfId="0">
      <alignment horizontal="center" vertical="center" wrapText="1"/>
    </xf>
    <xf numFmtId="0" fontId="5" fillId="0" borderId="16" applyBorder="1" applyFill="1" xfId="225">
      <alignment horizontal="center" vertical="center"/>
    </xf>
    <xf numFmtId="176" fontId="5" fillId="0" borderId="17" applyNumberFormat="1" applyBorder="1" applyFill="1" xfId="0">
      <alignment horizontal="left" vertical="center" wrapText="1"/>
    </xf>
    <xf numFmtId="0" fontId="9" fillId="0" borderId="18" applyBorder="1" applyFill="1" xfId="0">
      <alignment horizontal="center" vertical="center" wrapText="1"/>
    </xf>
    <xf numFmtId="176" fontId="5" fillId="0" borderId="19" applyNumberFormat="1" applyBorder="1" applyFill="1" xfId="0">
      <alignment horizontal="center" vertical="center" wrapText="1"/>
    </xf>
    <xf numFmtId="176" fontId="5" fillId="0" borderId="20" applyNumberFormat="1" applyBorder="1" applyFill="1" xfId="0">
      <alignment horizontal="left" vertical="center" wrapText="1"/>
    </xf>
    <xf numFmtId="176" fontId="5" fillId="0" borderId="21" applyNumberFormat="1" applyBorder="1" applyFill="1" xfId="0">
      <alignment vertical="center" wrapText="1"/>
    </xf>
    <xf numFmtId="0" fontId="5" fillId="0" borderId="22" applyBorder="1" applyFill="1" xfId="225">
      <alignment horizontal="center" vertical="center" wrapText="1"/>
    </xf>
    <xf numFmtId="0" fontId="5" fillId="0" borderId="23" applyBorder="1" applyFill="1" xfId="225">
      <alignment horizontal="center" vertical="center" wrapText="1"/>
    </xf>
    <xf numFmtId="0" fontId="5" fillId="0" borderId="24" applyBorder="1" applyFill="1" xfId="225">
      <alignment horizontal="center" vertical="center" wrapText="1"/>
    </xf>
    <xf numFmtId="0" fontId="8" fillId="0" borderId="0" applyBorder="1" applyFill="1" xfId="0">
      <alignment vertical="center"/>
    </xf>
    <xf numFmtId="0" fontId="10" fillId="0" borderId="0" applyBorder="1" applyFill="1" xfId="0">
      <alignment vertical="center"/>
    </xf>
    <xf numFmtId="0" fontId="1" fillId="0" borderId="0" applyBorder="1" applyFill="1" xfId="0">
      <alignment horizontal="center" vertical="center"/>
    </xf>
    <xf numFmtId="0" fontId="11" fillId="0" borderId="0" applyBorder="1" applyFill="1" xfId="0">
      <alignment horizontal="center" vertical="center"/>
    </xf>
    <xf numFmtId="0" fontId="12" fillId="0" borderId="0" applyBorder="1" applyFill="1" xfId="0">
      <alignment horizontal="right" vertical="center"/>
    </xf>
    <xf numFmtId="0" fontId="13" fillId="0" borderId="25" applyBorder="1" applyFill="1" xfId="0">
      <alignment horizontal="center" vertical="center"/>
    </xf>
    <xf numFmtId="0" fontId="13" fillId="0" borderId="26" applyBorder="1" applyFill="1" xfId="0">
      <alignment horizontal="center" vertical="center" wrapText="1"/>
    </xf>
    <xf numFmtId="0" fontId="14" fillId="0" borderId="27" applyBorder="1" applyFill="1" xfId="0">
      <alignment horizontal="center" vertical="center"/>
    </xf>
    <xf numFmtId="0" fontId="14" fillId="0" borderId="28" applyBorder="1" applyFill="1" xfId="0">
      <alignment horizontal="center" vertical="center" wrapText="1"/>
    </xf>
    <xf numFmtId="177" fontId="14" fillId="0" borderId="29" applyNumberFormat="1" applyBorder="1" applyFill="1" xfId="0">
      <alignment horizontal="left" vertical="center" wrapText="1"/>
    </xf>
    <xf numFmtId="177" fontId="14" fillId="0" borderId="30" applyNumberFormat="1" applyBorder="1" applyFill="1" xfId="0">
      <alignment horizontal="center" vertical="center" wrapText="1"/>
    </xf>
    <xf numFmtId="0" fontId="15" fillId="0" borderId="0" applyBorder="1" applyFill="1" xfId="0">
      <alignment horizontal="left" vertical="center" wrapText="1"/>
    </xf>
    <xf numFmtId="0" fontId="0" fillId="0" borderId="0" applyFill="1" xfId="0">
      <alignment vertical="center" wrapText="1"/>
    </xf>
    <xf numFmtId="0" fontId="12" fillId="0" borderId="0" applyBorder="1" applyFill="1" xfId="0">
      <alignment horizontal="left" vertical="center"/>
    </xf>
    <xf numFmtId="0" fontId="14" fillId="0" borderId="0" applyBorder="1" applyFill="1" xfId="0">
      <alignment horizontal="right" vertical="center"/>
    </xf>
    <xf numFmtId="0" fontId="14" fillId="0" borderId="0" applyBorder="1" applyFill="1" xfId="0">
      <alignment horizontal="right" vertical="center" wrapText="1"/>
    </xf>
    <xf numFmtId="0" fontId="13" fillId="0" borderId="31" applyBorder="1" applyFill="1" xfId="0">
      <alignment vertical="center"/>
    </xf>
    <xf numFmtId="178" fontId="14" fillId="0" borderId="32" applyNumberFormat="1" applyBorder="1" applyFill="1" xfId="0">
      <alignment horizontal="right" vertical="center" wrapText="1"/>
    </xf>
    <xf numFmtId="0" fontId="14" fillId="0" borderId="33" applyBorder="1" applyFill="1" xfId="0">
      <alignment horizontal="left" vertical="center"/>
    </xf>
    <xf numFmtId="0" fontId="13" fillId="0" borderId="34" applyBorder="1" applyFill="1" xfId="0">
      <alignment horizontal="left" vertical="center"/>
    </xf>
    <xf numFmtId="0" fontId="16" fillId="0" borderId="0" applyBorder="1" applyFill="1" xfId="0">
      <alignment vertical="center"/>
    </xf>
    <xf numFmtId="0" fontId="17" fillId="0" borderId="0" applyBorder="1" applyFill="1" xfId="0">
      <alignment vertical="center"/>
    </xf>
    <xf numFmtId="0" fontId="12" fillId="0" borderId="0" applyBorder="1" applyFill="1" xfId="0">
      <alignment horizontal="left" vertical="center" wrapText="1"/>
    </xf>
    <xf numFmtId="0" fontId="1" fillId="0" borderId="0" applyBorder="1" applyFill="1" xfId="0">
      <alignment horizontal="center" vertical="center" wrapText="1"/>
    </xf>
    <xf numFmtId="0" fontId="13" fillId="0" borderId="35" applyBorder="1" applyFill="1" xfId="0">
      <alignment horizontal="left" vertical="center" wrapText="1"/>
    </xf>
    <xf numFmtId="179" fontId="14" fillId="0" borderId="36" applyNumberFormat="1" applyBorder="1" applyFill="1" xfId="0">
      <alignment horizontal="right" vertical="center" wrapText="1"/>
    </xf>
    <xf numFmtId="0" fontId="14" fillId="0" borderId="37" applyBorder="1" applyFill="1" xfId="0">
      <alignment horizontal="left" vertical="center" wrapText="1"/>
    </xf>
    <xf numFmtId="0" fontId="15" fillId="0" borderId="0" applyBorder="1" applyFill="1" xfId="0">
      <alignment vertical="center" wrapText="1"/>
    </xf>
    <xf numFmtId="0" fontId="12" fillId="0" borderId="0" applyBorder="1" applyFill="1" xfId="0">
      <alignment vertical="center" wrapText="1"/>
    </xf>
    <xf numFmtId="0" fontId="14" fillId="0" borderId="0" applyBorder="1" applyFill="1" xfId="0">
      <alignment vertical="center" wrapText="1"/>
    </xf>
    <xf numFmtId="0" fontId="14" fillId="0" borderId="38" applyBorder="1" applyFill="1" xfId="0">
      <alignment vertical="center" wrapText="1"/>
    </xf>
    <xf numFmtId="179" fontId="14" fillId="0" borderId="39" applyNumberFormat="1" applyBorder="1" applyFill="1" xfId="0">
      <alignment vertical="center" wrapText="1"/>
    </xf>
    <xf numFmtId="0" fontId="17" fillId="0" borderId="0" applyBorder="1" applyFill="1" xfId="0">
      <alignment horizontal="left" vertical="center" wrapText="1"/>
    </xf>
    <xf numFmtId="0" fontId="17" fillId="0" borderId="0" applyBorder="1" applyFill="1" xfId="0">
      <alignment vertical="center" wrapText="1"/>
    </xf>
    <xf numFmtId="0" fontId="12" fillId="0" borderId="0" applyBorder="1" applyFill="1" xfId="0">
      <alignment horizontal="right" vertical="center" wrapText="1"/>
    </xf>
    <xf numFmtId="179" fontId="18" fillId="0" borderId="40" applyNumberFormat="1" applyBorder="1" applyFill="1" xfId="0">
      <alignment vertical="center" wrapText="1"/>
    </xf>
    <xf numFmtId="0" fontId="2" fillId="0" borderId="41" applyBorder="1" applyFill="1" xfId="0">
      <alignment horizontal="center" vertical="center" wrapText="1"/>
    </xf>
    <xf numFmtId="0" fontId="18" fillId="0" borderId="42" applyBorder="1" applyFill="1" xfId="0">
      <alignment vertical="center" wrapText="1"/>
    </xf>
    <xf numFmtId="0" fontId="18" fillId="0" borderId="43" applyBorder="1" applyFill="1" xfId="0">
      <alignment horizontal="left" vertical="center" wrapText="1"/>
    </xf>
    <xf numFmtId="0" fontId="4" fillId="0" borderId="0" applyBorder="1" applyFill="1" xfId="0">
      <alignment horizontal="left" vertical="center" wrapText="1"/>
    </xf>
    <xf numFmtId="0" fontId="4" fillId="0" borderId="0" applyBorder="1" applyFill="1" xfId="0">
      <alignment vertical="center" wrapText="1"/>
    </xf>
    <xf numFmtId="0" fontId="1" fillId="0" borderId="0" applyFill="1" xfId="0">
      <alignment horizontal="center" vertical="center" wrapText="1"/>
    </xf>
    <xf numFmtId="0" fontId="2" fillId="0" borderId="44" applyBorder="1" applyFill="1" xfId="0">
      <alignment vertical="center" wrapText="1"/>
    </xf>
    <xf numFmtId="0" fontId="4" fillId="0" borderId="0" applyFill="1" xfId="0"/>
    <xf numFmtId="0" fontId="4" fillId="0" borderId="0" applyFill="1" xfId="0">
      <alignment horizontal="right" vertical="center"/>
    </xf>
    <xf numFmtId="0" fontId="1" fillId="0" borderId="0" applyFill="1" xfId="0">
      <alignment horizontal="right" vertical="center" wrapText="1"/>
    </xf>
    <xf numFmtId="0" fontId="8" fillId="0" borderId="0" applyFill="1" xfId="0">
      <alignment horizontal="left" vertical="center"/>
    </xf>
    <xf numFmtId="180" fontId="19" fillId="0" borderId="0" applyNumberFormat="1" applyFill="1" xfId="0">
      <alignment horizontal="right" vertical="center"/>
    </xf>
    <xf numFmtId="0" fontId="19" fillId="0" borderId="0" applyFill="1" xfId="0">
      <alignment horizontal="right" vertical="center"/>
    </xf>
    <xf numFmtId="181" fontId="19" fillId="0" borderId="0" applyNumberFormat="1" applyBorder="1" applyFill="1" xfId="0">
      <alignment horizontal="right" vertical="center"/>
    </xf>
    <xf numFmtId="182" fontId="2" fillId="0" borderId="45" applyNumberFormat="1" applyBorder="1" applyFill="1" xfId="0">
      <alignment horizontal="center" vertical="center" wrapText="1"/>
    </xf>
    <xf numFmtId="183" fontId="2" fillId="0" borderId="46" applyNumberFormat="1" applyBorder="1" applyFill="1" xfId="0">
      <alignment horizontal="center" vertical="center" wrapText="1"/>
    </xf>
    <xf numFmtId="0" fontId="4" fillId="0" borderId="0" applyFill="1" xfId="546">
      <alignment horizontal="center" vertical="center"/>
    </xf>
    <xf numFmtId="176" fontId="2" fillId="0" borderId="47" applyNumberFormat="1" applyBorder="1" applyFill="1" xfId="0">
      <alignment horizontal="left" vertical="center"/>
    </xf>
    <xf numFmtId="184" fontId="20" fillId="0" borderId="48" applyNumberFormat="1" applyBorder="1" applyFill="1" xfId="1">
      <alignment horizontal="center" vertical="center" wrapText="1"/>
    </xf>
    <xf numFmtId="184" fontId="2" fillId="0" borderId="49" applyNumberFormat="1" applyBorder="1" applyFill="1" xfId="1">
      <alignment horizontal="right" vertical="center" wrapText="1"/>
    </xf>
    <xf numFmtId="185" fontId="2" fillId="0" borderId="50" applyNumberFormat="1" applyBorder="1" applyFill="1" xfId="3">
      <alignment horizontal="right" vertical="center" wrapText="1"/>
    </xf>
    <xf numFmtId="176" fontId="18" fillId="0" borderId="51" applyNumberFormat="1" applyBorder="1" applyFill="1" xfId="0">
      <alignment horizontal="left" vertical="center"/>
    </xf>
    <xf numFmtId="184" fontId="0" fillId="0" borderId="52" applyNumberFormat="1" applyBorder="1" applyFill="1" xfId="0">
      <alignment horizontal="center" vertical="center"/>
    </xf>
    <xf numFmtId="184" fontId="18" fillId="0" borderId="53" applyNumberFormat="1" applyBorder="1" applyFill="1" xfId="1">
      <alignment horizontal="right" vertical="center" wrapText="1"/>
    </xf>
    <xf numFmtId="176" fontId="2" fillId="0" borderId="54" applyNumberFormat="1" applyBorder="1" applyFill="1" xfId="0">
      <alignment horizontal="left" vertical="center" wrapText="1"/>
    </xf>
    <xf numFmtId="186" fontId="20" fillId="0" borderId="55" applyNumberFormat="1" applyBorder="1" applyFill="1" xfId="1">
      <alignment horizontal="center" vertical="center" wrapText="1"/>
    </xf>
    <xf numFmtId="186" fontId="2" fillId="0" borderId="56" applyNumberFormat="1" applyBorder="1" applyFill="1" xfId="1">
      <alignment horizontal="right" vertical="center" wrapText="1"/>
    </xf>
    <xf numFmtId="187" fontId="2" fillId="0" borderId="57" applyNumberFormat="1" applyBorder="1" applyFill="1" xfId="0">
      <alignment horizontal="right" vertical="center" wrapText="1"/>
    </xf>
    <xf numFmtId="0" fontId="0" fillId="0" borderId="58" applyBorder="1" applyFill="1" xfId="0">
      <alignment horizontal="center" vertical="center"/>
    </xf>
    <xf numFmtId="186" fontId="18" fillId="0" borderId="59" applyNumberFormat="1" applyBorder="1" applyFill="1" xfId="1">
      <alignment vertical="center" wrapText="1"/>
    </xf>
    <xf numFmtId="187" fontId="18" fillId="0" borderId="60" applyNumberFormat="1" applyBorder="1" applyFill="1" xfId="0">
      <alignment horizontal="right" vertical="center" wrapText="1"/>
    </xf>
    <xf numFmtId="184" fontId="18" fillId="3" borderId="61" applyNumberFormat="1" applyBorder="1" xfId="1">
      <alignment horizontal="right" vertical="center" wrapText="1"/>
    </xf>
    <xf numFmtId="176" fontId="2" fillId="0" borderId="62" applyNumberFormat="1" applyBorder="1" applyFill="1" xfId="0">
      <alignment horizontal="distributed" vertical="center"/>
    </xf>
    <xf numFmtId="176" fontId="2" fillId="0" borderId="54" applyNumberFormat="1" applyBorder="1" applyFill="1" xfId="0">
      <alignment horizontal="left" vertical="center" wrapText="1"/>
    </xf>
    <xf numFmtId="176" fontId="2" fillId="0" borderId="47" applyNumberFormat="1" applyBorder="1" applyFill="1" xfId="0">
      <alignment horizontal="left" vertical="center"/>
    </xf>
    <xf numFmtId="186" fontId="4" fillId="0" borderId="0" applyNumberFormat="1" applyFill="1" xfId="0">
      <alignment horizontal="right" vertical="center"/>
    </xf>
    <xf numFmtId="0" fontId="4" fillId="0" borderId="0" applyFill="1" xfId="546"/>
    <xf numFmtId="0" fontId="1" fillId="0" borderId="0" applyFill="1" xfId="546">
      <alignment horizontal="center" vertical="center" wrapText="1"/>
    </xf>
    <xf numFmtId="0" fontId="18" fillId="0" borderId="0" applyFill="1" xfId="546">
      <alignment horizontal="left" vertical="center"/>
    </xf>
    <xf numFmtId="180" fontId="18" fillId="0" borderId="0" applyNumberFormat="1" applyFill="1" xfId="546">
      <alignment horizontal="right"/>
    </xf>
    <xf numFmtId="0" fontId="21" fillId="0" borderId="0" applyFill="1" xfId="546">
      <alignment vertical="center"/>
    </xf>
    <xf numFmtId="0" fontId="18" fillId="0" borderId="0" applyFill="1" xfId="546">
      <alignment horizontal="right" vertical="center"/>
    </xf>
    <xf numFmtId="0" fontId="2" fillId="0" borderId="1" applyBorder="1" applyFill="1" xfId="0">
      <alignment horizontal="center" vertical="center"/>
    </xf>
    <xf numFmtId="176" fontId="2" fillId="0" borderId="66" applyNumberFormat="1" applyBorder="1" applyFill="1" xfId="0">
      <alignment vertical="center"/>
    </xf>
    <xf numFmtId="184" fontId="20" fillId="0" borderId="48" applyNumberFormat="1" applyBorder="1" applyFill="1" xfId="0">
      <alignment horizontal="center" vertical="center" wrapText="1"/>
    </xf>
    <xf numFmtId="184" fontId="2" fillId="0" borderId="49" applyNumberFormat="1" applyBorder="1" applyFill="1" xfId="0">
      <alignment horizontal="right" vertical="center" wrapText="1"/>
    </xf>
    <xf numFmtId="176" fontId="18" fillId="0" borderId="69" applyNumberFormat="1" applyBorder="1" applyFill="1" xfId="0">
      <alignment vertical="center"/>
    </xf>
    <xf numFmtId="184" fontId="22" fillId="0" borderId="70" applyNumberFormat="1" applyBorder="1" applyFill="1" xfId="0">
      <alignment horizontal="center" vertical="center" wrapText="1"/>
    </xf>
    <xf numFmtId="184" fontId="18" fillId="0" borderId="53" applyNumberFormat="1" applyBorder="1" applyFill="1" xfId="0">
      <alignment horizontal="right" vertical="center" wrapText="1"/>
    </xf>
    <xf numFmtId="184" fontId="18" fillId="0" borderId="53" applyNumberFormat="1" applyBorder="1" applyFill="1" xfId="0">
      <alignment horizontal="right" vertical="center" wrapText="1"/>
    </xf>
    <xf numFmtId="184" fontId="20" fillId="0" borderId="48" applyNumberFormat="1" applyBorder="1" applyFill="1" xfId="0">
      <alignment horizontal="center" vertical="center" wrapText="1"/>
    </xf>
    <xf numFmtId="184" fontId="22" fillId="0" borderId="74" applyNumberFormat="1" applyBorder="1" applyFill="1" xfId="0">
      <alignment horizontal="center" vertical="center"/>
    </xf>
    <xf numFmtId="184" fontId="20" fillId="0" borderId="48" applyNumberFormat="1" applyBorder="1" applyFill="1" xfId="0">
      <alignment horizontal="center" vertical="center" wrapText="1"/>
      <protection locked="0"/>
    </xf>
    <xf numFmtId="186" fontId="22" fillId="0" borderId="76" applyNumberFormat="1" applyBorder="1" applyFill="1" xfId="0">
      <alignment horizontal="center" vertical="center" wrapText="1"/>
    </xf>
    <xf numFmtId="186" fontId="18" fillId="0" borderId="77" applyNumberFormat="1" applyBorder="1" applyFill="1" xfId="0">
      <alignment horizontal="right" vertical="center" wrapText="1"/>
    </xf>
    <xf numFmtId="187" fontId="18" fillId="0" borderId="60" applyNumberFormat="1" applyBorder="1" applyFill="1" xfId="0">
      <alignment horizontal="right" vertical="center" wrapText="1"/>
    </xf>
    <xf numFmtId="186" fontId="20" fillId="0" borderId="55" applyNumberFormat="1" applyBorder="1" applyFill="1" xfId="0">
      <alignment horizontal="center" vertical="center" wrapText="1"/>
    </xf>
    <xf numFmtId="186" fontId="2" fillId="0" borderId="56" applyNumberFormat="1" applyBorder="1" applyFill="1" xfId="0">
      <alignment horizontal="right" vertical="center" wrapText="1"/>
    </xf>
    <xf numFmtId="187" fontId="2" fillId="0" borderId="57" applyNumberFormat="1" applyBorder="1" applyFill="1" xfId="0">
      <alignment horizontal="right" vertical="center" wrapText="1"/>
    </xf>
    <xf numFmtId="0" fontId="22" fillId="0" borderId="82" applyBorder="1" applyFill="1" xfId="0">
      <alignment horizontal="center" vertical="center"/>
    </xf>
    <xf numFmtId="186" fontId="18" fillId="3" borderId="83" applyNumberFormat="1" applyBorder="1" xfId="0">
      <alignment horizontal="right" vertical="center" wrapText="1"/>
    </xf>
    <xf numFmtId="186" fontId="18" fillId="0" borderId="77" applyNumberFormat="1" applyBorder="1" applyFill="1" xfId="0">
      <alignment horizontal="right" vertical="center" wrapText="1"/>
    </xf>
    <xf numFmtId="184" fontId="18" fillId="3" borderId="61" applyNumberFormat="1" applyBorder="1" xfId="0">
      <alignment horizontal="right" vertical="center" wrapText="1"/>
    </xf>
    <xf numFmtId="184" fontId="2" fillId="0" borderId="49" applyNumberFormat="1" applyBorder="1" applyFill="1" xfId="0">
      <alignment horizontal="right" vertical="center" wrapText="1"/>
    </xf>
    <xf numFmtId="184" fontId="3" fillId="0" borderId="87" applyNumberFormat="1" applyBorder="1" applyFill="1" xfId="0">
      <alignment vertical="center" wrapText="1"/>
    </xf>
    <xf numFmtId="176" fontId="2" fillId="0" borderId="66" applyNumberFormat="1" applyBorder="1" applyFill="1" xfId="0">
      <alignment vertical="center"/>
    </xf>
    <xf numFmtId="186" fontId="4" fillId="0" borderId="0" applyNumberFormat="1" applyFill="1" xfId="546"/>
    <xf numFmtId="0" fontId="4" fillId="0" borderId="0" applyFill="1" xfId="0"/>
    <xf numFmtId="0" fontId="23" fillId="0" borderId="0" applyFill="1" xfId="0">
      <alignment horizontal="center" vertical="center" wrapText="1"/>
    </xf>
    <xf numFmtId="0" fontId="8" fillId="0" borderId="0" applyFill="1" xfId="0">
      <alignment horizontal="left" vertical="center"/>
    </xf>
    <xf numFmtId="0" fontId="19" fillId="0" borderId="0" applyFill="1" xfId="0"/>
    <xf numFmtId="188" fontId="19" fillId="0" borderId="0" applyNumberFormat="1" applyFill="1" xfId="0"/>
    <xf numFmtId="181" fontId="18" fillId="0" borderId="0" applyNumberFormat="1" applyBorder="1" applyFill="1" xfId="0">
      <alignment horizontal="right" vertical="center"/>
    </xf>
    <xf numFmtId="0" fontId="4" fillId="0" borderId="0" applyFill="1" xfId="0">
      <alignment horizontal="center" vertical="center"/>
    </xf>
    <xf numFmtId="0" fontId="22" fillId="0" borderId="0" applyFill="1" xfId="0">
      <alignment horizontal="center" vertical="center"/>
    </xf>
    <xf numFmtId="184" fontId="18" fillId="0" borderId="89" applyNumberFormat="1" applyBorder="1" applyFill="1" xfId="1">
      <alignment vertical="center" wrapText="1"/>
    </xf>
    <xf numFmtId="186" fontId="4" fillId="0" borderId="0" applyNumberFormat="1" applyFill="1" xfId="0"/>
    <xf numFmtId="0" fontId="4" fillId="0" borderId="0" applyFill="1" xfId="0">
      <alignment vertical="center"/>
    </xf>
    <xf numFmtId="0" fontId="18" fillId="0" borderId="0" applyFill="1" xfId="0">
      <alignment horizontal="left" vertical="center"/>
    </xf>
    <xf numFmtId="179" fontId="18" fillId="0" borderId="0" applyNumberFormat="1" applyFill="1" xfId="0">
      <alignment horizontal="right" vertical="center"/>
    </xf>
    <xf numFmtId="188" fontId="21" fillId="0" borderId="0" applyNumberFormat="1" applyFill="1" xfId="0">
      <alignment vertical="center"/>
    </xf>
    <xf numFmtId="0" fontId="18" fillId="0" borderId="0" applyFill="1" xfId="0">
      <alignment horizontal="right" vertical="center"/>
    </xf>
    <xf numFmtId="0" fontId="22" fillId="0" borderId="0" applyFill="1" xfId="0">
      <alignment vertical="center"/>
    </xf>
    <xf numFmtId="186" fontId="20" fillId="0" borderId="55" applyNumberFormat="1" applyBorder="1" applyFill="1" xfId="0">
      <alignment horizontal="center" vertical="center" wrapText="1"/>
    </xf>
    <xf numFmtId="186" fontId="20" fillId="0" borderId="55" applyNumberFormat="1" applyBorder="1" applyFill="1" xfId="0">
      <alignment horizontal="center" vertical="center" wrapText="1"/>
      <protection locked="0"/>
    </xf>
    <xf numFmtId="185" fontId="18" fillId="0" borderId="92" applyNumberFormat="1" applyBorder="1" applyFill="1" xfId="0">
      <alignment horizontal="right" vertical="center" wrapText="1"/>
    </xf>
    <xf numFmtId="186" fontId="2" fillId="0" borderId="56" applyNumberFormat="1" applyBorder="1" applyFill="1" xfId="0">
      <alignment horizontal="right" vertical="center" wrapText="1"/>
    </xf>
    <xf numFmtId="183" fontId="3" fillId="0" borderId="94" applyNumberFormat="1" applyBorder="1" applyFill="1" xfId="0">
      <alignment vertical="center" wrapText="1"/>
    </xf>
    <xf numFmtId="0" fontId="4" fillId="0" borderId="0" applyFill="1" xfId="0">
      <alignment vertical="center"/>
    </xf>
    <xf numFmtId="0" fontId="6" fillId="0" borderId="0" applyFill="1" xfId="0">
      <alignment horizontal="center" vertical="center" wrapText="1"/>
    </xf>
    <xf numFmtId="0" fontId="0" fillId="0" borderId="0" applyFill="1" xfId="0">
      <alignment vertical="center"/>
    </xf>
    <xf numFmtId="0" fontId="7" fillId="0" borderId="0" applyFill="1" xfId="0">
      <alignment horizontal="center" vertical="center" shrinkToFit="1"/>
    </xf>
    <xf numFmtId="0" fontId="8" fillId="0" borderId="0" applyBorder="1" applyFill="1" xfId="0">
      <alignment horizontal="left" vertical="center" wrapText="1"/>
    </xf>
    <xf numFmtId="0" fontId="8" fillId="0" borderId="0" applyFill="1" xfId="0">
      <alignment horizontal="right"/>
    </xf>
    <xf numFmtId="0" fontId="2" fillId="0" borderId="1" applyBorder="1" applyFill="1" xfId="0">
      <alignment horizontal="center" vertical="center"/>
    </xf>
    <xf numFmtId="176" fontId="2" fillId="0" borderId="96" applyNumberFormat="1" applyBorder="1" applyFill="1" xfId="0">
      <alignment vertical="center" wrapText="1"/>
    </xf>
    <xf numFmtId="186" fontId="18" fillId="0" borderId="77" applyNumberFormat="1" applyBorder="1" applyFill="1" xfId="1">
      <alignment horizontal="right" vertical="center" wrapText="1"/>
    </xf>
    <xf numFmtId="0" fontId="18" fillId="0" borderId="43" applyBorder="1" applyFill="1" xfId="510">
      <alignment horizontal="left" vertical="center" wrapText="1"/>
    </xf>
    <xf numFmtId="0" fontId="8" fillId="0" borderId="99" applyBorder="1" applyFill="1" xfId="0">
      <alignment horizontal="center" vertical="center"/>
    </xf>
    <xf numFmtId="0" fontId="8" fillId="0" borderId="100" applyBorder="1" applyFill="1" xfId="0">
      <alignment horizontal="left" vertical="center"/>
    </xf>
    <xf numFmtId="0" fontId="24" fillId="0" borderId="101" applyBorder="1" applyFill="1" xfId="0">
      <alignment vertical="center"/>
    </xf>
    <xf numFmtId="0" fontId="4" fillId="0" borderId="0" applyFill="1" xfId="0">
      <alignment horizontal="left" vertical="center"/>
    </xf>
    <xf numFmtId="0" fontId="7" fillId="0" borderId="0" applyFill="1" xfId="0">
      <alignment horizontal="center" vertical="center" shrinkToFit="1"/>
    </xf>
    <xf numFmtId="0" fontId="8" fillId="0" borderId="0" applyFill="1" xfId="0">
      <alignment horizontal="left" vertical="center" wrapText="1"/>
    </xf>
    <xf numFmtId="183" fontId="18" fillId="0" borderId="0" applyNumberFormat="1" applyBorder="1" applyFill="1" xfId="0">
      <alignment horizontal="right" vertical="center"/>
    </xf>
    <xf numFmtId="0" fontId="2" fillId="0" borderId="1" applyBorder="1" applyFill="1" xfId="0">
      <alignment horizontal="center" vertical="center"/>
    </xf>
    <xf numFmtId="0" fontId="0" fillId="0" borderId="0" applyFill="1" xfId="0"/>
    <xf numFmtId="186" fontId="2" fillId="0" borderId="56" applyNumberFormat="1" applyBorder="1" applyFill="1" xfId="0">
      <alignment horizontal="right" vertical="center" wrapText="1"/>
    </xf>
    <xf numFmtId="186" fontId="18" fillId="0" borderId="77" applyNumberFormat="1" applyBorder="1" applyFill="1" xfId="0">
      <alignment horizontal="right" vertical="center" wrapText="1"/>
    </xf>
    <xf numFmtId="176" fontId="18" fillId="0" borderId="105" applyNumberFormat="1" applyBorder="1" applyFill="1" xfId="0">
      <alignment vertical="center" wrapText="1"/>
    </xf>
    <xf numFmtId="0" fontId="2" fillId="0" borderId="106" applyBorder="1" applyFill="1" xfId="0">
      <alignment horizontal="distributed" vertical="center" wrapText="1"/>
    </xf>
    <xf numFmtId="0" fontId="2" fillId="0" borderId="107" applyBorder="1" applyFill="1" xfId="510">
      <alignment horizontal="left" vertical="center" wrapText="1"/>
    </xf>
    <xf numFmtId="0" fontId="18" fillId="0" borderId="108" applyBorder="1" applyFill="1" xfId="510">
      <alignment horizontal="left" vertical="center" indent="1" wrapText="1"/>
    </xf>
    <xf numFmtId="186" fontId="8" fillId="0" borderId="109" applyNumberFormat="1" applyBorder="1" applyFill="1" xfId="0">
      <alignment horizontal="right" vertical="center" wrapText="1"/>
    </xf>
    <xf numFmtId="0" fontId="2" fillId="0" borderId="107" applyBorder="1" applyFill="1" xfId="0">
      <alignment horizontal="left" vertical="center" wrapText="1"/>
    </xf>
    <xf numFmtId="186" fontId="3" fillId="0" borderId="111" applyNumberFormat="1" applyBorder="1" applyFill="1" xfId="0">
      <alignment horizontal="right" vertical="center" wrapText="1"/>
    </xf>
    <xf numFmtId="189" fontId="0" fillId="0" borderId="0" applyNumberFormat="1" applyFill="1" xfId="0"/>
    <xf numFmtId="186" fontId="0" fillId="0" borderId="0" applyNumberFormat="1" applyFill="1" xfId="0"/>
    <xf numFmtId="0" fontId="4" fillId="0" borderId="0" applyFill="1" xfId="510"/>
    <xf numFmtId="0" fontId="25" fillId="3" borderId="0" xfId="510"/>
    <xf numFmtId="0" fontId="26" fillId="3" borderId="0" xfId="0">
      <alignment horizontal="center" vertical="center" shrinkToFit="1"/>
    </xf>
    <xf numFmtId="0" fontId="27" fillId="0" borderId="0" applyFill="1" xfId="0">
      <alignment horizontal="left" vertical="center" wrapText="1"/>
    </xf>
    <xf numFmtId="0" fontId="18" fillId="0" borderId="0" applyFill="1" xfId="510">
      <alignment horizontal="right" vertical="center"/>
    </xf>
    <xf numFmtId="0" fontId="2" fillId="0" borderId="41" applyBorder="1" applyFill="1" xfId="510">
      <alignment horizontal="center" vertical="center" wrapText="1"/>
    </xf>
    <xf numFmtId="186" fontId="28" fillId="0" borderId="113" applyNumberFormat="1" applyBorder="1" applyFill="1" xfId="1">
      <alignment horizontal="right" vertical="center" wrapText="1"/>
    </xf>
    <xf numFmtId="187" fontId="2" fillId="0" borderId="57" applyNumberFormat="1" applyBorder="1" applyFill="1" xfId="3">
      <alignment horizontal="right" vertical="center" wrapText="1"/>
    </xf>
    <xf numFmtId="0" fontId="18" fillId="0" borderId="115" applyBorder="1" applyFill="1" xfId="0">
      <alignment horizontal="right" vertical="center"/>
      <protection locked="0"/>
    </xf>
    <xf numFmtId="187" fontId="3" fillId="0" borderId="116" applyNumberFormat="1" applyBorder="1" applyFill="1" xfId="0">
      <alignment horizontal="right" vertical="center" wrapText="1"/>
    </xf>
    <xf numFmtId="0" fontId="18" fillId="3" borderId="117" applyBorder="1" xfId="0">
      <alignment horizontal="right" vertical="center"/>
      <protection locked="0"/>
    </xf>
    <xf numFmtId="187" fontId="8" fillId="0" borderId="118" applyNumberFormat="1" applyBorder="1" applyFill="1" xfId="0">
      <alignment horizontal="right" vertical="center" wrapText="1"/>
    </xf>
    <xf numFmtId="0" fontId="18" fillId="0" borderId="115" applyBorder="1" applyFill="1" xfId="0">
      <alignment horizontal="right" vertical="center"/>
    </xf>
    <xf numFmtId="187" fontId="8" fillId="0" borderId="118" applyNumberFormat="1" applyBorder="1" applyFill="1" xfId="0">
      <alignment horizontal="right" vertical="center" wrapText="1"/>
    </xf>
    <xf numFmtId="190" fontId="18" fillId="3" borderId="121" applyNumberFormat="1" applyBorder="1" xfId="0">
      <alignment horizontal="right" vertical="center" wrapText="1"/>
      <protection locked="0"/>
    </xf>
    <xf numFmtId="190" fontId="18" fillId="0" borderId="122" applyNumberFormat="1" applyBorder="1" applyFill="1" xfId="0">
      <alignment horizontal="right" vertical="center" wrapText="1"/>
      <protection locked="0"/>
    </xf>
    <xf numFmtId="179" fontId="8" fillId="0" borderId="123" applyNumberFormat="1" applyBorder="1" applyFill="1" xfId="0">
      <alignment horizontal="right" vertical="center"/>
    </xf>
    <xf numFmtId="186" fontId="2" fillId="0" borderId="56" applyNumberFormat="1" applyBorder="1" applyFill="1" xfId="0">
      <alignment horizontal="right" vertical="center" wrapText="1"/>
    </xf>
    <xf numFmtId="186" fontId="18" fillId="0" borderId="77" applyNumberFormat="1" applyBorder="1" applyFill="1" xfId="0">
      <alignment horizontal="right" vertical="center" wrapText="1"/>
    </xf>
    <xf numFmtId="186" fontId="18" fillId="3" borderId="83" applyNumberFormat="1" applyBorder="1" xfId="0">
      <alignment horizontal="right" vertical="center" wrapText="1"/>
    </xf>
    <xf numFmtId="186" fontId="2" fillId="3" borderId="127" applyNumberFormat="1" applyBorder="1" xfId="0">
      <alignment horizontal="right" vertical="center" wrapText="1"/>
    </xf>
    <xf numFmtId="186" fontId="18" fillId="3" borderId="83" applyNumberFormat="1" applyBorder="1" xfId="0">
      <alignment horizontal="right" vertical="center" wrapText="1"/>
    </xf>
    <xf numFmtId="186" fontId="18" fillId="0" borderId="77" applyNumberFormat="1" applyBorder="1" applyFill="1" xfId="0">
      <alignment horizontal="right" vertical="center" wrapText="1"/>
    </xf>
    <xf numFmtId="186" fontId="2" fillId="0" borderId="56" applyNumberFormat="1" applyBorder="1" applyFill="1" xfId="0">
      <alignment horizontal="right" vertical="center" wrapText="1"/>
    </xf>
    <xf numFmtId="185" fontId="3" fillId="0" borderId="131" applyNumberFormat="1" applyBorder="1" applyFill="1" xfId="0">
      <alignment horizontal="right" vertical="center" wrapText="1"/>
    </xf>
    <xf numFmtId="0" fontId="3" fillId="0" borderId="132" applyBorder="1" applyFill="1" xfId="0">
      <alignment horizontal="distributed" vertical="center" wrapText="1"/>
    </xf>
    <xf numFmtId="176" fontId="2" fillId="0" borderId="133" applyNumberFormat="1" applyBorder="1" applyFill="1" xfId="0">
      <alignment horizontal="center" vertical="center" wrapText="1"/>
    </xf>
    <xf numFmtId="176" fontId="2" fillId="0" borderId="54" applyNumberFormat="1" applyBorder="1" applyFill="1" xfId="0">
      <alignment horizontal="left" vertical="center" wrapText="1"/>
    </xf>
    <xf numFmtId="186" fontId="2" fillId="0" borderId="56" applyNumberFormat="1" applyBorder="1" applyFill="1" xfId="0">
      <alignment horizontal="right" vertical="center" wrapText="1"/>
    </xf>
    <xf numFmtId="186" fontId="2" fillId="3" borderId="127" applyNumberFormat="1" applyBorder="1" xfId="1">
      <alignment horizontal="right" vertical="center" wrapText="1"/>
    </xf>
    <xf numFmtId="189" fontId="4" fillId="0" borderId="0" applyNumberFormat="1" applyFill="1" xfId="510"/>
    <xf numFmtId="186" fontId="4" fillId="0" borderId="0" applyNumberFormat="1" applyFill="1" xfId="510"/>
    <xf numFmtId="0" fontId="18" fillId="0" borderId="0" applyFill="1" xfId="510"/>
    <xf numFmtId="0" fontId="7" fillId="3" borderId="0" xfId="0">
      <alignment horizontal="center" vertical="center" shrinkToFit="1"/>
    </xf>
    <xf numFmtId="0" fontId="29" fillId="3" borderId="0" xfId="0">
      <alignment vertical="center" shrinkToFit="1"/>
    </xf>
    <xf numFmtId="0" fontId="8" fillId="3" borderId="0" xfId="0">
      <alignment horizontal="left" vertical="center" wrapText="1"/>
    </xf>
    <xf numFmtId="0" fontId="18" fillId="3" borderId="0" xfId="510">
      <alignment horizontal="right" vertical="center"/>
    </xf>
    <xf numFmtId="183" fontId="4" fillId="3" borderId="0" applyNumberFormat="1" applyBorder="1" xfId="0">
      <alignment vertical="center"/>
    </xf>
    <xf numFmtId="0" fontId="2" fillId="0" borderId="137" applyBorder="1" applyFill="1" xfId="0">
      <alignment horizontal="distributed" vertical="center" indent="3" wrapText="1"/>
    </xf>
    <xf numFmtId="0" fontId="4" fillId="3" borderId="0" xfId="510"/>
    <xf numFmtId="189" fontId="3" fillId="0" borderId="138" applyNumberFormat="1" applyBorder="1" applyFill="1" xfId="0">
      <alignment horizontal="right" vertical="center" wrapText="1"/>
    </xf>
    <xf numFmtId="0" fontId="2" fillId="0" borderId="139" applyBorder="1" applyFill="1" xfId="3">
      <alignment horizontal="right" vertical="center" wrapText="1"/>
    </xf>
    <xf numFmtId="0" fontId="4" fillId="3" borderId="0" xfId="546"/>
    <xf numFmtId="189" fontId="18" fillId="0" borderId="140" applyNumberFormat="1" applyBorder="1" applyFill="1" xfId="0">
      <alignment horizontal="right" vertical="center" wrapText="1"/>
    </xf>
    <xf numFmtId="189" fontId="2" fillId="0" borderId="141" applyNumberFormat="1" applyBorder="1" applyFill="1" xfId="0">
      <alignment horizontal="right" vertical="center" wrapText="1"/>
    </xf>
    <xf numFmtId="185" fontId="18" fillId="0" borderId="92" applyNumberFormat="1" applyBorder="1" applyFill="1" xfId="3">
      <alignment horizontal="right" vertical="center" wrapText="1"/>
    </xf>
    <xf numFmtId="0" fontId="18" fillId="0" borderId="43" applyBorder="1" applyFill="1" xfId="0">
      <alignment horizontal="left" vertical="center" wrapText="1"/>
    </xf>
    <xf numFmtId="0" fontId="2" fillId="0" borderId="107" applyBorder="1" applyFill="1" xfId="0">
      <alignment horizontal="left" vertical="center" wrapText="1"/>
    </xf>
    <xf numFmtId="0" fontId="18" fillId="0" borderId="145" applyBorder="1" applyFill="1" xfId="0">
      <alignment horizontal="left" vertical="center" indent="2" wrapText="1"/>
    </xf>
    <xf numFmtId="187" fontId="3" fillId="0" borderId="116" applyNumberFormat="1" applyBorder="1" applyFill="1" xfId="0">
      <alignment horizontal="right" vertical="center" wrapText="1"/>
    </xf>
    <xf numFmtId="0" fontId="18" fillId="0" borderId="108" applyBorder="1" applyFill="1" xfId="0">
      <alignment horizontal="left" vertical="center" indent="1" wrapText="1"/>
    </xf>
    <xf numFmtId="0" fontId="2" fillId="0" borderId="107" applyBorder="1" applyFill="1" xfId="0">
      <alignment horizontal="left" vertical="center" wrapText="1"/>
    </xf>
    <xf numFmtId="181" fontId="18" fillId="0" borderId="0" applyNumberFormat="1" applyBorder="1" applyFill="1" xfId="0">
      <alignment horizontal="left" vertical="center"/>
    </xf>
    <xf numFmtId="0" fontId="18" fillId="0" borderId="0" applyBorder="1" applyFill="1" xfId="510">
      <alignment vertical="center"/>
    </xf>
    <xf numFmtId="0" fontId="18" fillId="0" borderId="0" applyFill="1" xfId="510">
      <alignment vertical="center"/>
    </xf>
    <xf numFmtId="181" fontId="19" fillId="0" borderId="0" applyNumberFormat="1" applyBorder="1" applyFill="1" xfId="0">
      <alignment horizontal="right" vertical="center"/>
    </xf>
    <xf numFmtId="189" fontId="2" fillId="0" borderId="141" applyNumberFormat="1" applyBorder="1" applyFill="1" xfId="0">
      <alignment horizontal="right" vertical="center" wrapText="1"/>
    </xf>
    <xf numFmtId="0" fontId="20" fillId="3" borderId="0" xfId="0">
      <alignment vertical="center"/>
    </xf>
    <xf numFmtId="189" fontId="18" fillId="0" borderId="140" applyNumberFormat="1" applyBorder="1" applyFill="1" xfId="0">
      <alignment horizontal="right" vertical="center" wrapText="1"/>
    </xf>
    <xf numFmtId="189" fontId="8" fillId="0" borderId="151" applyNumberFormat="1" applyBorder="1" applyFill="1" xfId="0">
      <alignment horizontal="right" vertical="center" wrapText="1"/>
    </xf>
    <xf numFmtId="187" fontId="18" fillId="0" borderId="60" applyNumberFormat="1" applyBorder="1" applyFill="1" xfId="3">
      <alignment horizontal="right" vertical="center" wrapText="1"/>
    </xf>
    <xf numFmtId="189" fontId="18" fillId="0" borderId="140" applyNumberFormat="1" applyBorder="1" applyFill="1" xfId="0">
      <alignment horizontal="right" vertical="center" wrapText="1"/>
    </xf>
    <xf numFmtId="189" fontId="18" fillId="0" borderId="140" applyNumberFormat="1" applyBorder="1" applyFill="1" xfId="0">
      <alignment horizontal="right" vertical="center" wrapText="1"/>
    </xf>
    <xf numFmtId="189" fontId="2" fillId="0" borderId="141" applyNumberFormat="1" applyBorder="1" applyFill="1" xfId="0">
      <alignment horizontal="right" vertical="center" wrapText="1"/>
    </xf>
    <xf numFmtId="189" fontId="2" fillId="0" borderId="141" applyNumberFormat="1" applyBorder="1" applyFill="1" xfId="0">
      <alignment horizontal="right" vertical="center" wrapText="1"/>
    </xf>
    <xf numFmtId="191" fontId="2" fillId="0" borderId="157" applyNumberFormat="1" applyBorder="1" applyFill="1" xfId="3">
      <alignment horizontal="right" vertical="center" wrapText="1"/>
    </xf>
    <xf numFmtId="176" fontId="18" fillId="0" borderId="158" applyNumberFormat="1" applyBorder="1" applyFill="1" xfId="0">
      <alignment horizontal="center" vertical="center" wrapText="1"/>
    </xf>
    <xf numFmtId="0" fontId="30" fillId="0" borderId="0" applyFill="1" xfId="0"/>
    <xf numFmtId="0" fontId="31" fillId="0" borderId="0" applyFill="1" xfId="0">
      <alignment horizontal="center" vertical="center"/>
    </xf>
    <xf numFmtId="0" fontId="8" fillId="0" borderId="0" applyFill="1" xfId="0">
      <alignment horizontal="left" vertical="center"/>
    </xf>
    <xf numFmtId="0" fontId="8" fillId="0" borderId="0" applyFill="1" xfId="0">
      <alignment vertical="center"/>
    </xf>
    <xf numFmtId="0" fontId="8" fillId="0" borderId="0" applyFill="1" xfId="0">
      <alignment horizontal="right" vertical="center"/>
    </xf>
    <xf numFmtId="186" fontId="4" fillId="0" borderId="0" applyNumberFormat="1" applyFill="1" xfId="510">
      <alignment horizontal="center" vertical="center" wrapText="1"/>
    </xf>
    <xf numFmtId="0" fontId="8" fillId="0" borderId="159" applyBorder="1" applyFill="1" xfId="0">
      <alignment horizontal="left" vertical="center" wrapText="1"/>
    </xf>
    <xf numFmtId="186" fontId="18" fillId="0" borderId="59" applyNumberFormat="1" applyBorder="1" applyFill="1" xfId="0">
      <alignment vertical="center" wrapText="1"/>
    </xf>
    <xf numFmtId="187" fontId="18" fillId="0" borderId="161" applyNumberFormat="1" applyBorder="1" applyFill="1" xfId="3">
      <alignment vertical="center" wrapText="1"/>
    </xf>
    <xf numFmtId="0" fontId="22" fillId="3" borderId="0" xfId="0">
      <alignment horizontal="center" vertical="center"/>
    </xf>
    <xf numFmtId="0" fontId="3" fillId="0" borderId="5" applyBorder="1" applyFill="1" xfId="0">
      <alignment horizontal="center" vertical="center" wrapText="1"/>
    </xf>
    <xf numFmtId="186" fontId="2" fillId="0" borderId="163" applyNumberFormat="1" applyBorder="1" applyFill="1" xfId="0">
      <alignment vertical="center" wrapText="1"/>
    </xf>
    <xf numFmtId="187" fontId="2" fillId="0" borderId="164" applyNumberFormat="1" applyBorder="1" applyFill="1" xfId="3">
      <alignment vertical="center" wrapText="1"/>
    </xf>
    <xf numFmtId="0" fontId="0" fillId="0" borderId="0" applyFill="1" xfId="0">
      <alignment horizontal="left"/>
    </xf>
    <xf numFmtId="0" fontId="22" fillId="0" borderId="0" applyFill="1" xfId="0">
      <alignment vertical="center"/>
    </xf>
    <xf numFmtId="0" fontId="24" fillId="0" borderId="0" applyFill="1" xfId="0">
      <alignment horizontal="center" vertical="center"/>
    </xf>
    <xf numFmtId="0" fontId="24" fillId="0" borderId="0" applyFill="1" xfId="0">
      <alignment vertical="center"/>
    </xf>
    <xf numFmtId="0" fontId="4" fillId="3" borderId="0" xfId="0">
      <alignment vertical="center"/>
    </xf>
    <xf numFmtId="183" fontId="4" fillId="0" borderId="0" applyNumberFormat="1" applyFill="1" xfId="0">
      <alignment vertical="center"/>
    </xf>
    <xf numFmtId="0" fontId="7" fillId="0" borderId="0" applyFill="1" xfId="0">
      <alignment horizontal="center" vertical="center"/>
    </xf>
    <xf numFmtId="0" fontId="18" fillId="0" borderId="0" applyFill="1" xfId="0">
      <alignment vertical="center"/>
    </xf>
    <xf numFmtId="183" fontId="18" fillId="0" borderId="0" applyNumberFormat="1" applyBorder="1" applyFill="1" xfId="0">
      <alignment horizontal="right" vertical="center"/>
    </xf>
    <xf numFmtId="186" fontId="22" fillId="0" borderId="0" applyNumberFormat="1" applyFill="1" xfId="510"/>
    <xf numFmtId="183" fontId="2" fillId="0" borderId="165" applyNumberFormat="1" applyBorder="1" applyFill="1" xfId="0">
      <alignment horizontal="center" vertical="center" wrapText="1"/>
    </xf>
    <xf numFmtId="0" fontId="2" fillId="0" borderId="137" applyBorder="1" applyFill="1" xfId="0">
      <alignment horizontal="distributed" vertical="center" indent="3" wrapText="1"/>
    </xf>
    <xf numFmtId="0" fontId="24" fillId="0" borderId="0" applyFill="1" xfId="0">
      <alignment horizontal="center" vertical="center" wrapText="1"/>
    </xf>
    <xf numFmtId="0" fontId="3" fillId="3" borderId="167" applyBorder="1" xfId="0">
      <alignment horizontal="left" vertical="center"/>
    </xf>
    <xf numFmtId="176" fontId="3" fillId="0" borderId="168" applyNumberFormat="1" applyBorder="1" applyFill="1" xfId="0">
      <alignment horizontal="left" vertical="center" wrapText="1"/>
    </xf>
    <xf numFmtId="190" fontId="3" fillId="0" borderId="169" applyNumberFormat="1" applyBorder="1" applyFill="1" xfId="0">
      <alignment horizontal="right" vertical="center"/>
    </xf>
    <xf numFmtId="185" fontId="18" fillId="0" borderId="170" applyNumberFormat="1" applyBorder="1" applyFill="1" xfId="3">
      <alignment horizontal="right" vertical="center" wrapText="1" shrinkToFit="1"/>
      <protection locked="0"/>
    </xf>
    <xf numFmtId="176" fontId="8" fillId="0" borderId="171" applyNumberFormat="1" applyBorder="1" applyFill="1" xfId="0">
      <alignment horizontal="left" vertical="center" wrapText="1"/>
    </xf>
    <xf numFmtId="0" fontId="8" fillId="3" borderId="172" applyBorder="1" xfId="0">
      <alignment horizontal="left" vertical="center"/>
    </xf>
    <xf numFmtId="176" fontId="8" fillId="3" borderId="173" applyNumberFormat="1" applyBorder="1" xfId="0">
      <alignment horizontal="left" vertical="center" wrapText="1"/>
    </xf>
    <xf numFmtId="190" fontId="8" fillId="0" borderId="174" applyNumberFormat="1" applyBorder="1" applyFill="1" xfId="0">
      <alignment horizontal="right" vertical="center"/>
    </xf>
    <xf numFmtId="176" fontId="3" fillId="3" borderId="175" applyNumberFormat="1" applyBorder="1" xfId="0">
      <alignment horizontal="left" vertical="center" wrapText="1"/>
    </xf>
    <xf numFmtId="176" fontId="3" fillId="3" borderId="176" applyNumberFormat="1" applyBorder="1" xfId="0">
      <alignment horizontal="left" vertical="center" wrapText="1"/>
    </xf>
    <xf numFmtId="176" fontId="8" fillId="3" borderId="177" applyNumberFormat="1" applyBorder="1" xfId="0">
      <alignment horizontal="left" vertical="center" wrapText="1"/>
    </xf>
    <xf numFmtId="0" fontId="3" fillId="3" borderId="178" applyBorder="1" xfId="0">
      <alignment horizontal="left" vertical="center" wrapText="1"/>
    </xf>
    <xf numFmtId="0" fontId="8" fillId="3" borderId="179" applyBorder="1" xfId="0">
      <alignment horizontal="left" vertical="center" wrapText="1"/>
    </xf>
    <xf numFmtId="176" fontId="32" fillId="3" borderId="180" applyNumberFormat="1" applyBorder="1" xfId="0">
      <alignment horizontal="left" vertical="center"/>
    </xf>
    <xf numFmtId="176" fontId="32" fillId="0" borderId="181" applyNumberFormat="1" applyBorder="1" applyFill="1" xfId="0">
      <alignment horizontal="distributed" vertical="center" wrapText="1"/>
    </xf>
    <xf numFmtId="176" fontId="2" fillId="0" borderId="182" applyNumberFormat="1" applyBorder="1" applyFill="1" xfId="0">
      <alignment horizontal="left" vertical="center"/>
    </xf>
    <xf numFmtId="0" fontId="18" fillId="0" borderId="43" applyBorder="1" applyFill="1" xfId="0">
      <alignment horizontal="left" vertical="center" wrapText="1"/>
    </xf>
    <xf numFmtId="176" fontId="18" fillId="0" borderId="184" applyNumberFormat="1" applyBorder="1" applyFill="1" xfId="0">
      <alignment horizontal="left" vertical="center"/>
    </xf>
    <xf numFmtId="0" fontId="18" fillId="3" borderId="185" applyBorder="1" xfId="0">
      <alignment horizontal="left" vertical="center" wrapText="1"/>
    </xf>
    <xf numFmtId="0" fontId="18" fillId="0" borderId="43" applyBorder="1" applyFill="1" xfId="0">
      <alignment horizontal="left" vertical="center" wrapText="1"/>
    </xf>
    <xf numFmtId="0" fontId="2" fillId="0" borderId="107" applyBorder="1" applyFill="1" xfId="0">
      <alignment horizontal="left" vertical="center" wrapText="1"/>
    </xf>
    <xf numFmtId="176" fontId="2" fillId="0" borderId="188" applyNumberFormat="1" applyBorder="1" applyFill="1" xfId="0">
      <alignment horizontal="distributed" vertical="center" indent="1"/>
    </xf>
    <xf numFmtId="0" fontId="2" fillId="0" borderId="189" applyBorder="1" applyFill="1" xfId="0">
      <alignment horizontal="distributed" vertical="center" indent="1" wrapText="1"/>
    </xf>
    <xf numFmtId="186" fontId="4" fillId="3" borderId="0" applyNumberFormat="1" xfId="0">
      <alignment vertical="center"/>
    </xf>
    <xf numFmtId="0" fontId="33" fillId="0" borderId="0" applyFill="1" xfId="0">
      <alignment vertical="center"/>
    </xf>
    <xf numFmtId="183" fontId="18" fillId="0" borderId="0" applyNumberFormat="1" applyFill="1" xfId="0">
      <alignment horizontal="right" vertical="center"/>
    </xf>
    <xf numFmtId="0" fontId="34" fillId="0" borderId="0" applyFill="1" xfId="0">
      <alignment vertical="center" wrapText="1"/>
    </xf>
    <xf numFmtId="190" fontId="3" fillId="0" borderId="169" applyNumberFormat="1" applyBorder="1" applyFill="1" xfId="0">
      <alignment horizontal="right" vertical="center"/>
      <protection locked="0"/>
    </xf>
    <xf numFmtId="185" fontId="18" fillId="0" borderId="92" applyNumberFormat="1" applyBorder="1" applyFill="1" xfId="3">
      <alignment horizontal="right" vertical="center" wrapText="1"/>
      <protection locked="0"/>
    </xf>
    <xf numFmtId="190" fontId="8" fillId="3" borderId="192" applyNumberFormat="1" applyBorder="1" xfId="0">
      <alignment horizontal="right" vertical="center"/>
      <protection locked="0"/>
    </xf>
    <xf numFmtId="190" fontId="8" fillId="0" borderId="174" applyNumberFormat="1" applyBorder="1" applyFill="1" xfId="0">
      <alignment horizontal="right" vertical="center"/>
      <protection locked="0"/>
    </xf>
    <xf numFmtId="0" fontId="18" fillId="3" borderId="194" applyBorder="1" xfId="0">
      <alignment vertical="center"/>
    </xf>
    <xf numFmtId="176" fontId="32" fillId="3" borderId="195" applyNumberFormat="1" applyBorder="1" xfId="0">
      <alignment horizontal="distributed" vertical="center"/>
    </xf>
    <xf numFmtId="0" fontId="2" fillId="0" borderId="196" applyBorder="1" applyFill="1" xfId="0">
      <alignment horizontal="left" vertical="center"/>
    </xf>
    <xf numFmtId="0" fontId="2" fillId="0" borderId="197" applyBorder="1" applyFill="1" xfId="0">
      <alignment horizontal="left" vertical="center"/>
    </xf>
    <xf numFmtId="0" fontId="18" fillId="0" borderId="198" applyBorder="1" applyFill="1" xfId="0">
      <alignment horizontal="left" vertical="center"/>
    </xf>
    <xf numFmtId="0" fontId="18" fillId="0" borderId="199" applyBorder="1" applyFill="1" xfId="0">
      <alignment horizontal="left" vertical="center"/>
    </xf>
    <xf numFmtId="186" fontId="18" fillId="0" borderId="77" applyNumberFormat="1" applyBorder="1" applyFill="1" xfId="1">
      <alignment horizontal="right" vertical="center" wrapText="1"/>
      <protection locked="0"/>
    </xf>
    <xf numFmtId="0" fontId="18" fillId="3" borderId="201" applyBorder="1" xfId="0">
      <alignment horizontal="left" vertical="center"/>
    </xf>
    <xf numFmtId="0" fontId="18" fillId="0" borderId="202" applyBorder="1" applyFill="1" xfId="0">
      <alignment vertical="center"/>
    </xf>
    <xf numFmtId="0" fontId="2" fillId="0" borderId="203" applyBorder="1" applyFill="1" xfId="0">
      <alignment horizontal="distributed" vertical="center" indent="1"/>
    </xf>
    <xf numFmtId="0" fontId="0" fillId="0" borderId="0" applyBorder="1" applyFill="1" xfId="0"/>
    <xf numFmtId="0" fontId="7" fillId="0" borderId="0" applyBorder="1" applyFill="1" xfId="0">
      <alignment horizontal="center" vertical="center"/>
    </xf>
    <xf numFmtId="176" fontId="18" fillId="0" borderId="204" applyNumberFormat="1" applyBorder="1" applyFill="1" xfId="0">
      <alignment horizontal="left" vertical="center" indent="2" wrapText="1"/>
    </xf>
    <xf numFmtId="176" fontId="18" fillId="0" borderId="205" applyNumberFormat="1" applyBorder="1" applyFill="1" xfId="0">
      <alignment horizontal="left" vertical="center" indent="4" wrapText="1"/>
    </xf>
    <xf numFmtId="0" fontId="3" fillId="0" borderId="206" applyBorder="1" applyFill="1" xfId="0">
      <alignment horizontal="left" vertical="center"/>
    </xf>
    <xf numFmtId="0" fontId="2" fillId="3" borderId="207" applyBorder="1" xfId="0">
      <alignment horizontal="left" vertical="center" wrapText="1"/>
    </xf>
    <xf numFmtId="0" fontId="8" fillId="0" borderId="208" applyBorder="1" applyFill="1" xfId="0">
      <alignment horizontal="left" vertical="center"/>
    </xf>
    <xf numFmtId="190" fontId="18" fillId="3" borderId="209" applyNumberFormat="1" applyBorder="1" xfId="0">
      <alignment horizontal="right" vertical="center"/>
      <protection locked="0"/>
    </xf>
    <xf numFmtId="190" fontId="18" fillId="0" borderId="210" applyNumberFormat="1" applyBorder="1" applyFill="1" xfId="0">
      <alignment horizontal="right" vertical="center"/>
      <protection locked="0"/>
    </xf>
    <xf numFmtId="190" fontId="2" fillId="0" borderId="211" applyNumberFormat="1" applyBorder="1" applyFill="1" xfId="0">
      <alignment horizontal="right" vertical="center"/>
      <protection locked="0"/>
    </xf>
    <xf numFmtId="0" fontId="4" fillId="0" borderId="212" applyBorder="1" applyFill="1" xfId="0">
      <alignment horizontal="left" vertical="center"/>
    </xf>
    <xf numFmtId="190" fontId="2" fillId="0" borderId="211" applyNumberFormat="1" applyBorder="1" applyFill="1" xfId="0">
      <alignment horizontal="right" vertical="center"/>
    </xf>
    <xf numFmtId="190" fontId="4" fillId="0" borderId="0" applyNumberFormat="1" applyFill="1" xfId="0">
      <alignment vertical="center"/>
    </xf>
    <xf numFmtId="185" fontId="2" fillId="0" borderId="214" applyNumberFormat="1" applyBorder="1" applyFill="1" xfId="3">
      <alignment horizontal="right" vertical="center" wrapText="1" shrinkToFit="1"/>
      <protection locked="0"/>
    </xf>
    <xf numFmtId="0" fontId="18" fillId="3" borderId="215" applyBorder="1" xfId="0">
      <alignment horizontal="left" vertical="center"/>
    </xf>
    <xf numFmtId="0" fontId="2" fillId="0" borderId="197" applyBorder="1" applyFill="1" xfId="0">
      <alignment horizontal="left" vertical="center"/>
    </xf>
    <xf numFmtId="0" fontId="35" fillId="0" borderId="0" applyBorder="1" applyFill="1" xfId="0">
      <alignment horizontal="center" vertical="center"/>
    </xf>
    <xf numFmtId="0" fontId="35" fillId="0" borderId="217" applyBorder="1" applyFill="1" xfId="0">
      <alignment horizontal="center" vertical="center"/>
    </xf>
    <xf numFmtId="0" fontId="2" fillId="0" borderId="218" applyBorder="1" applyFill="1" xfId="0">
      <alignment horizontal="center" vertical="center"/>
    </xf>
    <xf numFmtId="0" fontId="2" fillId="0" borderId="219" applyBorder="1" applyFill="1" xfId="0">
      <alignment horizontal="center" vertical="center"/>
    </xf>
    <xf numFmtId="0" fontId="2" fillId="0" borderId="220" applyBorder="1" applyFill="1" xfId="0">
      <alignment horizontal="center" vertical="center"/>
    </xf>
    <xf numFmtId="0" fontId="2" fillId="0" borderId="221" applyBorder="1" applyFill="1" xfId="0">
      <alignment horizontal="center" vertical="center"/>
    </xf>
    <xf numFmtId="176" fontId="2" fillId="0" borderId="222" applyNumberFormat="1" applyBorder="1" applyFill="1" xfId="0">
      <alignment horizontal="center" vertical="center"/>
    </xf>
    <xf numFmtId="0" fontId="10" fillId="0" borderId="223" applyBorder="1" applyFill="1" xfId="0">
      <alignment horizontal="center"/>
    </xf>
    <xf numFmtId="192" fontId="10" fillId="0" borderId="224" applyNumberFormat="1" applyBorder="1" applyFill="1" xfId="0"/>
    <xf numFmtId="185" fontId="10" fillId="0" borderId="225" applyNumberFormat="1" applyBorder="1" applyFill="1" xfId="0"/>
    <xf numFmtId="0" fontId="10" fillId="0" borderId="226" applyBorder="1" applyFill="1" xfId="0"/>
    <xf numFmtId="0" fontId="4" fillId="0" borderId="0" applyBorder="1" applyFill="1" xfId="0">
      <alignment horizontal="left" vertical="top" wrapText="1"/>
    </xf>
    <xf numFmtId="0" fontId="36" fillId="0" borderId="0" applyFill="1" xfId="0"/>
    <xf numFmtId="0" fontId="8" fillId="0" borderId="0" applyFill="1" xfId="0">
      <alignment horizontal="right" vertical="center"/>
    </xf>
    <xf numFmtId="0" fontId="2" fillId="0" borderId="41" applyBorder="1" applyFill="1" xfId="0">
      <alignment horizontal="center" vertical="center" wrapText="1"/>
    </xf>
    <xf numFmtId="0" fontId="2" fillId="0" borderId="197" applyBorder="1" applyFill="1" xfId="0">
      <alignment horizontal="left" vertical="center"/>
    </xf>
    <xf numFmtId="186" fontId="4" fillId="0" borderId="0" applyNumberFormat="1" applyFill="1" xfId="0">
      <alignment vertical="center"/>
    </xf>
    <xf numFmtId="0" fontId="37" fillId="0" borderId="0" applyFill="1" xfId="0">
      <alignment horizontal="center" vertical="center"/>
    </xf>
    <xf numFmtId="0" fontId="0" fillId="0" borderId="0" applyFill="1" xfId="0">
      <alignment horizontal="right"/>
    </xf>
    <xf numFmtId="183" fontId="2" fillId="0" borderId="229" applyNumberFormat="1" applyBorder="1" applyFill="1" xfId="0">
      <alignment horizontal="center" vertical="center" wrapText="1"/>
    </xf>
    <xf numFmtId="186" fontId="4" fillId="3" borderId="0" applyNumberFormat="1" xfId="510">
      <alignment horizontal="center" vertical="center" wrapText="1"/>
    </xf>
    <xf numFmtId="0" fontId="3" fillId="0" borderId="230" applyBorder="1" applyFill="1" xfId="0">
      <alignment horizontal="left" vertical="center" wrapText="1"/>
    </xf>
    <xf numFmtId="186" fontId="3" fillId="0" borderId="231" applyNumberFormat="1" applyBorder="1" applyFill="1" xfId="0">
      <alignment vertical="center" wrapText="1"/>
    </xf>
    <xf numFmtId="186" fontId="3" fillId="0" borderId="232" applyNumberFormat="1" applyBorder="1" applyFill="1" xfId="0">
      <alignment vertical="center" wrapText="1"/>
    </xf>
    <xf numFmtId="0" fontId="38" fillId="0" borderId="233" applyBorder="1" applyFill="1" xfId="0">
      <alignment horizontal="left" vertical="center" wrapText="1"/>
    </xf>
    <xf numFmtId="186" fontId="8" fillId="0" borderId="234" applyNumberFormat="1" applyBorder="1" applyFill="1" xfId="0">
      <alignment vertical="center" wrapText="1"/>
    </xf>
    <xf numFmtId="186" fontId="8" fillId="0" borderId="235" applyNumberFormat="1" applyBorder="1" applyFill="1" xfId="0">
      <alignment vertical="center" wrapText="1"/>
    </xf>
    <xf numFmtId="193" fontId="3" fillId="0" borderId="236" applyNumberFormat="1" applyBorder="1" applyFill="1" xfId="0">
      <alignment horizontal="center" vertical="center" wrapText="1"/>
    </xf>
    <xf numFmtId="0" fontId="7" fillId="0" borderId="0" applyBorder="1" applyFill="1" xfId="0">
      <alignment horizontal="center" vertical="center" wrapText="1"/>
    </xf>
    <xf numFmtId="0" fontId="7" fillId="0" borderId="0" applyBorder="1" applyFill="1" xfId="0">
      <alignment horizontal="center" vertical="center"/>
    </xf>
    <xf numFmtId="0" fontId="8" fillId="0" borderId="0" applyBorder="1" applyFill="1" xfId="0">
      <alignment horizontal="left" vertical="center"/>
    </xf>
    <xf numFmtId="0" fontId="8" fillId="0" borderId="0" applyBorder="1" applyFill="1" xfId="0">
      <alignment horizontal="right" vertical="center"/>
    </xf>
    <xf numFmtId="0" fontId="39" fillId="0" borderId="237" applyBorder="1" applyFill="1" xfId="0">
      <alignment horizontal="left" vertical="center"/>
    </xf>
    <xf numFmtId="184" fontId="3" fillId="0" borderId="238" applyNumberFormat="1" applyBorder="1" applyFill="1" xfId="0">
      <alignment horizontal="right" vertical="center" wrapText="1"/>
    </xf>
    <xf numFmtId="0" fontId="10" fillId="0" borderId="239" applyBorder="1" applyFill="1" xfId="0">
      <alignment horizontal="left" vertical="center" indent="1"/>
    </xf>
    <xf numFmtId="184" fontId="8" fillId="0" borderId="240" applyNumberFormat="1" applyBorder="1" applyFill="1" xfId="0">
      <alignment horizontal="right" vertical="center" wrapText="1"/>
    </xf>
    <xf numFmtId="192" fontId="39" fillId="0" borderId="241" applyNumberFormat="1" applyBorder="1" applyFill="1" xfId="0">
      <alignment horizontal="left" vertical="center"/>
    </xf>
    <xf numFmtId="184" fontId="8" fillId="0" borderId="240" applyNumberFormat="1" applyBorder="1" applyFill="1" xfId="0">
      <alignment horizontal="right" vertical="center" wrapText="1"/>
    </xf>
    <xf numFmtId="184" fontId="0" fillId="0" borderId="243" applyNumberFormat="1" applyBorder="1" applyFill="1" xfId="0"/>
    <xf numFmtId="0" fontId="3" fillId="0" borderId="2" applyBorder="1" applyFill="1" xfId="0">
      <alignment horizontal="center" vertical="center"/>
    </xf>
    <xf numFmtId="184" fontId="3" fillId="0" borderId="245" applyNumberFormat="1" applyBorder="1" applyFill="1" xfId="0"/>
    <xf numFmtId="0" fontId="10" fillId="0" borderId="0" applyFill="1" xfId="0">
      <alignment vertical="center"/>
    </xf>
    <xf numFmtId="0" fontId="1" fillId="0" borderId="0" applyFill="1" xfId="0">
      <alignment horizontal="center" vertical="center"/>
    </xf>
    <xf numFmtId="0" fontId="22" fillId="3" borderId="0" xfId="0">
      <alignment vertical="center"/>
    </xf>
    <xf numFmtId="0" fontId="8" fillId="0" borderId="0" applyFill="1" xfId="0">
      <alignment vertical="center"/>
    </xf>
    <xf numFmtId="0" fontId="33" fillId="3" borderId="0" xfId="0">
      <alignment vertical="center"/>
    </xf>
    <xf numFmtId="183" fontId="18" fillId="3" borderId="0" applyNumberFormat="1" applyBorder="1" xfId="0">
      <alignment horizontal="right" vertical="center"/>
    </xf>
    <xf numFmtId="183" fontId="2" fillId="3" borderId="246" applyNumberFormat="1" applyBorder="1" xfId="0">
      <alignment horizontal="center" vertical="center" wrapText="1"/>
    </xf>
    <xf numFmtId="0" fontId="2" fillId="3" borderId="247" applyBorder="1" xfId="0">
      <alignment horizontal="distributed" vertical="center" indent="3" wrapText="1"/>
    </xf>
    <xf numFmtId="0" fontId="3" fillId="3" borderId="248" applyBorder="1" xfId="0">
      <alignment horizontal="left" vertical="center"/>
    </xf>
    <xf numFmtId="0" fontId="8" fillId="3" borderId="249" applyBorder="1" xfId="0">
      <alignment horizontal="left" vertical="center"/>
    </xf>
    <xf numFmtId="0" fontId="18" fillId="3" borderId="201" applyBorder="1" xfId="0">
      <alignment horizontal="left" vertical="center"/>
      <protection locked="0"/>
    </xf>
    <xf numFmtId="0" fontId="8" fillId="3" borderId="249" applyBorder="1" xfId="0">
      <alignment horizontal="left" vertical="center"/>
      <protection locked="0"/>
    </xf>
    <xf numFmtId="0" fontId="3" fillId="3" borderId="252" applyBorder="1" xfId="0">
      <alignment horizontal="left" vertical="center" wrapText="1"/>
    </xf>
    <xf numFmtId="0" fontId="8" fillId="3" borderId="253" applyBorder="1" xfId="0">
      <alignment horizontal="left" vertical="center" wrapText="1"/>
    </xf>
    <xf numFmtId="0" fontId="40" fillId="3" borderId="254" applyBorder="1" xfId="0">
      <alignment horizontal="left" vertical="center"/>
    </xf>
    <xf numFmtId="0" fontId="8" fillId="3" borderId="255" applyBorder="1" xfId="0">
      <alignment vertical="center" wrapText="1"/>
    </xf>
    <xf numFmtId="176" fontId="3" fillId="3" borderId="256" applyNumberFormat="1" applyBorder="1" xfId="0">
      <alignment vertical="center" wrapText="1"/>
    </xf>
    <xf numFmtId="176" fontId="8" fillId="0" borderId="257" applyNumberFormat="1" applyBorder="1" applyFill="1" xfId="0">
      <alignment horizontal="left" vertical="center"/>
    </xf>
    <xf numFmtId="176" fontId="8" fillId="3" borderId="173" applyNumberFormat="1" applyBorder="1" xfId="0">
      <alignment horizontal="left" vertical="center" wrapText="1"/>
      <protection locked="0"/>
    </xf>
    <xf numFmtId="0" fontId="8" fillId="3" borderId="253" applyBorder="1" xfId="0">
      <alignment horizontal="left" vertical="center" wrapText="1"/>
      <protection locked="0"/>
    </xf>
    <xf numFmtId="176" fontId="8" fillId="0" borderId="260" applyNumberFormat="1" applyBorder="1" applyFill="1" xfId="0">
      <alignment vertical="center" wrapText="1"/>
    </xf>
    <xf numFmtId="176" fontId="8" fillId="0" borderId="257" applyNumberFormat="1" applyBorder="1" applyFill="1" xfId="0">
      <alignment horizontal="left" vertical="center"/>
      <protection locked="0"/>
    </xf>
    <xf numFmtId="176" fontId="3" fillId="0" borderId="168" applyNumberFormat="1" applyBorder="1" applyFill="1" xfId="0">
      <alignment horizontal="left" vertical="center" wrapText="1"/>
      <protection locked="0"/>
    </xf>
    <xf numFmtId="176" fontId="18" fillId="3" borderId="263" applyNumberFormat="1" applyBorder="1" xfId="0">
      <alignment horizontal="left" vertical="center" wrapText="1"/>
      <protection locked="0"/>
    </xf>
    <xf numFmtId="176" fontId="8" fillId="0" borderId="171" applyNumberFormat="1" applyBorder="1" applyFill="1" xfId="0">
      <alignment horizontal="left" vertical="center" wrapText="1"/>
      <protection locked="0"/>
    </xf>
    <xf numFmtId="0" fontId="18" fillId="0" borderId="199" applyBorder="1" applyFill="1" xfId="0">
      <alignment horizontal="left" vertical="center"/>
    </xf>
    <xf numFmtId="186" fontId="2" fillId="0" borderId="163" applyNumberFormat="1" applyBorder="1" applyFill="1" xfId="1">
      <alignment vertical="center" wrapText="1"/>
      <protection locked="0"/>
    </xf>
    <xf numFmtId="176" fontId="2" fillId="3" borderId="267" applyNumberFormat="1" applyBorder="1" xfId="0">
      <alignment horizontal="left" vertical="center"/>
    </xf>
    <xf numFmtId="0" fontId="2" fillId="0" borderId="41" applyBorder="1" applyFill="1" xfId="0">
      <alignment horizontal="center" vertical="center" wrapText="1"/>
    </xf>
    <xf numFmtId="0" fontId="2" fillId="0" borderId="0" applyFill="1" xfId="0">
      <alignment horizontal="center" vertical="center" wrapText="1"/>
    </xf>
    <xf numFmtId="0" fontId="4" fillId="3" borderId="0" xfId="0">
      <alignment vertical="center"/>
    </xf>
    <xf numFmtId="0" fontId="4" fillId="0" borderId="0" applyFill="1" xfId="0">
      <alignment vertical="center"/>
    </xf>
    <xf numFmtId="0" fontId="18" fillId="0" borderId="0" applyFill="1" xfId="0">
      <alignment horizontal="left" vertical="center"/>
    </xf>
    <xf numFmtId="183" fontId="2" fillId="0" borderId="269" applyNumberFormat="1" applyBorder="1" applyFill="1" xfId="0">
      <alignment vertical="center" wrapText="1"/>
    </xf>
    <xf numFmtId="0" fontId="2" fillId="0" borderId="44" applyBorder="1" applyFill="1" xfId="0">
      <alignment vertical="center" wrapText="1"/>
    </xf>
    <xf numFmtId="185" fontId="2" fillId="3" borderId="271" applyNumberFormat="1" applyBorder="1" xfId="3">
      <alignment horizontal="right" vertical="center" wrapText="1"/>
      <protection locked="0"/>
    </xf>
    <xf numFmtId="186" fontId="18" fillId="0" borderId="77" applyNumberFormat="1" applyBorder="1" applyFill="1" xfId="0">
      <alignment horizontal="right" vertical="center" wrapText="1"/>
      <protection locked="0"/>
    </xf>
    <xf numFmtId="185" fontId="18" fillId="3" borderId="273" applyNumberFormat="1" applyBorder="1" xfId="3">
      <alignment horizontal="right" vertical="center" wrapText="1"/>
      <protection locked="0"/>
    </xf>
    <xf numFmtId="0" fontId="18" fillId="3" borderId="274" applyBorder="1" xfId="0">
      <alignment horizontal="left" vertical="center"/>
    </xf>
    <xf numFmtId="0" fontId="18" fillId="0" borderId="275" applyBorder="1" applyFill="1" xfId="0">
      <alignment horizontal="left" vertical="top" wrapText="1"/>
    </xf>
    <xf numFmtId="0" fontId="18" fillId="0" borderId="42" applyBorder="1" applyFill="1" xfId="0">
      <alignment vertical="center" wrapText="1"/>
    </xf>
    <xf numFmtId="186" fontId="18" fillId="3" borderId="83" applyNumberFormat="1" applyBorder="1" xfId="1">
      <alignment horizontal="right" vertical="center" wrapText="1"/>
    </xf>
    <xf numFmtId="186" fontId="18" fillId="3" borderId="83" applyNumberFormat="1" applyBorder="1" xfId="1">
      <alignment horizontal="right" vertical="center" wrapText="1"/>
      <protection locked="0"/>
    </xf>
    <xf numFmtId="0" fontId="2" fillId="0" borderId="279" applyBorder="1" applyFill="1" xfId="0">
      <alignment horizontal="distributed" vertical="center"/>
    </xf>
    <xf numFmtId="176" fontId="2" fillId="0" borderId="280" applyNumberFormat="1" applyBorder="1" applyFill="1" xfId="0">
      <alignment horizontal="distributed" vertical="center" wrapText="1"/>
    </xf>
    <xf numFmtId="186" fontId="2" fillId="0" borderId="56" applyNumberFormat="1" applyBorder="1" applyFill="1" xfId="1">
      <alignment horizontal="right" vertical="center" wrapText="1"/>
      <protection locked="0"/>
    </xf>
    <xf numFmtId="0" fontId="18" fillId="3" borderId="274" applyBorder="1" xfId="0">
      <alignment horizontal="left" vertical="center"/>
    </xf>
    <xf numFmtId="0" fontId="18" fillId="3" borderId="185" applyBorder="1" xfId="0">
      <alignment horizontal="left" vertical="center" wrapText="1"/>
    </xf>
    <xf numFmtId="0" fontId="20" fillId="0" borderId="284" applyBorder="1" applyFill="1" xfId="0">
      <alignment horizontal="distributed" vertical="center"/>
    </xf>
    <xf numFmtId="0" fontId="2" fillId="0" borderId="285" applyBorder="1" applyFill="1" xfId="0">
      <alignment horizontal="distributed" vertical="center" indent="2" wrapText="1"/>
    </xf>
    <xf numFmtId="0" fontId="0" fillId="0" borderId="0" applyFill="1" xfId="0">
      <alignment vertical="center"/>
    </xf>
    <xf numFmtId="183" fontId="2" fillId="0" borderId="286" applyNumberFormat="1" applyBorder="1" applyFill="1" xfId="0">
      <alignment horizontal="center" vertical="center" wrapText="1"/>
    </xf>
    <xf numFmtId="183" fontId="2" fillId="0" borderId="0" applyNumberFormat="1" applyFill="1" xfId="0">
      <alignment horizontal="center" vertical="center" wrapText="1"/>
    </xf>
    <xf numFmtId="186" fontId="18" fillId="0" borderId="59" applyNumberFormat="1" applyBorder="1" applyFill="1" xfId="0">
      <alignment vertical="center" wrapText="1"/>
    </xf>
    <xf numFmtId="185" fontId="18" fillId="0" borderId="288" applyNumberFormat="1" applyBorder="1" applyFill="1" xfId="3">
      <alignment vertical="center" wrapText="1"/>
      <protection locked="0"/>
    </xf>
    <xf numFmtId="176" fontId="18" fillId="0" borderId="289" applyNumberFormat="1" applyBorder="1" applyFill="1" xfId="0">
      <alignment horizontal="left" vertical="center" wrapText="1"/>
    </xf>
    <xf numFmtId="185" fontId="2" fillId="0" borderId="290" applyNumberFormat="1" applyBorder="1" applyFill="1" xfId="3">
      <alignment vertical="center" wrapText="1"/>
      <protection locked="0"/>
    </xf>
    <xf numFmtId="0" fontId="18" fillId="0" borderId="198" applyBorder="1" applyFill="1" xfId="0">
      <alignment horizontal="left" vertical="center"/>
    </xf>
    <xf numFmtId="185" fontId="8" fillId="0" borderId="0" applyNumberFormat="1" applyFill="1" xfId="0">
      <alignment horizontal="right" vertical="center"/>
    </xf>
    <xf numFmtId="0" fontId="41" fillId="0" borderId="0" applyFill="1" xfId="0">
      <alignment vertical="center"/>
    </xf>
    <xf numFmtId="0" fontId="2" fillId="3" borderId="0" xfId="0">
      <alignment horizontal="center" vertical="center" wrapText="1"/>
    </xf>
    <xf numFmtId="0" fontId="18" fillId="3" borderId="0" xfId="0">
      <alignment vertical="center"/>
    </xf>
    <xf numFmtId="183" fontId="4" fillId="3" borderId="0" applyNumberFormat="1" xfId="0">
      <alignment vertical="center"/>
    </xf>
    <xf numFmtId="0" fontId="42" fillId="3" borderId="0" xfId="0">
      <alignment vertical="center"/>
    </xf>
    <xf numFmtId="185" fontId="2" fillId="0" borderId="50" applyNumberFormat="1" applyBorder="1" applyFill="1" xfId="3">
      <alignment horizontal="right" vertical="center" wrapText="1"/>
      <protection locked="0"/>
    </xf>
    <xf numFmtId="0" fontId="2" fillId="0" borderId="293" applyBorder="1" applyFill="1" xfId="0">
      <alignment horizontal="distributed" vertical="center"/>
    </xf>
    <xf numFmtId="190" fontId="4" fillId="3" borderId="0" applyNumberFormat="1" xfId="0">
      <alignment vertical="center"/>
    </xf>
    <xf numFmtId="0" fontId="18" fillId="0" borderId="294" applyBorder="1" applyFill="1" xfId="0" quotePrefix="1">
      <alignment horizontal="left" vertical="center"/>
    </xf>
    <xf numFmtId="0" fontId="18" fillId="3" borderId="295" applyBorder="1" xfId="0" quotePrefix="1">
      <alignment horizontal="left" vertical="center"/>
    </xf>
    <xf numFmtId="0" fontId="0" fillId="0" borderId="0" xfId="0">
      <alignment vertical="center"/>
    </xf>
    <xf numFmtId="194" fontId="0" fillId="0" borderId="0" applyNumberFormat="1" xfId="0">
      <alignment vertical="center"/>
    </xf>
    <xf numFmtId="195" fontId="0" fillId="0" borderId="0" applyNumberFormat="1" xfId="0">
      <alignment vertical="center"/>
    </xf>
    <xf numFmtId="196" fontId="10" fillId="0" borderId="0" applyNumberFormat="1" xfId="0">
      <alignment vertical="center"/>
    </xf>
    <xf numFmtId="189" fontId="0" fillId="0" borderId="0" applyNumberFormat="1" xfId="0">
      <alignment vertical="center"/>
    </xf>
    <xf numFmtId="197" fontId="0" fillId="0" borderId="0" applyNumberFormat="1" xfId="0">
      <alignment vertical="center"/>
    </xf>
    <xf numFmtId="0" fontId="43" fillId="0" borderId="0" xfId="0">
      <alignment vertical="center"/>
    </xf>
    <xf numFmtId="0" fontId="44" fillId="0" borderId="0" xfId="0">
      <alignment vertical="center"/>
    </xf>
    <xf numFmtId="0" fontId="0" fillId="4" borderId="296" applyBorder="1" xfId="0">
      <alignment vertical="center"/>
    </xf>
    <xf numFmtId="0" fontId="45" fillId="0" borderId="0" xfId="0">
      <alignment vertical="center"/>
    </xf>
    <xf numFmtId="0" fontId="46" fillId="0" borderId="0" xfId="0">
      <alignment vertical="center"/>
    </xf>
    <xf numFmtId="0" fontId="47" fillId="0" borderId="0" xfId="0">
      <alignment vertical="center"/>
    </xf>
    <xf numFmtId="0" fontId="48" fillId="0" borderId="297" applyBorder="1" xfId="0">
      <alignment vertical="center"/>
    </xf>
    <xf numFmtId="0" fontId="49" fillId="0" borderId="298" applyBorder="1" xfId="0">
      <alignment vertical="center"/>
    </xf>
    <xf numFmtId="0" fontId="50" fillId="0" borderId="299" applyBorder="1" xfId="0">
      <alignment vertical="center"/>
    </xf>
    <xf numFmtId="0" fontId="50" fillId="0" borderId="0" xfId="0">
      <alignment vertical="center"/>
    </xf>
    <xf numFmtId="0" fontId="51" fillId="5" borderId="300" applyBorder="1" xfId="0">
      <alignment vertical="center"/>
    </xf>
    <xf numFmtId="0" fontId="52" fillId="6" borderId="301" applyBorder="1" xfId="0">
      <alignment vertical="center"/>
    </xf>
    <xf numFmtId="0" fontId="53" fillId="6" borderId="302" applyBorder="1" xfId="0">
      <alignment vertical="center"/>
    </xf>
    <xf numFmtId="0" fontId="54" fillId="7" borderId="303" applyBorder="1" xfId="0">
      <alignment vertical="center"/>
    </xf>
    <xf numFmtId="0" fontId="55" fillId="0" borderId="304" applyBorder="1" xfId="0">
      <alignment vertical="center"/>
    </xf>
    <xf numFmtId="0" fontId="56" fillId="0" borderId="305" applyBorder="1" xfId="0">
      <alignment vertical="center"/>
    </xf>
    <xf numFmtId="0" fontId="57" fillId="8" borderId="0" xfId="0">
      <alignment vertical="center"/>
    </xf>
    <xf numFmtId="0" fontId="58" fillId="9" borderId="0" xfId="0">
      <alignment vertical="center"/>
    </xf>
    <xf numFmtId="0" fontId="59" fillId="10" borderId="0" xfId="0">
      <alignment vertical="center"/>
    </xf>
    <xf numFmtId="0" fontId="60" fillId="11" borderId="0" xfId="0">
      <alignment vertical="center"/>
    </xf>
    <xf numFmtId="0" fontId="0" fillId="12" borderId="0" xfId="0">
      <alignment vertical="center"/>
    </xf>
    <xf numFmtId="0" fontId="0" fillId="13" borderId="0" xfId="0">
      <alignment vertical="center"/>
    </xf>
    <xf numFmtId="0" fontId="60" fillId="14" borderId="0" xfId="0">
      <alignment vertical="center"/>
    </xf>
    <xf numFmtId="0" fontId="60" fillId="15" borderId="0" xfId="0">
      <alignment vertical="center"/>
    </xf>
    <xf numFmtId="0" fontId="0" fillId="16" borderId="0" xfId="0">
      <alignment vertical="center"/>
    </xf>
    <xf numFmtId="0" fontId="0" fillId="17" borderId="0" xfId="0">
      <alignment vertical="center"/>
    </xf>
    <xf numFmtId="0" fontId="60" fillId="18" borderId="0" xfId="0">
      <alignment vertical="center"/>
    </xf>
    <xf numFmtId="0" fontId="60" fillId="19" borderId="0" xfId="0">
      <alignment vertical="center"/>
    </xf>
    <xf numFmtId="0" fontId="0" fillId="20" borderId="0" xfId="0">
      <alignment vertical="center"/>
    </xf>
    <xf numFmtId="0" fontId="0" fillId="21" borderId="0" xfId="0">
      <alignment vertical="center"/>
    </xf>
    <xf numFmtId="0" fontId="60" fillId="22" borderId="0" xfId="0">
      <alignment vertical="center"/>
    </xf>
    <xf numFmtId="0" fontId="60" fillId="23" borderId="0" xfId="0">
      <alignment vertical="center"/>
    </xf>
    <xf numFmtId="0" fontId="0" fillId="24" borderId="0" xfId="0">
      <alignment vertical="center"/>
    </xf>
    <xf numFmtId="0" fontId="0" fillId="25" borderId="0" xfId="0">
      <alignment vertical="center"/>
    </xf>
    <xf numFmtId="0" fontId="60" fillId="26" borderId="0" xfId="0">
      <alignment vertical="center"/>
    </xf>
    <xf numFmtId="0" fontId="60" fillId="27" borderId="0" xfId="0">
      <alignment vertical="center"/>
    </xf>
    <xf numFmtId="0" fontId="0" fillId="28" borderId="0" xfId="0">
      <alignment vertical="center"/>
    </xf>
    <xf numFmtId="0" fontId="0" fillId="29" borderId="0" xfId="0">
      <alignment vertical="center"/>
    </xf>
    <xf numFmtId="0" fontId="60" fillId="30" borderId="0" xfId="0">
      <alignment vertical="center"/>
    </xf>
    <xf numFmtId="0" fontId="60" fillId="31" borderId="0" xfId="0">
      <alignment vertical="center"/>
    </xf>
    <xf numFmtId="0" fontId="0" fillId="32" borderId="0" xfId="0">
      <alignment vertical="center"/>
    </xf>
    <xf numFmtId="0" fontId="0" fillId="33" borderId="0" xfId="0">
      <alignment vertical="center"/>
    </xf>
    <xf numFmtId="0" fontId="60" fillId="34" borderId="0" xfId="0">
      <alignment vertical="center"/>
    </xf>
    <xf numFmtId="0" fontId="61" fillId="0" borderId="0" xfId="0">
      <alignment vertical="center"/>
    </xf>
    <xf numFmtId="0" fontId="62" fillId="0" borderId="306" applyBorder="1" xfId="0">
      <alignment horizontal="center" vertical="center"/>
    </xf>
    <xf numFmtId="0" fontId="60" fillId="35" borderId="0" xfId="0">
      <alignment vertical="center"/>
    </xf>
    <xf numFmtId="0" fontId="63" fillId="36" borderId="0" xfId="0">
      <alignment vertical="center"/>
    </xf>
    <xf numFmtId="0" fontId="56" fillId="0" borderId="307" applyBorder="1" xfId="0">
      <alignment vertical="center"/>
    </xf>
    <xf numFmtId="0" fontId="64" fillId="0" borderId="0" xfId="0">
      <alignment horizontal="center" vertical="center" wrapText="1"/>
      <protection locked="0"/>
    </xf>
    <xf numFmtId="0" fontId="65" fillId="37" borderId="0" xfId="0">
      <alignment vertical="center"/>
    </xf>
    <xf numFmtId="0" fontId="63" fillId="38" borderId="0" xfId="0">
      <alignment vertical="center"/>
    </xf>
    <xf numFmtId="0" fontId="10" fillId="39" borderId="0" xfId="0">
      <alignment vertical="center"/>
    </xf>
    <xf numFmtId="0" fontId="10" fillId="0" borderId="0" xfId="0">
      <alignment vertical="center"/>
    </xf>
    <xf numFmtId="0" fontId="10" fillId="4" borderId="0" xfId="0">
      <alignment vertical="center"/>
    </xf>
    <xf numFmtId="0" fontId="63" fillId="40" borderId="0" xfId="0">
      <alignment vertical="center"/>
    </xf>
    <xf numFmtId="198" fontId="66" fillId="0" borderId="308" applyNumberFormat="1" applyBorder="1" xfId="0">
      <alignment horizontal="right" vertical="center"/>
    </xf>
    <xf numFmtId="0" fontId="60" fillId="40" borderId="0" xfId="0">
      <alignment vertical="center"/>
    </xf>
    <xf numFmtId="0" fontId="63" fillId="41" borderId="0" xfId="0">
      <alignment vertical="center"/>
    </xf>
    <xf numFmtId="0" fontId="65" fillId="42" borderId="0" xfId="0">
      <alignment vertical="center"/>
    </xf>
    <xf numFmtId="0" fontId="67" fillId="4" borderId="309" applyBorder="1" xfId="0">
      <alignment vertical="center"/>
    </xf>
    <xf numFmtId="0" fontId="60" fillId="43" borderId="0" xfId="0">
      <alignment vertical="center"/>
    </xf>
    <xf numFmtId="0" fontId="68" fillId="44" borderId="0" xfId="0">
      <alignment vertical="center"/>
    </xf>
    <xf numFmtId="0" fontId="69" fillId="0" borderId="0" xfId="0">
      <alignment vertical="center"/>
    </xf>
    <xf numFmtId="0" fontId="60" fillId="45" borderId="0" xfId="0">
      <alignment vertical="center"/>
    </xf>
    <xf numFmtId="0" fontId="63" fillId="46" borderId="0" xfId="0">
      <alignment vertical="center"/>
    </xf>
    <xf numFmtId="0" fontId="60" fillId="44" borderId="0" xfId="0">
      <alignment vertical="center"/>
    </xf>
    <xf numFmtId="0" fontId="70" fillId="0" borderId="310" applyBorder="1" xfId="0">
      <alignment vertical="center"/>
    </xf>
    <xf numFmtId="0" fontId="71" fillId="44" borderId="0" xfId="0">
      <alignment vertical="center"/>
    </xf>
    <xf numFmtId="0" fontId="0" fillId="46" borderId="0" xfId="0">
      <alignment vertical="center"/>
    </xf>
    <xf numFmtId="0" fontId="72" fillId="0" borderId="311" applyBorder="1" xfId="0">
      <alignment horizontal="center" vertical="center"/>
    </xf>
    <xf numFmtId="0" fontId="0" fillId="37" borderId="0" xfId="0">
      <alignment vertical="center"/>
    </xf>
    <xf numFmtId="0" fontId="66" fillId="0" borderId="312" applyBorder="1" xfId="0">
      <alignment horizontal="right" vertical="center"/>
    </xf>
    <xf numFmtId="0" fontId="73" fillId="37" borderId="0" xfId="0">
      <alignment vertical="center"/>
    </xf>
    <xf numFmtId="0" fontId="10" fillId="0" borderId="0" xfId="0">
      <alignment horizontal="left" vertical="center"/>
    </xf>
    <xf numFmtId="0" fontId="60" fillId="39" borderId="0" xfId="0">
      <alignment vertical="center"/>
    </xf>
    <xf numFmtId="0" fontId="74" fillId="0" borderId="0" xfId="0">
      <alignment vertical="center"/>
    </xf>
    <xf numFmtId="176" fontId="10" fillId="0" borderId="0" applyNumberFormat="1" xfId="0">
      <alignment vertical="center"/>
    </xf>
    <xf numFmtId="0" fontId="75" fillId="0" borderId="0" xfId="0">
      <alignment vertical="top"/>
      <protection locked="0"/>
    </xf>
    <xf numFmtId="185" fontId="10" fillId="0" borderId="0" applyNumberFormat="1" xfId="0">
      <alignment vertical="center"/>
    </xf>
    <xf numFmtId="0" fontId="76" fillId="0" borderId="313" applyBorder="1" xfId="0">
      <alignment vertical="center"/>
    </xf>
    <xf numFmtId="0" fontId="66" fillId="0" borderId="0" xfId="0">
      <alignment vertical="center"/>
    </xf>
    <xf numFmtId="0" fontId="60" fillId="47" borderId="0" xfId="0">
      <alignment vertical="center"/>
    </xf>
    <xf numFmtId="0" fontId="0" fillId="48" borderId="0" xfId="0">
      <alignment vertical="center"/>
    </xf>
    <xf numFmtId="0" fontId="10" fillId="48" borderId="0" xfId="0">
      <alignment vertical="center"/>
    </xf>
    <xf numFmtId="0" fontId="0" fillId="44" borderId="0" xfId="0">
      <alignment vertical="center"/>
    </xf>
    <xf numFmtId="0" fontId="60" fillId="5" borderId="0" xfId="0">
      <alignment vertical="center"/>
    </xf>
    <xf numFmtId="0" fontId="0" fillId="4" borderId="0" xfId="0">
      <alignment vertical="center"/>
    </xf>
    <xf numFmtId="0" fontId="0" fillId="42" borderId="0" xfId="0">
      <alignment vertical="center"/>
    </xf>
    <xf numFmtId="199" fontId="10" fillId="0" borderId="0" applyNumberFormat="1" xfId="0">
      <alignment vertical="center"/>
    </xf>
    <xf numFmtId="0" fontId="0" fillId="49" borderId="0" xfId="0">
      <alignment vertical="center"/>
    </xf>
    <xf numFmtId="0" fontId="63" fillId="5" borderId="0" xfId="0">
      <alignment vertical="center"/>
    </xf>
    <xf numFmtId="0" fontId="0" fillId="3" borderId="0" xfId="0">
      <alignment vertical="center"/>
    </xf>
    <xf numFmtId="0" fontId="0" fillId="5" borderId="0" xfId="0">
      <alignment vertical="center"/>
    </xf>
    <xf numFmtId="0" fontId="0" fillId="50" borderId="0" xfId="0">
      <alignment vertical="center"/>
    </xf>
    <xf numFmtId="0" fontId="77" fillId="0" borderId="314" applyBorder="1" xfId="0">
      <alignment horizontal="left" vertical="center"/>
    </xf>
    <xf numFmtId="0" fontId="0" fillId="45" borderId="0" xfId="0">
      <alignment vertical="center"/>
    </xf>
    <xf numFmtId="0" fontId="0" fillId="51" borderId="0" xfId="0">
      <alignment vertical="center"/>
    </xf>
    <xf numFmtId="0" fontId="0" fillId="39" borderId="0" xfId="0">
      <alignment vertical="center"/>
    </xf>
    <xf numFmtId="0" fontId="60" fillId="52" borderId="0" xfId="0">
      <alignment vertical="center"/>
    </xf>
    <xf numFmtId="0" fontId="78" fillId="50" borderId="0" xfId="0">
      <alignment vertical="center"/>
    </xf>
    <xf numFmtId="0" fontId="63" fillId="53" borderId="0" xfId="0">
      <alignment vertical="center"/>
    </xf>
    <xf numFmtId="0" fontId="0" fillId="54" borderId="0" xfId="0">
      <alignment vertical="center"/>
    </xf>
    <xf numFmtId="0" fontId="60" fillId="50" borderId="0" xfId="0">
      <alignment vertical="center"/>
    </xf>
    <xf numFmtId="0" fontId="79" fillId="39" borderId="315" applyBorder="1" xfId="0">
      <alignment vertical="center"/>
    </xf>
    <xf numFmtId="0" fontId="80" fillId="0" borderId="316" applyBorder="1" xfId="0">
      <alignment vertical="center"/>
    </xf>
    <xf numFmtId="0" fontId="60" fillId="55" borderId="0" xfId="0">
      <alignment vertical="center"/>
    </xf>
    <xf numFmtId="0" fontId="0" fillId="4" borderId="317" applyBorder="1" xfId="0">
      <alignment vertical="center"/>
    </xf>
    <xf numFmtId="0" fontId="60" fillId="51" borderId="0" xfId="0">
      <alignment vertical="center"/>
    </xf>
    <xf numFmtId="0" fontId="60" fillId="36" borderId="0" xfId="0">
      <alignment vertical="center"/>
    </xf>
    <xf numFmtId="0" fontId="60" fillId="38" borderId="0" xfId="0">
      <alignment vertical="center"/>
    </xf>
    <xf numFmtId="0" fontId="81" fillId="0" borderId="318" applyBorder="1" xfId="0">
      <alignment horizontal="left" vertical="center"/>
    </xf>
    <xf numFmtId="0" fontId="74" fillId="0" borderId="0" xfId="0">
      <alignment vertical="center"/>
      <protection locked="0"/>
    </xf>
    <xf numFmtId="0" fontId="10" fillId="42" borderId="0" xfId="0">
      <alignment vertical="center"/>
    </xf>
    <xf numFmtId="0" fontId="82" fillId="0" borderId="0" xfId="0">
      <alignment vertical="center"/>
    </xf>
    <xf numFmtId="200" fontId="83" fillId="0" borderId="0" applyNumberFormat="1" xfId="0">
      <alignment vertical="center"/>
    </xf>
    <xf numFmtId="0" fontId="84" fillId="56" borderId="319" applyBorder="1" xfId="0">
      <alignment vertical="center"/>
      <protection locked="0"/>
    </xf>
    <xf numFmtId="0" fontId="71" fillId="49" borderId="0" xfId="0">
      <alignment vertical="center"/>
    </xf>
    <xf numFmtId="0" fontId="81" fillId="0" borderId="320" applyBorder="1" xfId="0">
      <alignment horizontal="left" vertical="center"/>
    </xf>
    <xf numFmtId="0" fontId="85" fillId="5" borderId="321" applyBorder="1" xfId="0">
      <alignment vertical="center"/>
    </xf>
    <xf numFmtId="0" fontId="86" fillId="0" borderId="0" xfId="0">
      <alignment vertical="center"/>
    </xf>
    <xf numFmtId="0" fontId="10" fillId="37" borderId="0" xfId="0">
      <alignment vertical="center"/>
    </xf>
    <xf numFmtId="201" fontId="10" fillId="0" borderId="0" applyNumberFormat="1" xfId="0">
      <alignment vertical="center"/>
    </xf>
    <xf numFmtId="0" fontId="63" fillId="39" borderId="0" xfId="0">
      <alignment vertical="center"/>
    </xf>
    <xf numFmtId="202" fontId="10" fillId="0" borderId="0" applyNumberFormat="1" xfId="0">
      <alignment vertical="center"/>
    </xf>
    <xf numFmtId="203" fontId="87" fillId="0" borderId="0" applyNumberFormat="1" xfId="0">
      <alignment vertical="center"/>
    </xf>
    <xf numFmtId="204" fontId="10" fillId="0" borderId="0" applyNumberFormat="1" xfId="0">
      <alignment vertical="center"/>
    </xf>
    <xf numFmtId="0" fontId="39" fillId="57" borderId="0" xfId="0">
      <alignment vertical="center"/>
    </xf>
    <xf numFmtId="0" fontId="10" fillId="5" borderId="0" xfId="0">
      <alignment vertical="center"/>
    </xf>
    <xf numFmtId="0" fontId="66" fillId="0" borderId="322" applyBorder="1" xfId="0">
      <alignment horizontal="left" vertical="center"/>
    </xf>
    <xf numFmtId="0" fontId="10" fillId="58" borderId="0" xfId="0">
      <alignment vertical="center"/>
    </xf>
    <xf numFmtId="0" fontId="87" fillId="0" borderId="0" xfId="0">
      <alignment vertical="center"/>
    </xf>
    <xf numFmtId="0" fontId="88" fillId="0" borderId="323" applyBorder="1" xfId="0">
      <alignment vertical="center"/>
    </xf>
    <xf numFmtId="0" fontId="89" fillId="5" borderId="324" applyBorder="1" xfId="0">
      <alignment horizontal="left" vertical="center"/>
      <protection locked="0" hidden="1"/>
    </xf>
    <xf numFmtId="205" fontId="10" fillId="0" borderId="0" applyNumberFormat="1" xfId="0">
      <alignment vertical="center"/>
    </xf>
    <xf numFmtId="0" fontId="56" fillId="0" borderId="325" applyBorder="1" xfId="0">
      <alignment vertical="center"/>
    </xf>
    <xf numFmtId="0" fontId="72" fillId="0" borderId="0" xfId="0">
      <alignment vertical="center"/>
    </xf>
    <xf numFmtId="206" fontId="10" fillId="0" borderId="0" applyNumberFormat="1" xfId="0">
      <alignment vertical="center"/>
    </xf>
    <xf numFmtId="207" fontId="10" fillId="0" borderId="0" applyNumberFormat="1" xfId="0">
      <alignment vertical="center"/>
    </xf>
    <xf numFmtId="0" fontId="90" fillId="0" borderId="0" xfId="0">
      <alignment vertical="center"/>
    </xf>
    <xf numFmtId="208" fontId="87" fillId="0" borderId="0" applyNumberFormat="1" xfId="0">
      <alignment vertical="center"/>
    </xf>
    <xf numFmtId="209" fontId="87" fillId="0" borderId="0" applyNumberFormat="1" xfId="0">
      <alignment vertical="center"/>
    </xf>
    <xf numFmtId="0" fontId="67" fillId="39" borderId="0" xfId="0">
      <alignment vertical="center"/>
    </xf>
    <xf numFmtId="0" fontId="91" fillId="0" borderId="326" applyBorder="1" xfId="0">
      <alignment vertical="center"/>
    </xf>
    <xf numFmtId="210" fontId="92" fillId="59" borderId="0" applyNumberFormat="1" xfId="0">
      <alignment vertical="center"/>
    </xf>
    <xf numFmtId="210" fontId="93" fillId="60" borderId="0" applyNumberFormat="1" xfId="0">
      <alignment vertical="center"/>
    </xf>
    <xf numFmtId="211" fontId="10" fillId="0" borderId="0" applyNumberFormat="1" xfId="0">
      <alignment vertical="center"/>
    </xf>
    <xf numFmtId="212" fontId="10" fillId="0" borderId="0" applyNumberFormat="1" xfId="0">
      <alignment vertical="center"/>
    </xf>
    <xf numFmtId="213" fontId="10" fillId="0" borderId="0" applyNumberFormat="1" xfId="0">
      <alignment vertical="center"/>
    </xf>
    <xf numFmtId="212" fontId="94" fillId="54" borderId="327" applyNumberFormat="1" applyBorder="1" xfId="0">
      <alignment horizontal="centerContinuous" vertical="center"/>
    </xf>
    <xf numFmtId="214" fontId="66" fillId="0" borderId="328" applyNumberFormat="1" applyBorder="1" xfId="0">
      <alignment horizontal="center" vertical="center"/>
    </xf>
    <xf numFmtId="215" fontId="95" fillId="0" borderId="0" applyNumberFormat="1" xfId="0">
      <alignment vertical="center"/>
    </xf>
    <xf numFmtId="216" fontId="66" fillId="0" borderId="0" applyNumberFormat="1" xfId="0">
      <alignment vertical="center"/>
    </xf>
    <xf numFmtId="217" fontId="64" fillId="0" borderId="0" applyNumberFormat="1" xfId="0">
      <alignment horizontal="center" vertical="center" wrapText="1"/>
      <protection locked="0"/>
    </xf>
    <xf numFmtId="190" fontId="10" fillId="0" borderId="0" applyNumberFormat="1" xfId="0">
      <alignment vertical="center"/>
    </xf>
    <xf numFmtId="218" fontId="10" fillId="0" borderId="0" applyNumberFormat="1" xfId="0">
      <alignment vertical="center"/>
    </xf>
    <xf numFmtId="200" fontId="10" fillId="0" borderId="0" applyNumberFormat="1" xfId="0">
      <alignment vertical="center"/>
    </xf>
    <xf numFmtId="179" fontId="10" fillId="0" borderId="0" applyNumberFormat="1" xfId="0">
      <alignment vertical="center"/>
    </xf>
    <xf numFmtId="0" fontId="83" fillId="0" borderId="0" xfId="0">
      <alignment vertical="center"/>
    </xf>
    <xf numFmtId="0" fontId="10" fillId="0" borderId="0" xfId="0"/>
    <xf numFmtId="0" fontId="96" fillId="0" borderId="329" applyBorder="1" xfId="0">
      <alignment vertical="center"/>
    </xf>
    <xf numFmtId="219" fontId="10" fillId="0" borderId="0" applyNumberFormat="1" xfId="0">
      <alignment vertical="center"/>
    </xf>
    <xf numFmtId="0" fontId="96" fillId="0" borderId="0" xfId="0">
      <alignment vertical="center"/>
    </xf>
    <xf numFmtId="220" fontId="0" fillId="0" borderId="0" applyNumberFormat="1" xfId="0">
      <alignment vertical="center"/>
    </xf>
    <xf numFmtId="0" fontId="80" fillId="0" borderId="0" xfId="0">
      <alignment vertical="center"/>
    </xf>
    <xf numFmtId="0" fontId="97" fillId="0" borderId="0" xfId="0">
      <alignment vertical="center"/>
    </xf>
    <xf numFmtId="0" fontId="98" fillId="0" borderId="330" applyBorder="1" xfId="0">
      <alignment horizontal="center" vertical="center"/>
    </xf>
    <xf numFmtId="0" fontId="99" fillId="0" borderId="0" xfId="0">
      <alignment vertical="center"/>
    </xf>
    <xf numFmtId="0" fontId="100" fillId="0" borderId="0" xfId="0">
      <alignment vertical="center"/>
    </xf>
    <xf numFmtId="0" fontId="101" fillId="49" borderId="0" xfId="0">
      <alignment vertical="center"/>
    </xf>
    <xf numFmtId="0" fontId="101" fillId="44" borderId="0" xfId="0">
      <alignment vertical="center"/>
    </xf>
    <xf numFmtId="0" fontId="83" fillId="0" borderId="0" xfId="0">
      <alignment vertical="center"/>
    </xf>
    <xf numFmtId="0" fontId="102" fillId="0" borderId="331" applyBorder="1" xfId="0">
      <alignment vertical="center"/>
    </xf>
    <xf numFmtId="0" fontId="54" fillId="41" borderId="332" applyBorder="1" xfId="0">
      <alignment vertical="center"/>
    </xf>
    <xf numFmtId="0" fontId="60" fillId="61" borderId="0" xfId="0">
      <alignment vertical="center"/>
    </xf>
    <xf numFmtId="0" fontId="9" fillId="0" borderId="0" xfId="0">
      <alignment vertical="center"/>
    </xf>
    <xf numFmtId="0" fontId="9" fillId="0" borderId="0" xfId="0"/>
    <xf numFmtId="0" fontId="103" fillId="39" borderId="333" applyBorder="1" xfId="0">
      <alignment vertical="center"/>
    </xf>
    <xf numFmtId="0" fontId="104" fillId="0" borderId="0" xfId="0">
      <alignment vertical="top"/>
      <protection locked="0"/>
    </xf>
    <xf numFmtId="0" fontId="105" fillId="0" borderId="0" xfId="0">
      <alignment vertical="top"/>
      <protection locked="0"/>
    </xf>
    <xf numFmtId="0" fontId="106" fillId="0" borderId="0" xfId="0">
      <alignment vertical="center"/>
    </xf>
    <xf numFmtId="0" fontId="73" fillId="42" borderId="0" xfId="0">
      <alignment vertical="center"/>
    </xf>
    <xf numFmtId="0" fontId="107" fillId="0" borderId="0" xfId="0">
      <alignment vertical="top"/>
      <protection locked="0"/>
    </xf>
    <xf numFmtId="179" fontId="0" fillId="0" borderId="0" applyNumberFormat="1" xfId="0">
      <alignment vertical="center"/>
    </xf>
    <xf numFmtId="0" fontId="62" fillId="0" borderId="334" applyBorder="1" xfId="0">
      <alignment horizontal="left" vertical="center"/>
    </xf>
    <xf numFmtId="221" fontId="0" fillId="0" borderId="0" applyNumberFormat="1" xfId="0">
      <alignment vertical="center"/>
    </xf>
    <xf numFmtId="0" fontId="39" fillId="62" borderId="0" xfId="0">
      <alignment vertical="center"/>
    </xf>
    <xf numFmtId="0" fontId="39" fillId="63" borderId="0" xfId="0">
      <alignment vertical="center"/>
    </xf>
    <xf numFmtId="0" fontId="60" fillId="64" borderId="0" xfId="0">
      <alignment vertical="center"/>
    </xf>
    <xf numFmtId="0" fontId="60" fillId="54" borderId="0" xfId="0">
      <alignment vertical="center"/>
    </xf>
    <xf numFmtId="0" fontId="60" fillId="65" borderId="0" xfId="0">
      <alignment vertical="center"/>
    </xf>
    <xf numFmtId="0" fontId="60" fillId="66" borderId="0" xfId="0">
      <alignment vertical="center"/>
    </xf>
    <xf numFmtId="0" fontId="108" fillId="0" borderId="0" xfId="0">
      <alignment vertical="center"/>
    </xf>
    <xf numFmtId="0" fontId="109" fillId="0" borderId="0" xfId="0">
      <alignment vertical="top"/>
      <protection locked="0"/>
    </xf>
    <xf numFmtId="0" fontId="0" fillId="0" borderId="0" xfId="0"/>
    <xf numFmtId="0" fontId="1" fillId="0" borderId="0" applyFill="1" xfId="0">
      <alignment horizontal="center" vertical="center"/>
    </xf>
    <xf numFmtId="0" fontId="60" fillId="0" borderId="0" xfId="0"/>
    <xf numFmtId="0" fontId="45" fillId="0" borderId="0" xfId="0"/>
    <xf numFmtId="0" fontId="4" fillId="0" borderId="0" xfId="0">
      <alignment vertical="center"/>
    </xf>
    <xf numFmtId="183" fontId="4" fillId="0" borderId="0" applyNumberFormat="1" xfId="0">
      <alignment vertical="center"/>
    </xf>
    <xf numFmtId="0" fontId="7" fillId="0" borderId="0" applyBorder="1" applyFill="1" xfId="0">
      <alignment horizontal="center" vertical="center"/>
    </xf>
    <xf numFmtId="0" fontId="7" fillId="0" borderId="0" applyBorder="1" applyFill="1" xfId="0">
      <alignment horizontal="center" vertical="center" wrapText="1"/>
    </xf>
    <xf numFmtId="0" fontId="0" fillId="0" borderId="0" applyFill="1" xfId="0">
      <alignment horizontal="left"/>
    </xf>
    <xf numFmtId="0" fontId="37" fillId="0" borderId="0" applyFill="1" xfId="0">
      <alignment horizontal="center" vertical="center"/>
    </xf>
    <xf numFmtId="0" fontId="7" fillId="0" borderId="0" applyFill="1" xfId="0">
      <alignment horizontal="center" vertical="center" shrinkToFit="1"/>
    </xf>
    <xf numFmtId="0" fontId="2" fillId="0" borderId="335" applyBorder="1" applyFill="1" xfId="0">
      <alignment horizontal="center" vertical="center"/>
    </xf>
    <xf numFmtId="0" fontId="2" fillId="0" borderId="336" applyBorder="1" applyFill="1" xfId="0">
      <alignment horizontal="center" vertical="center"/>
    </xf>
    <xf numFmtId="0" fontId="4" fillId="0" borderId="0" applyBorder="1" applyFill="1" xfId="0">
      <alignment horizontal="left" vertical="top" wrapText="1"/>
    </xf>
    <xf numFmtId="0" fontId="2" fillId="0" borderId="337" applyBorder="1" applyFill="1" xfId="0">
      <alignment horizontal="center" vertical="center"/>
    </xf>
    <xf numFmtId="0" fontId="2" fillId="0" borderId="338" applyBorder="1" applyFill="1" xfId="0">
      <alignment horizontal="center" vertical="center"/>
    </xf>
    <xf numFmtId="0" fontId="7" fillId="0" borderId="0" applyBorder="1" applyFill="1" xfId="0">
      <alignment horizontal="center" vertical="center"/>
    </xf>
    <xf numFmtId="0" fontId="7" fillId="0" borderId="0" applyFill="1" xfId="0">
      <alignment horizontal="center" vertical="center"/>
    </xf>
    <xf numFmtId="186" fontId="4" fillId="0" borderId="0" applyNumberFormat="1" xfId="510"/>
    <xf numFmtId="0" fontId="31" fillId="0" borderId="0" applyFill="1" xfId="0">
      <alignment horizontal="center" vertical="center"/>
    </xf>
    <xf numFmtId="0" fontId="7" fillId="0" borderId="0" applyFill="1" xfId="0">
      <alignment horizontal="center" vertical="center" shrinkToFit="1"/>
    </xf>
    <xf numFmtId="0" fontId="4" fillId="0" borderId="0" xfId="510"/>
    <xf numFmtId="0" fontId="7" fillId="3" borderId="0" xfId="0">
      <alignment horizontal="center" vertical="center" shrinkToFit="1"/>
    </xf>
    <xf numFmtId="0" fontId="26" fillId="3" borderId="0" xfId="0">
      <alignment horizontal="center" vertical="center" shrinkToFit="1"/>
    </xf>
    <xf numFmtId="0" fontId="4" fillId="0" borderId="0" applyFill="1" xfId="0">
      <alignment horizontal="left" vertical="center"/>
    </xf>
    <xf numFmtId="0" fontId="4" fillId="0" borderId="0" xfId="0"/>
    <xf numFmtId="0" fontId="23" fillId="0" borderId="0" applyFill="1" xfId="0">
      <alignment horizontal="center" vertical="center" wrapText="1"/>
    </xf>
    <xf numFmtId="0" fontId="4" fillId="0" borderId="0" xfId="546"/>
    <xf numFmtId="0" fontId="1" fillId="0" borderId="0" applyFill="1" xfId="546">
      <alignment horizontal="center" vertical="center" wrapText="1"/>
    </xf>
    <xf numFmtId="0" fontId="4" fillId="0" borderId="0" xfId="0"/>
    <xf numFmtId="0" fontId="4" fillId="0" borderId="0" xfId="0">
      <alignment horizontal="right" vertical="center"/>
    </xf>
    <xf numFmtId="0" fontId="1" fillId="0" borderId="0" applyFill="1" xfId="0">
      <alignment horizontal="center" vertical="center" wrapText="1"/>
    </xf>
    <xf numFmtId="0" fontId="1" fillId="0" borderId="0" applyFill="1" xfId="0">
      <alignment horizontal="right" vertical="center" wrapText="1"/>
    </xf>
    <xf numFmtId="0" fontId="2" fillId="0" borderId="339" applyBorder="1" applyFill="1" xfId="0">
      <alignment horizontal="center" vertical="center" wrapText="1"/>
    </xf>
    <xf numFmtId="0" fontId="4" fillId="0" borderId="0" applyBorder="1" applyFill="1" xfId="0">
      <alignment vertical="center" wrapText="1"/>
    </xf>
    <xf numFmtId="0" fontId="12" fillId="0" borderId="0" applyBorder="1" applyFill="1" xfId="0">
      <alignment horizontal="right" vertical="center" wrapText="1"/>
    </xf>
    <xf numFmtId="0" fontId="4" fillId="0" borderId="0" applyBorder="1" applyFill="1" xfId="0">
      <alignment horizontal="left" vertical="center" wrapText="1"/>
    </xf>
    <xf numFmtId="0" fontId="1" fillId="0" borderId="0" applyBorder="1" applyFill="1" xfId="0">
      <alignment horizontal="center" vertical="center" wrapText="1"/>
    </xf>
    <xf numFmtId="0" fontId="15" fillId="0" borderId="0" applyBorder="1" applyFill="1" xfId="0">
      <alignment horizontal="left" vertical="center" wrapText="1"/>
    </xf>
    <xf numFmtId="0" fontId="17" fillId="0" borderId="0" applyBorder="1" applyFill="1" xfId="0">
      <alignment horizontal="left" vertical="center" wrapText="1"/>
    </xf>
    <xf numFmtId="0" fontId="12" fillId="0" borderId="0" applyBorder="1" applyFill="1" xfId="0">
      <alignment vertical="center" wrapText="1"/>
    </xf>
    <xf numFmtId="0" fontId="15" fillId="0" borderId="0" applyBorder="1" applyFill="1" xfId="0">
      <alignment vertical="center" wrapText="1"/>
    </xf>
    <xf numFmtId="0" fontId="14" fillId="0" borderId="340" applyBorder="1" applyFill="1" xfId="0">
      <alignment horizontal="left" vertical="center"/>
    </xf>
    <xf numFmtId="0" fontId="13" fillId="0" borderId="341" applyBorder="1" applyFill="1" xfId="0">
      <alignment horizontal="left" vertical="center"/>
    </xf>
    <xf numFmtId="0" fontId="13" fillId="0" borderId="342" applyBorder="1" applyFill="1" xfId="0">
      <alignment horizontal="center" vertical="center"/>
    </xf>
    <xf numFmtId="0" fontId="14" fillId="0" borderId="0" applyBorder="1" applyFill="1" xfId="0">
      <alignment horizontal="right" vertical="center" wrapText="1"/>
    </xf>
    <xf numFmtId="0" fontId="14" fillId="0" borderId="0" applyBorder="1" applyFill="1" xfId="0">
      <alignment horizontal="right" vertical="center"/>
    </xf>
    <xf numFmtId="0" fontId="1" fillId="0" borderId="0" applyBorder="1" applyFill="1" xfId="0">
      <alignment horizontal="center" vertical="center"/>
    </xf>
    <xf numFmtId="177" fontId="14" fillId="0" borderId="343" applyNumberFormat="1" applyBorder="1" applyFill="1" xfId="0">
      <alignment horizontal="center" vertical="center" wrapText="1"/>
    </xf>
    <xf numFmtId="177" fontId="14" fillId="0" borderId="344" applyNumberFormat="1" applyBorder="1" applyFill="1" xfId="0">
      <alignment horizontal="left" vertical="center" wrapText="1"/>
    </xf>
    <xf numFmtId="0" fontId="14" fillId="0" borderId="345" applyBorder="1" applyFill="1" xfId="0">
      <alignment horizontal="center" vertical="center" wrapText="1"/>
    </xf>
    <xf numFmtId="0" fontId="0" fillId="0" borderId="0" applyFill="1" xfId="0">
      <alignment vertical="center" wrapText="1"/>
    </xf>
    <xf numFmtId="0" fontId="12" fillId="0" borderId="0" applyBorder="1" applyFill="1" xfId="0">
      <alignment horizontal="right" vertical="center"/>
    </xf>
    <xf numFmtId="0" fontId="11" fillId="0" borderId="0" applyBorder="1" applyFill="1" xfId="0">
      <alignment horizontal="center" vertical="center"/>
    </xf>
    <xf numFmtId="176" fontId="5" fillId="0" borderId="346" applyNumberFormat="1" applyBorder="1" applyFill="1" xfId="0">
      <alignment horizontal="center" vertical="center" wrapText="1"/>
    </xf>
    <xf numFmtId="176" fontId="5" fillId="0" borderId="347" applyNumberFormat="1" applyBorder="1" applyFill="1" xfId="0">
      <alignment horizontal="center" vertical="center" wrapText="1"/>
    </xf>
    <xf numFmtId="176" fontId="5" fillId="0" borderId="348" applyNumberFormat="1" applyBorder="1" applyFill="1" xfId="0">
      <alignment horizontal="center" vertical="center" wrapText="1"/>
    </xf>
    <xf numFmtId="176" fontId="5" fillId="0" borderId="349" applyNumberFormat="1" applyBorder="1" applyFill="1" xfId="0">
      <alignment horizontal="center" vertical="center" wrapText="1"/>
    </xf>
    <xf numFmtId="0" fontId="5" fillId="0" borderId="350" applyBorder="1" applyFill="1" xfId="225">
      <alignment horizontal="center" vertical="center" wrapText="1"/>
    </xf>
    <xf numFmtId="0" fontId="5" fillId="0" borderId="351" applyBorder="1" applyFill="1" xfId="225">
      <alignment horizontal="center" vertical="center" wrapText="1"/>
    </xf>
    <xf numFmtId="0" fontId="5" fillId="0" borderId="352" applyBorder="1" applyFill="1" xfId="225">
      <alignment horizontal="center" vertical="center" wrapText="1"/>
    </xf>
    <xf numFmtId="0" fontId="5" fillId="0" borderId="353" applyBorder="1" applyFill="1" xfId="225">
      <alignment horizontal="center" vertical="center" wrapText="1"/>
    </xf>
    <xf numFmtId="0" fontId="9" fillId="0" borderId="354" applyBorder="1" applyFill="1" xfId="0">
      <alignment horizontal="center" vertical="center" wrapText="1"/>
    </xf>
    <xf numFmtId="0" fontId="9" fillId="0" borderId="355" applyBorder="1" applyFill="1" xfId="0">
      <alignment horizontal="center" vertical="center" wrapText="1"/>
    </xf>
    <xf numFmtId="0" fontId="9" fillId="0" borderId="356" applyBorder="1" applyFill="1" xfId="0">
      <alignment horizontal="center" vertical="center" wrapText="1"/>
    </xf>
    <xf numFmtId="0" fontId="5" fillId="0" borderId="357" applyBorder="1" applyFill="1" xfId="225">
      <alignment horizontal="center" vertical="center"/>
    </xf>
    <xf numFmtId="0" fontId="5" fillId="0" borderId="358" applyBorder="1" applyFill="1" xfId="225">
      <alignment horizontal="center" vertical="center"/>
    </xf>
    <xf numFmtId="0" fontId="7" fillId="0" borderId="0" applyBorder="1" applyFill="1" xfId="225">
      <alignment horizontal="center" vertical="center"/>
    </xf>
    <xf numFmtId="0" fontId="1" fillId="0" borderId="0" applyBorder="1" applyFill="1" xfId="0">
      <alignment horizontal="center" vertical="center"/>
    </xf>
    <xf numFmtId="0" fontId="110" fillId="67" borderId="0" xfId="0"/>
    <xf numFmtId="0" fontId="111" fillId="68" borderId="0" xfId="0"/>
    <xf numFmtId="0" fontId="112" fillId="69" borderId="0" xfId="0"/>
    <xf numFmtId="0" fontId="113" fillId="70" borderId="359" applyBorder="1" xfId="0"/>
    <xf numFmtId="0" fontId="114" fillId="71" borderId="360" applyBorder="1" xfId="0"/>
    <xf numFmtId="0" fontId="115" fillId="0" borderId="0" xfId="0"/>
    <xf numFmtId="0" fontId="116" fillId="0" borderId="0" xfId="0"/>
    <xf numFmtId="0" fontId="117" fillId="0" borderId="361" applyBorder="1" xfId="0"/>
    <xf numFmtId="0" fontId="118" fillId="70" borderId="362" applyBorder="1" xfId="0"/>
    <xf numFmtId="0" fontId="119" fillId="72" borderId="363" applyBorder="1" xfId="0"/>
    <xf numFmtId="0" fontId="0" fillId="73" borderId="364" applyBorder="1" xfId="0"/>
    <xf numFmtId="0" fontId="120" fillId="0" borderId="0" xfId="0"/>
    <xf numFmtId="0" fontId="121" fillId="0" borderId="365" applyBorder="1" xfId="0"/>
    <xf numFmtId="0" fontId="122" fillId="0" borderId="366" applyBorder="1" xfId="0"/>
    <xf numFmtId="0" fontId="123" fillId="0" borderId="367" applyBorder="1" xfId="0"/>
    <xf numFmtId="0" fontId="123" fillId="0" borderId="0" xfId="0"/>
    <xf numFmtId="0" fontId="124" fillId="0" borderId="368" applyBorder="1" xfId="0"/>
    <xf numFmtId="0" fontId="125" fillId="74" borderId="0" xfId="0"/>
    <xf numFmtId="0" fontId="125" fillId="75" borderId="0" xfId="0"/>
    <xf numFmtId="0" fontId="125" fillId="76" borderId="0" xfId="0"/>
    <xf numFmtId="0" fontId="125" fillId="77" borderId="0" xfId="0"/>
    <xf numFmtId="0" fontId="125" fillId="78" borderId="0" xfId="0"/>
    <xf numFmtId="0" fontId="125" fillId="79" borderId="0" xfId="0"/>
    <xf numFmtId="0" fontId="125" fillId="80" borderId="0" xfId="0"/>
    <xf numFmtId="0" fontId="125" fillId="81" borderId="0" xfId="0"/>
    <xf numFmtId="0" fontId="125" fillId="82" borderId="0" xfId="0"/>
    <xf numFmtId="0" fontId="125" fillId="83" borderId="0" xfId="0"/>
    <xf numFmtId="0" fontId="125" fillId="84" borderId="0" xfId="0"/>
    <xf numFmtId="0" fontId="125" fillId="85" borderId="0" xfId="0"/>
    <xf numFmtId="0" fontId="126" fillId="86" borderId="0" xfId="0"/>
    <xf numFmtId="0" fontId="126" fillId="87" borderId="0" xfId="0"/>
    <xf numFmtId="0" fontId="126" fillId="88" borderId="0" xfId="0"/>
    <xf numFmtId="0" fontId="126" fillId="89" borderId="0" xfId="0"/>
    <xf numFmtId="0" fontId="126" fillId="90" borderId="0" xfId="0"/>
    <xf numFmtId="0" fontId="126" fillId="91" borderId="0" xfId="0"/>
    <xf numFmtId="0" fontId="126" fillId="92" borderId="0" xfId="0"/>
    <xf numFmtId="0" fontId="126" fillId="93" borderId="0" xfId="0"/>
    <xf numFmtId="0" fontId="126" fillId="94" borderId="0" xfId="0"/>
    <xf numFmtId="0" fontId="126" fillId="95" borderId="0" xfId="0"/>
    <xf numFmtId="0" fontId="126" fillId="96" borderId="0" xfId="0"/>
    <xf numFmtId="0" fontId="126" fillId="97" borderId="0" xfId="0"/>
    <xf numFmtId="196" fontId="0" fillId="0" borderId="0" applyNumberFormat="1" xfId="0"/>
    <xf numFmtId="222" fontId="0" fillId="0" borderId="0" applyNumberFormat="1" xfId="0"/>
    <xf numFmtId="223" fontId="0" fillId="0" borderId="0" applyNumberFormat="1" xfId="0"/>
    <xf numFmtId="194" fontId="0" fillId="0" borderId="0" applyNumberFormat="1" xfId="0"/>
    <xf numFmtId="189" fontId="0" fillId="0" borderId="0" applyNumberFormat="1" xfId="0"/>
    <xf numFmtId="0" fontId="0" fillId="0" borderId="0" applyBorder="1" xfId="0">
      <alignment vertical="center"/>
    </xf>
    <xf numFmtId="0" fontId="4" fillId="0" borderId="3" applyBorder="1" applyFill="1" xfId="456">
      <alignment horizontal="center" vertical="center"/>
    </xf>
    <xf numFmtId="0" fontId="2" fillId="0" borderId="1" applyBorder="1" applyFill="1" xfId="456">
      <alignment horizontal="center" vertical="center"/>
    </xf>
    <xf numFmtId="0" fontId="1" fillId="0" borderId="0" applyBorder="1" applyFill="1" xfId="456">
      <alignment horizontal="center" vertical="center"/>
    </xf>
    <xf numFmtId="0" fontId="5" fillId="0" borderId="0" applyBorder="1" applyFill="1" xfId="149">
      <alignment vertical="center"/>
    </xf>
    <xf numFmtId="176" fontId="5" fillId="0" borderId="20" applyNumberFormat="1" applyBorder="1" applyFill="1" xfId="398">
      <alignment horizontal="left" vertical="center" wrapText="1"/>
    </xf>
    <xf numFmtId="0" fontId="5" fillId="0" borderId="350" applyBorder="1" applyFill="1" xfId="149">
      <alignment horizontal="center" vertical="center" wrapText="1"/>
    </xf>
    <xf numFmtId="176" fontId="5" fillId="0" borderId="346" applyNumberFormat="1" applyBorder="1" applyFill="1" xfId="398">
      <alignment horizontal="center" vertical="center" wrapText="1"/>
    </xf>
    <xf numFmtId="0" fontId="5" fillId="0" borderId="351" applyBorder="1" applyFill="1" xfId="149">
      <alignment horizontal="center" vertical="center" wrapText="1"/>
    </xf>
    <xf numFmtId="0" fontId="5" fillId="0" borderId="352" applyBorder="1" applyFill="1" xfId="149">
      <alignment horizontal="center" vertical="center" wrapText="1"/>
    </xf>
    <xf numFmtId="176" fontId="5" fillId="0" borderId="19" applyNumberFormat="1" applyBorder="1" applyFill="1" xfId="398">
      <alignment horizontal="center" vertical="center" wrapText="1"/>
    </xf>
    <xf numFmtId="0" fontId="5" fillId="0" borderId="353" applyBorder="1" applyFill="1" xfId="149">
      <alignment horizontal="center" vertical="center" wrapText="1"/>
    </xf>
    <xf numFmtId="176" fontId="5" fillId="0" borderId="21" applyNumberFormat="1" applyBorder="1" applyFill="1" xfId="398">
      <alignment vertical="center" wrapText="1"/>
    </xf>
    <xf numFmtId="0" fontId="9" fillId="0" borderId="354" applyBorder="1" applyFill="1" xfId="400">
      <alignment horizontal="center" vertical="center" wrapText="1"/>
    </xf>
    <xf numFmtId="176" fontId="5" fillId="0" borderId="17" applyNumberFormat="1" applyBorder="1" applyFill="1" xfId="398">
      <alignment horizontal="left" vertical="center" wrapText="1"/>
    </xf>
    <xf numFmtId="176" fontId="5" fillId="0" borderId="9" applyNumberFormat="1" applyBorder="1" applyFill="1" xfId="398">
      <alignment horizontal="center" vertical="center" wrapText="1"/>
    </xf>
    <xf numFmtId="0" fontId="9" fillId="0" borderId="355" applyBorder="1" applyFill="1" xfId="400">
      <alignment horizontal="center" vertical="center" wrapText="1"/>
    </xf>
    <xf numFmtId="0" fontId="5" fillId="0" borderId="357" applyBorder="1" applyFill="1" xfId="149">
      <alignment horizontal="center" vertical="center"/>
    </xf>
    <xf numFmtId="176" fontId="5" fillId="0" borderId="10" applyNumberFormat="1" applyBorder="1" applyFill="1" xfId="398">
      <alignment horizontal="left" vertical="center" wrapText="1"/>
    </xf>
    <xf numFmtId="176" fontId="5" fillId="0" borderId="15" applyNumberFormat="1" applyBorder="1" applyFill="1" xfId="398">
      <alignment horizontal="center" vertical="center" wrapText="1"/>
    </xf>
    <xf numFmtId="0" fontId="5" fillId="0" borderId="358" applyBorder="1" applyFill="1" xfId="149">
      <alignment horizontal="center" vertical="center"/>
    </xf>
    <xf numFmtId="176" fontId="5" fillId="0" borderId="347" applyNumberFormat="1" applyBorder="1" applyFill="1" xfId="398">
      <alignment horizontal="center" vertical="center" wrapText="1"/>
    </xf>
    <xf numFmtId="176" fontId="5" fillId="0" borderId="348" applyNumberFormat="1" applyBorder="1" applyFill="1" xfId="398">
      <alignment horizontal="center" vertical="center" wrapText="1"/>
    </xf>
    <xf numFmtId="176" fontId="5" fillId="0" borderId="349" applyNumberFormat="1" applyBorder="1" applyFill="1" xfId="398">
      <alignment horizontal="center" vertical="center" wrapText="1"/>
    </xf>
    <xf numFmtId="0" fontId="9" fillId="0" borderId="356" applyBorder="1" applyFill="1" xfId="400">
      <alignment horizontal="center" vertical="center" wrapText="1"/>
    </xf>
    <xf numFmtId="0" fontId="8" fillId="0" borderId="6" applyBorder="1" applyFill="1" xfId="400">
      <alignment horizontal="center" vertical="center" wrapText="1"/>
    </xf>
    <xf numFmtId="0" fontId="3" fillId="0" borderId="5" applyBorder="1" applyFill="1" xfId="400">
      <alignment horizontal="center" vertical="center" wrapText="1"/>
    </xf>
    <xf numFmtId="0" fontId="6" fillId="0" borderId="0" applyBorder="1" applyFill="1" xfId="149">
      <alignment vertical="center"/>
    </xf>
    <xf numFmtId="0" fontId="0" fillId="0" borderId="0" applyBorder="1" applyFill="1" xfId="149">
      <alignment horizontal="left" vertical="center"/>
    </xf>
    <xf numFmtId="0" fontId="7" fillId="0" borderId="0" applyBorder="1" applyFill="1" xfId="149">
      <alignment horizontal="center" vertical="center"/>
    </xf>
    <xf numFmtId="0" fontId="1" fillId="0" borderId="0" applyFill="1" xfId="345">
      <alignment horizontal="center" vertical="center" wrapText="1"/>
    </xf>
    <xf numFmtId="0" fontId="4" fillId="0" borderId="0" xfId="345"/>
    <xf numFmtId="186" fontId="4" fillId="0" borderId="0" applyNumberFormat="1" applyFill="1" xfId="345">
      <alignment horizontal="right" vertical="center"/>
    </xf>
    <xf numFmtId="0" fontId="4" fillId="0" borderId="0" applyFill="1" xfId="156">
      <alignment horizontal="center" vertical="center"/>
    </xf>
    <xf numFmtId="185" fontId="3" fillId="0" borderId="131" applyNumberFormat="1" applyBorder="1" applyFill="1" xfId="0">
      <alignment horizontal="right" vertical="center" wrapText="1"/>
    </xf>
    <xf numFmtId="184" fontId="3" fillId="0" borderId="238" applyNumberFormat="1" applyBorder="1" applyFill="1" xfId="0">
      <alignment horizontal="right" vertical="center" wrapText="1"/>
    </xf>
    <xf numFmtId="176" fontId="2" fillId="0" borderId="62" applyNumberFormat="1" applyBorder="1" applyFill="1" xfId="351">
      <alignment horizontal="distributed" vertical="center"/>
    </xf>
    <xf numFmtId="176" fontId="2" fillId="0" borderId="47" applyNumberFormat="1" applyBorder="1" applyFill="1" xfId="351">
      <alignment horizontal="left" vertical="center"/>
    </xf>
    <xf numFmtId="176" fontId="2" fillId="0" borderId="54" applyNumberFormat="1" applyBorder="1" applyFill="1" xfId="351">
      <alignment horizontal="left" vertical="center" wrapText="1"/>
    </xf>
    <xf numFmtId="184" fontId="8" fillId="0" borderId="240" applyNumberFormat="1" applyBorder="1" applyFill="1" xfId="0">
      <alignment horizontal="right" vertical="center" wrapText="1"/>
    </xf>
    <xf numFmtId="176" fontId="18" fillId="0" borderId="51" applyNumberFormat="1" applyBorder="1" applyFill="1" xfId="83">
      <alignment horizontal="left" vertical="center"/>
    </xf>
    <xf numFmtId="184" fontId="8" fillId="3" borderId="400" applyNumberFormat="1" applyBorder="1" xfId="0">
      <alignment horizontal="right" vertical="center" wrapText="1"/>
    </xf>
    <xf numFmtId="184" fontId="56" fillId="0" borderId="401" applyNumberFormat="1" applyBorder="1" applyFill="1" xfId="0">
      <alignment horizontal="center" vertical="center" wrapText="1"/>
    </xf>
    <xf numFmtId="176" fontId="2" fillId="0" borderId="47" applyNumberFormat="1" applyBorder="1" applyFill="1" xfId="83">
      <alignment horizontal="left" vertical="center"/>
    </xf>
    <xf numFmtId="187" fontId="18" fillId="0" borderId="60" applyNumberFormat="1" applyBorder="1" applyFill="1" xfId="187">
      <alignment horizontal="right" vertical="center" wrapText="1"/>
    </xf>
    <xf numFmtId="186" fontId="8" fillId="0" borderId="235" applyNumberFormat="1" applyBorder="1" applyFill="1" xfId="0">
      <alignment vertical="center" wrapText="1"/>
    </xf>
    <xf numFmtId="187" fontId="2" fillId="0" borderId="57" applyNumberFormat="1" applyBorder="1" applyFill="1" xfId="187">
      <alignment horizontal="right" vertical="center" wrapText="1"/>
    </xf>
    <xf numFmtId="186" fontId="3" fillId="0" borderId="111" applyNumberFormat="1" applyBorder="1" applyFill="1" xfId="0">
      <alignment horizontal="right" vertical="center" wrapText="1"/>
    </xf>
    <xf numFmtId="186" fontId="56" fillId="0" borderId="407" applyNumberFormat="1" applyBorder="1" applyFill="1" xfId="0">
      <alignment horizontal="center" vertical="center" wrapText="1"/>
    </xf>
    <xf numFmtId="0" fontId="4" fillId="0" borderId="0" applyFill="1" xfId="345"/>
    <xf numFmtId="176" fontId="2" fillId="0" borderId="54" applyNumberFormat="1" applyBorder="1" applyFill="1" xfId="83">
      <alignment horizontal="left" vertical="center" wrapText="1"/>
    </xf>
    <xf numFmtId="183" fontId="2" fillId="0" borderId="46" applyNumberFormat="1" applyBorder="1" applyFill="1" xfId="456">
      <alignment horizontal="center" vertical="center" wrapText="1"/>
    </xf>
    <xf numFmtId="182" fontId="2" fillId="0" borderId="45" applyNumberFormat="1" applyBorder="1" applyFill="1" xfId="83">
      <alignment horizontal="center" vertical="center" wrapText="1"/>
    </xf>
    <xf numFmtId="181" fontId="19" fillId="0" borderId="0" applyNumberFormat="1" applyBorder="1" applyFill="1" xfId="187">
      <alignment horizontal="right" vertical="center"/>
    </xf>
    <xf numFmtId="0" fontId="19" fillId="0" borderId="0" applyFill="1" xfId="187">
      <alignment horizontal="right" vertical="center"/>
    </xf>
    <xf numFmtId="180" fontId="19" fillId="0" borderId="0" applyNumberFormat="1" applyFill="1" xfId="187">
      <alignment horizontal="right" vertical="center"/>
    </xf>
    <xf numFmtId="0" fontId="8" fillId="0" borderId="0" applyFill="1" xfId="187">
      <alignment horizontal="left" vertical="center"/>
    </xf>
    <xf numFmtId="0" fontId="1" fillId="0" borderId="0" applyFill="1" xfId="345">
      <alignment horizontal="right" vertical="center" wrapText="1"/>
    </xf>
    <xf numFmtId="0" fontId="4" fillId="0" borderId="0" xfId="345">
      <alignment horizontal="right" vertical="center"/>
    </xf>
    <xf numFmtId="0" fontId="4" fillId="0" borderId="0" xfId="156"/>
    <xf numFmtId="186" fontId="4" fillId="0" borderId="0" applyNumberFormat="1" applyFill="1" xfId="156"/>
    <xf numFmtId="184" fontId="2" fillId="0" borderId="49" applyNumberFormat="1" applyBorder="1" applyFill="1" xfId="420">
      <alignment horizontal="right" vertical="center" wrapText="1"/>
    </xf>
    <xf numFmtId="184" fontId="2" fillId="0" borderId="49" applyNumberFormat="1" applyBorder="1" applyFill="1" xfId="341">
      <alignment horizontal="right" vertical="center" wrapText="1"/>
    </xf>
    <xf numFmtId="176" fontId="2" fillId="0" borderId="66" applyNumberFormat="1" applyBorder="1" applyFill="1" xfId="351">
      <alignment vertical="center"/>
    </xf>
    <xf numFmtId="184" fontId="3" fillId="0" borderId="87" applyNumberFormat="1" applyBorder="1" applyFill="1" xfId="422">
      <alignment vertical="center" wrapText="1"/>
    </xf>
    <xf numFmtId="184" fontId="18" fillId="0" borderId="53" applyNumberFormat="1" applyBorder="1" applyFill="1" xfId="420">
      <alignment horizontal="right" vertical="center" wrapText="1"/>
    </xf>
    <xf numFmtId="176" fontId="18" fillId="0" borderId="69" applyNumberFormat="1" applyBorder="1" applyFill="1" xfId="360">
      <alignment vertical="center"/>
    </xf>
    <xf numFmtId="184" fontId="18" fillId="3" borderId="61" applyNumberFormat="1" applyBorder="1" xfId="341">
      <alignment horizontal="right" vertical="center" wrapText="1"/>
    </xf>
    <xf numFmtId="184" fontId="22" fillId="0" borderId="74" applyNumberFormat="1" applyBorder="1" applyFill="1" xfId="456">
      <alignment horizontal="center" vertical="center"/>
    </xf>
    <xf numFmtId="187" fontId="2" fillId="0" borderId="57" applyNumberFormat="1" applyBorder="1" applyFill="1" xfId="381">
      <alignment horizontal="right" vertical="center" wrapText="1"/>
    </xf>
    <xf numFmtId="186" fontId="2" fillId="0" borderId="56" applyNumberFormat="1" applyBorder="1" applyFill="1" xfId="341">
      <alignment horizontal="right" vertical="center" wrapText="1"/>
    </xf>
    <xf numFmtId="186" fontId="20" fillId="0" borderId="55" applyNumberFormat="1" applyBorder="1" applyFill="1" xfId="341">
      <alignment horizontal="center" vertical="center" wrapText="1"/>
    </xf>
    <xf numFmtId="176" fontId="2" fillId="0" borderId="66" applyNumberFormat="1" applyBorder="1" applyFill="1" xfId="360">
      <alignment vertical="center"/>
    </xf>
    <xf numFmtId="187" fontId="18" fillId="0" borderId="60" applyNumberFormat="1" applyBorder="1" applyFill="1" xfId="381">
      <alignment horizontal="right" vertical="center" wrapText="1"/>
    </xf>
    <xf numFmtId="186" fontId="18" fillId="0" borderId="77" applyNumberFormat="1" applyBorder="1" applyFill="1" xfId="420">
      <alignment horizontal="right" vertical="center" wrapText="1"/>
    </xf>
    <xf numFmtId="186" fontId="22" fillId="0" borderId="76" applyNumberFormat="1" applyBorder="1" applyFill="1" xfId="420">
      <alignment horizontal="center" vertical="center" wrapText="1"/>
    </xf>
    <xf numFmtId="0" fontId="22" fillId="0" borderId="82" applyBorder="1" applyFill="1" xfId="456">
      <alignment horizontal="center" vertical="center"/>
    </xf>
    <xf numFmtId="186" fontId="18" fillId="3" borderId="83" applyNumberFormat="1" applyBorder="1" xfId="341">
      <alignment horizontal="right" vertical="center" wrapText="1"/>
    </xf>
    <xf numFmtId="184" fontId="18" fillId="0" borderId="53" applyNumberFormat="1" applyBorder="1" applyFill="1" xfId="341">
      <alignment horizontal="right" vertical="center" wrapText="1"/>
    </xf>
    <xf numFmtId="184" fontId="22" fillId="0" borderId="70" applyNumberFormat="1" applyBorder="1" applyFill="1" xfId="420">
      <alignment horizontal="center" vertical="center" wrapText="1"/>
    </xf>
    <xf numFmtId="184" fontId="20" fillId="0" borderId="48" applyNumberFormat="1" applyBorder="1" applyFill="1" xfId="341">
      <alignment horizontal="center" vertical="center" wrapText="1"/>
    </xf>
    <xf numFmtId="186" fontId="18" fillId="0" borderId="77" applyNumberFormat="1" applyBorder="1" applyFill="1" xfId="341">
      <alignment horizontal="right" vertical="center" wrapText="1"/>
    </xf>
    <xf numFmtId="0" fontId="4" fillId="0" borderId="0" applyFill="1" xfId="156"/>
    <xf numFmtId="184" fontId="20" fillId="0" borderId="48" applyNumberFormat="1" applyBorder="1" applyFill="1" xfId="420">
      <alignment horizontal="center" vertical="center" wrapText="1"/>
    </xf>
    <xf numFmtId="0" fontId="2" fillId="0" borderId="1" applyBorder="1" applyFill="1" xfId="360">
      <alignment horizontal="center" vertical="center"/>
    </xf>
    <xf numFmtId="0" fontId="18" fillId="0" borderId="0" applyFill="1" xfId="156">
      <alignment horizontal="right" vertical="center"/>
    </xf>
    <xf numFmtId="0" fontId="21" fillId="0" borderId="0" applyFill="1" xfId="156">
      <alignment vertical="center"/>
    </xf>
    <xf numFmtId="180" fontId="18" fillId="0" borderId="0" applyNumberFormat="1" applyFill="1" xfId="156">
      <alignment horizontal="right"/>
    </xf>
    <xf numFmtId="0" fontId="18" fillId="0" borderId="0" applyFill="1" xfId="156">
      <alignment horizontal="left" vertical="center"/>
    </xf>
    <xf numFmtId="0" fontId="1" fillId="0" borderId="0" applyFill="1" xfId="156">
      <alignment horizontal="center" vertical="center" wrapText="1"/>
    </xf>
    <xf numFmtId="0" fontId="4" fillId="0" borderId="0" xfId="360"/>
    <xf numFmtId="186" fontId="4" fillId="0" borderId="0" applyNumberFormat="1" applyFill="1" xfId="360"/>
    <xf numFmtId="0" fontId="22" fillId="0" borderId="0" applyFill="1" xfId="456">
      <alignment horizontal="center" vertical="center"/>
    </xf>
    <xf numFmtId="184" fontId="8" fillId="0" borderId="434" applyNumberFormat="1" applyBorder="1" applyFill="1" xfId="0">
      <alignment vertical="center" wrapText="1"/>
    </xf>
    <xf numFmtId="0" fontId="4" fillId="0" borderId="0" applyFill="1" xfId="360"/>
    <xf numFmtId="0" fontId="4" fillId="0" borderId="0" applyFill="1" xfId="360">
      <alignment horizontal="center" vertical="center"/>
    </xf>
    <xf numFmtId="181" fontId="18" fillId="0" borderId="0" applyNumberFormat="1" applyBorder="1" applyFill="1" xfId="83">
      <alignment horizontal="right" vertical="center"/>
    </xf>
    <xf numFmtId="188" fontId="19" fillId="0" borderId="0" applyNumberFormat="1" applyFill="1" xfId="83"/>
    <xf numFmtId="0" fontId="19" fillId="0" borderId="0" applyFill="1" xfId="83"/>
    <xf numFmtId="0" fontId="8" fillId="0" borderId="0" applyFill="1" xfId="83">
      <alignment horizontal="left" vertical="center"/>
    </xf>
    <xf numFmtId="0" fontId="23" fillId="0" borderId="0" applyFill="1" xfId="360">
      <alignment horizontal="center" vertical="center" wrapText="1"/>
    </xf>
    <xf numFmtId="0" fontId="22" fillId="0" borderId="0" applyFill="1" xfId="456">
      <alignment vertical="center"/>
    </xf>
    <xf numFmtId="186" fontId="2" fillId="0" borderId="56" applyNumberFormat="1" applyBorder="1" applyFill="1" xfId="420">
      <alignment horizontal="right" vertical="center" wrapText="1"/>
    </xf>
    <xf numFmtId="183" fontId="3" fillId="0" borderId="94" applyNumberFormat="1" applyBorder="1" applyFill="1" xfId="422">
      <alignment vertical="center" wrapText="1"/>
    </xf>
    <xf numFmtId="185" fontId="18" fillId="0" borderId="92" applyNumberFormat="1" applyBorder="1" applyFill="1" xfId="381">
      <alignment horizontal="right" vertical="center" wrapText="1"/>
    </xf>
    <xf numFmtId="186" fontId="20" fillId="0" borderId="55" applyNumberFormat="1" applyBorder="1" applyFill="1" xfId="420">
      <alignment horizontal="center" vertical="center" wrapText="1"/>
    </xf>
    <xf numFmtId="0" fontId="4" fillId="0" borderId="0" applyFill="1" xfId="360">
      <alignment vertical="center"/>
    </xf>
    <xf numFmtId="0" fontId="18" fillId="0" borderId="0" applyFill="1" xfId="360">
      <alignment horizontal="right" vertical="center"/>
    </xf>
    <xf numFmtId="188" fontId="21" fillId="0" borderId="0" applyNumberFormat="1" applyFill="1" xfId="360">
      <alignment vertical="center"/>
    </xf>
    <xf numFmtId="179" fontId="18" fillId="0" borderId="0" applyNumberFormat="1" applyFill="1" xfId="360">
      <alignment horizontal="right" vertical="center"/>
    </xf>
    <xf numFmtId="0" fontId="18" fillId="0" borderId="0" applyFill="1" xfId="360">
      <alignment horizontal="left" vertical="center"/>
    </xf>
    <xf numFmtId="0" fontId="4" fillId="0" borderId="0" xfId="456">
      <alignment vertical="center"/>
    </xf>
    <xf numFmtId="0" fontId="4" fillId="0" borderId="0" applyFill="1" xfId="456">
      <alignment vertical="center"/>
    </xf>
    <xf numFmtId="0" fontId="4" fillId="0" borderId="0" applyFill="1" xfId="456">
      <alignment horizontal="left" vertical="center"/>
    </xf>
    <xf numFmtId="0" fontId="24" fillId="0" borderId="101" applyBorder="1" applyFill="1" xfId="456">
      <alignment vertical="center"/>
    </xf>
    <xf numFmtId="186" fontId="8" fillId="0" borderId="109" applyNumberFormat="1" applyBorder="1" applyFill="1" xfId="0">
      <alignment horizontal="right" vertical="center" wrapText="1"/>
    </xf>
    <xf numFmtId="0" fontId="18" fillId="0" borderId="43" applyBorder="1" applyFill="1" xfId="272">
      <alignment horizontal="left" vertical="center" wrapText="1"/>
    </xf>
    <xf numFmtId="0" fontId="6" fillId="0" borderId="0" applyFill="1" xfId="456">
      <alignment horizontal="center" vertical="center" wrapText="1"/>
    </xf>
    <xf numFmtId="0" fontId="8" fillId="0" borderId="0" applyBorder="1" applyFill="1" xfId="381">
      <alignment horizontal="left" vertical="center" wrapText="1"/>
    </xf>
    <xf numFmtId="0" fontId="7" fillId="0" borderId="0" applyFill="1" xfId="381">
      <alignment horizontal="center" vertical="center" shrinkToFit="1"/>
    </xf>
    <xf numFmtId="186" fontId="2" fillId="0" borderId="56" applyNumberFormat="1" applyBorder="1" applyFill="1" xfId="456">
      <alignment horizontal="right" vertical="center" wrapText="1"/>
    </xf>
    <xf numFmtId="0" fontId="2" fillId="0" borderId="106" applyBorder="1" applyFill="1" xfId="456">
      <alignment horizontal="distributed" vertical="center" wrapText="1"/>
    </xf>
    <xf numFmtId="0" fontId="2" fillId="0" borderId="107" applyBorder="1" applyFill="1" xfId="456">
      <alignment horizontal="left" vertical="center" wrapText="1"/>
    </xf>
    <xf numFmtId="0" fontId="18" fillId="0" borderId="108" applyBorder="1" applyFill="1" xfId="272">
      <alignment horizontal="left" vertical="center" indent="1" wrapText="1"/>
    </xf>
    <xf numFmtId="186" fontId="18" fillId="0" borderId="77" applyNumberFormat="1" applyBorder="1" applyFill="1" xfId="456">
      <alignment horizontal="right" vertical="center" wrapText="1"/>
    </xf>
    <xf numFmtId="0" fontId="2" fillId="0" borderId="107" applyBorder="1" applyFill="1" xfId="272">
      <alignment horizontal="left" vertical="center" wrapText="1"/>
    </xf>
    <xf numFmtId="183" fontId="18" fillId="0" borderId="0" applyNumberFormat="1" applyBorder="1" applyFill="1" xfId="456">
      <alignment horizontal="right" vertical="center"/>
    </xf>
    <xf numFmtId="0" fontId="8" fillId="0" borderId="0" applyFill="1" xfId="381">
      <alignment horizontal="left" vertical="center" wrapText="1"/>
    </xf>
    <xf numFmtId="0" fontId="4" fillId="0" borderId="0" xfId="272"/>
    <xf numFmtId="189" fontId="4" fillId="0" borderId="0" applyNumberFormat="1" applyFill="1" xfId="272"/>
    <xf numFmtId="186" fontId="4" fillId="0" borderId="0" applyNumberFormat="1" applyFill="1" xfId="272"/>
    <xf numFmtId="187" fontId="3" fillId="0" borderId="116" applyNumberFormat="1" applyBorder="1" applyFill="1" xfId="381">
      <alignment horizontal="right" vertical="center" wrapText="1"/>
    </xf>
    <xf numFmtId="186" fontId="3" fillId="3" borderId="449" applyNumberFormat="1" applyBorder="1" xfId="0">
      <alignment horizontal="right" vertical="center" wrapText="1"/>
    </xf>
    <xf numFmtId="186" fontId="2" fillId="0" borderId="56" applyNumberFormat="1" applyBorder="1" applyFill="1" xfId="512">
      <alignment horizontal="right" vertical="center" wrapText="1"/>
    </xf>
    <xf numFmtId="186" fontId="18" fillId="0" borderId="77" applyNumberFormat="1" applyBorder="1" applyFill="1" xfId="512">
      <alignment horizontal="right" vertical="center" wrapText="1"/>
    </xf>
    <xf numFmtId="186" fontId="18" fillId="3" borderId="83" applyNumberFormat="1" applyBorder="1" xfId="381">
      <alignment horizontal="right" vertical="center" wrapText="1"/>
    </xf>
    <xf numFmtId="186" fontId="18" fillId="3" borderId="83" applyNumberFormat="1" applyBorder="1" xfId="456">
      <alignment horizontal="right" vertical="center" wrapText="1"/>
    </xf>
    <xf numFmtId="186" fontId="2" fillId="3" borderId="127" applyNumberFormat="1" applyBorder="1" xfId="456">
      <alignment horizontal="right" vertical="center" wrapText="1"/>
    </xf>
    <xf numFmtId="187" fontId="8" fillId="0" borderId="118" applyNumberFormat="1" applyBorder="1" applyFill="1" xfId="381">
      <alignment horizontal="right" vertical="center" wrapText="1"/>
    </xf>
    <xf numFmtId="186" fontId="18" fillId="0" borderId="77" applyNumberFormat="1" applyBorder="1" applyFill="1" xfId="381">
      <alignment horizontal="right" vertical="center" wrapText="1"/>
    </xf>
    <xf numFmtId="186" fontId="2" fillId="0" borderId="56" applyNumberFormat="1" applyBorder="1" applyFill="1" xfId="381">
      <alignment horizontal="right" vertical="center" wrapText="1"/>
    </xf>
    <xf numFmtId="179" fontId="8" fillId="0" borderId="123" applyNumberFormat="1" applyBorder="1" applyFill="1" xfId="553">
      <alignment horizontal="right" vertical="center"/>
    </xf>
    <xf numFmtId="187" fontId="3" fillId="0" borderId="116" applyNumberFormat="1" applyBorder="1" applyFill="1" xfId="0">
      <alignment horizontal="right" vertical="center" wrapText="1"/>
    </xf>
    <xf numFmtId="186" fontId="127" fillId="0" borderId="460" applyNumberFormat="1" applyBorder="1" applyFill="1" xfId="0">
      <alignment horizontal="right" vertical="center" wrapText="1"/>
    </xf>
    <xf numFmtId="0" fontId="4" fillId="0" borderId="0" applyFill="1" xfId="272"/>
    <xf numFmtId="0" fontId="2" fillId="0" borderId="41" applyBorder="1" applyFill="1" xfId="272">
      <alignment horizontal="center" vertical="center" wrapText="1"/>
    </xf>
    <xf numFmtId="0" fontId="18" fillId="0" borderId="0" applyFill="1" xfId="272">
      <alignment horizontal="right" vertical="center"/>
    </xf>
    <xf numFmtId="0" fontId="27" fillId="0" borderId="0" applyFill="1" xfId="381">
      <alignment horizontal="left" vertical="center" wrapText="1"/>
    </xf>
    <xf numFmtId="0" fontId="26" fillId="3" borderId="0" xfId="381">
      <alignment horizontal="center" vertical="center" shrinkToFit="1"/>
    </xf>
    <xf numFmtId="0" fontId="25" fillId="3" borderId="0" xfId="272"/>
    <xf numFmtId="0" fontId="4" fillId="3" borderId="0" xfId="156"/>
    <xf numFmtId="189" fontId="2" fillId="0" borderId="141" applyNumberFormat="1" applyBorder="1" applyFill="1" xfId="456">
      <alignment horizontal="right" vertical="center" wrapText="1"/>
    </xf>
    <xf numFmtId="189" fontId="18" fillId="0" borderId="140" applyNumberFormat="1" applyBorder="1" applyFill="1" xfId="456">
      <alignment horizontal="right" vertical="center" wrapText="1"/>
    </xf>
    <xf numFmtId="0" fontId="18" fillId="0" borderId="145" applyBorder="1" applyFill="1" xfId="272">
      <alignment horizontal="left" vertical="center" indent="2" wrapText="1"/>
    </xf>
    <xf numFmtId="0" fontId="3" fillId="0" borderId="465" applyBorder="1" applyFill="1" xfId="0">
      <alignment horizontal="right" vertical="center" wrapText="1"/>
    </xf>
    <xf numFmtId="0" fontId="18" fillId="0" borderId="0" applyFill="1" xfId="272"/>
    <xf numFmtId="185" fontId="8" fillId="0" borderId="466" applyNumberFormat="1" applyBorder="1" applyFill="1" xfId="0">
      <alignment horizontal="right" vertical="center" wrapText="1"/>
    </xf>
    <xf numFmtId="0" fontId="4" fillId="3" borderId="0" xfId="272"/>
    <xf numFmtId="0" fontId="2" fillId="0" borderId="137" applyBorder="1" applyFill="1" xfId="456">
      <alignment horizontal="distributed" vertical="center" indent="3" wrapText="1"/>
    </xf>
    <xf numFmtId="183" fontId="4" fillId="3" borderId="0" applyNumberFormat="1" applyBorder="1" xfId="456">
      <alignment vertical="center"/>
    </xf>
    <xf numFmtId="0" fontId="18" fillId="3" borderId="0" xfId="272">
      <alignment horizontal="right" vertical="center"/>
    </xf>
    <xf numFmtId="0" fontId="8" fillId="3" borderId="0" xfId="381">
      <alignment horizontal="left" vertical="center" wrapText="1"/>
    </xf>
    <xf numFmtId="0" fontId="29" fillId="3" borderId="0" xfId="381">
      <alignment vertical="center" shrinkToFit="1"/>
    </xf>
    <xf numFmtId="0" fontId="7" fillId="3" borderId="0" xfId="381">
      <alignment horizontal="center" vertical="center" shrinkToFit="1"/>
    </xf>
    <xf numFmtId="0" fontId="20" fillId="3" borderId="0" xfId="456">
      <alignment vertical="center"/>
    </xf>
    <xf numFmtId="189" fontId="2" fillId="0" borderId="141" applyNumberFormat="1" applyBorder="1" applyFill="1" xfId="512">
      <alignment horizontal="right" vertical="center" wrapText="1"/>
    </xf>
    <xf numFmtId="189" fontId="18" fillId="0" borderId="140" applyNumberFormat="1" applyBorder="1" applyFill="1" xfId="381">
      <alignment horizontal="right" vertical="center" wrapText="1"/>
    </xf>
    <xf numFmtId="189" fontId="18" fillId="0" borderId="140" applyNumberFormat="1" applyBorder="1" applyFill="1" xfId="512">
      <alignment horizontal="right" vertical="center" wrapText="1"/>
    </xf>
    <xf numFmtId="189" fontId="2" fillId="0" borderId="141" applyNumberFormat="1" applyBorder="1" applyFill="1" xfId="381">
      <alignment horizontal="right" vertical="center" wrapText="1"/>
    </xf>
    <xf numFmtId="191" fontId="3" fillId="0" borderId="472" applyNumberFormat="1" applyBorder="1" applyFill="1" xfId="0">
      <alignment horizontal="right" vertical="center" wrapText="1"/>
    </xf>
    <xf numFmtId="187" fontId="8" fillId="0" borderId="118" applyNumberFormat="1" applyBorder="1" applyFill="1" xfId="0">
      <alignment horizontal="right" vertical="center" wrapText="1"/>
    </xf>
    <xf numFmtId="181" fontId="19" fillId="0" borderId="0" applyNumberFormat="1" applyBorder="1" applyFill="1" xfId="345">
      <alignment horizontal="right" vertical="center"/>
    </xf>
    <xf numFmtId="0" fontId="18" fillId="0" borderId="0" applyFill="1" xfId="272">
      <alignment vertical="center"/>
    </xf>
    <xf numFmtId="0" fontId="18" fillId="0" borderId="0" applyBorder="1" applyFill="1" xfId="272">
      <alignment vertical="center"/>
    </xf>
    <xf numFmtId="181" fontId="18" fillId="0" borderId="0" applyNumberFormat="1" applyBorder="1" applyFill="1" xfId="345">
      <alignment horizontal="left" vertical="center"/>
    </xf>
    <xf numFmtId="187" fontId="3" fillId="0" borderId="474" applyNumberFormat="1" applyBorder="1" applyFill="1" xfId="0">
      <alignment vertical="center" wrapText="1"/>
    </xf>
    <xf numFmtId="0" fontId="22" fillId="3" borderId="0" xfId="456">
      <alignment horizontal="center" vertical="center"/>
    </xf>
    <xf numFmtId="187" fontId="8" fillId="0" borderId="475" applyNumberFormat="1" applyBorder="1" applyFill="1" xfId="0">
      <alignment vertical="center" wrapText="1"/>
    </xf>
    <xf numFmtId="186" fontId="4" fillId="0" borderId="0" applyNumberFormat="1" applyFill="1" xfId="272">
      <alignment horizontal="center" vertical="center" wrapText="1"/>
    </xf>
    <xf numFmtId="0" fontId="8" fillId="0" borderId="0" applyFill="1" xfId="351">
      <alignment horizontal="right" vertical="center"/>
    </xf>
    <xf numFmtId="0" fontId="8" fillId="0" borderId="0" applyFill="1" xfId="351">
      <alignment horizontal="left" vertical="center"/>
    </xf>
    <xf numFmtId="0" fontId="31" fillId="0" borderId="0" applyFill="1" xfId="351">
      <alignment horizontal="center" vertical="center"/>
    </xf>
    <xf numFmtId="186" fontId="4" fillId="3" borderId="0" applyNumberFormat="1" xfId="456">
      <alignment vertical="center"/>
    </xf>
    <xf numFmtId="185" fontId="8" fillId="0" borderId="476" applyNumberFormat="1" applyBorder="1" applyFill="1" xfId="0">
      <alignment horizontal="right" vertical="center" wrapText="1" shrinkToFit="1"/>
      <protection locked="0"/>
    </xf>
    <xf numFmtId="0" fontId="2" fillId="0" borderId="189" applyBorder="1" applyFill="1" xfId="456">
      <alignment horizontal="distributed" vertical="center" indent="1" wrapText="1"/>
    </xf>
    <xf numFmtId="176" fontId="2" fillId="0" borderId="188" applyNumberFormat="1" applyBorder="1" applyFill="1" xfId="456">
      <alignment horizontal="distributed" vertical="center" indent="1"/>
    </xf>
    <xf numFmtId="176" fontId="2" fillId="0" borderId="182" applyNumberFormat="1" applyBorder="1" applyFill="1" xfId="456">
      <alignment horizontal="left" vertical="center"/>
    </xf>
    <xf numFmtId="0" fontId="18" fillId="0" borderId="43" applyBorder="1" applyFill="1" xfId="456">
      <alignment horizontal="left" vertical="center" wrapText="1"/>
    </xf>
    <xf numFmtId="176" fontId="18" fillId="0" borderId="184" applyNumberFormat="1" applyBorder="1" applyFill="1" xfId="456">
      <alignment horizontal="left" vertical="center"/>
    </xf>
    <xf numFmtId="0" fontId="18" fillId="3" borderId="185" applyBorder="1" xfId="456">
      <alignment horizontal="left" vertical="center" wrapText="1"/>
    </xf>
    <xf numFmtId="0" fontId="24" fillId="0" borderId="0" applyFill="1" xfId="456">
      <alignment vertical="center"/>
    </xf>
    <xf numFmtId="0" fontId="24" fillId="0" borderId="0" applyFill="1" xfId="456">
      <alignment horizontal="center" vertical="center"/>
    </xf>
    <xf numFmtId="0" fontId="24" fillId="0" borderId="0" applyFill="1" xfId="456">
      <alignment horizontal="center" vertical="center" wrapText="1"/>
    </xf>
    <xf numFmtId="183" fontId="2" fillId="0" borderId="165" applyNumberFormat="1" applyBorder="1" applyFill="1" xfId="456">
      <alignment horizontal="center" vertical="center" wrapText="1"/>
    </xf>
    <xf numFmtId="186" fontId="22" fillId="0" borderId="0" applyNumberFormat="1" applyFill="1" xfId="272"/>
    <xf numFmtId="0" fontId="18" fillId="0" borderId="0" applyFill="1" xfId="456">
      <alignment vertical="center"/>
    </xf>
    <xf numFmtId="186" fontId="4" fillId="0" borderId="0" applyNumberFormat="1" xfId="272"/>
    <xf numFmtId="183" fontId="4" fillId="0" borderId="0" applyNumberFormat="1" xfId="456">
      <alignment vertical="center"/>
    </xf>
    <xf numFmtId="0" fontId="4" fillId="3" borderId="0" xfId="456">
      <alignment vertical="center"/>
    </xf>
    <xf numFmtId="185" fontId="8" fillId="0" borderId="466" applyNumberFormat="1" applyBorder="1" applyFill="1" xfId="0">
      <alignment horizontal="right" vertical="center" wrapText="1"/>
      <protection locked="0"/>
    </xf>
    <xf numFmtId="0" fontId="2" fillId="0" borderId="203" applyBorder="1" applyFill="1" xfId="456">
      <alignment horizontal="distributed" vertical="center" indent="1"/>
    </xf>
    <xf numFmtId="0" fontId="18" fillId="0" borderId="202" applyBorder="1" applyFill="1" xfId="456">
      <alignment vertical="center"/>
    </xf>
    <xf numFmtId="0" fontId="18" fillId="3" borderId="201" applyBorder="1" xfId="456">
      <alignment horizontal="left" vertical="center"/>
    </xf>
    <xf numFmtId="0" fontId="18" fillId="0" borderId="198" applyBorder="1" applyFill="1" xfId="456">
      <alignment horizontal="left" vertical="center"/>
    </xf>
    <xf numFmtId="186" fontId="8" fillId="0" borderId="109" applyNumberFormat="1" applyBorder="1" applyFill="1" xfId="0">
      <alignment horizontal="right" vertical="center" wrapText="1"/>
      <protection locked="0"/>
    </xf>
    <xf numFmtId="0" fontId="18" fillId="0" borderId="199" applyBorder="1" applyFill="1" xfId="456">
      <alignment horizontal="left" vertical="center"/>
    </xf>
    <xf numFmtId="0" fontId="2" fillId="0" borderId="197" applyBorder="1" applyFill="1" xfId="456">
      <alignment horizontal="left" vertical="center"/>
    </xf>
    <xf numFmtId="0" fontId="2" fillId="0" borderId="196" applyBorder="1" applyFill="1" xfId="456">
      <alignment horizontal="left" vertical="center"/>
    </xf>
    <xf numFmtId="0" fontId="34" fillId="0" borderId="0" applyFill="1" xfId="455">
      <alignment vertical="center" wrapText="1"/>
    </xf>
    <xf numFmtId="183" fontId="18" fillId="0" borderId="0" applyNumberFormat="1" applyFill="1" xfId="456">
      <alignment horizontal="right" vertical="center"/>
    </xf>
    <xf numFmtId="0" fontId="33" fillId="0" borderId="0" applyFill="1" xfId="456">
      <alignment vertical="center"/>
    </xf>
    <xf numFmtId="190" fontId="4" fillId="0" borderId="0" applyNumberFormat="1" applyFill="1" xfId="456">
      <alignment vertical="center"/>
    </xf>
    <xf numFmtId="0" fontId="4" fillId="0" borderId="212" applyBorder="1" applyFill="1" xfId="456">
      <alignment horizontal="left" vertical="center"/>
    </xf>
    <xf numFmtId="0" fontId="8" fillId="0" borderId="208" applyBorder="1" applyFill="1" xfId="416">
      <alignment horizontal="left" vertical="center"/>
    </xf>
    <xf numFmtId="0" fontId="2" fillId="3" borderId="207" applyBorder="1" xfId="456">
      <alignment horizontal="left" vertical="center" wrapText="1"/>
    </xf>
    <xf numFmtId="0" fontId="3" fillId="0" borderId="206" applyBorder="1" applyFill="1" xfId="416">
      <alignment horizontal="left" vertical="center"/>
    </xf>
    <xf numFmtId="183" fontId="4" fillId="0" borderId="0" applyNumberFormat="1" applyFill="1" xfId="456">
      <alignment vertical="center"/>
    </xf>
    <xf numFmtId="185" fontId="3" fillId="0" borderId="497" applyNumberFormat="1" applyBorder="1" applyFill="1" xfId="0">
      <alignment horizontal="right" vertical="center" wrapText="1" shrinkToFit="1"/>
      <protection locked="0"/>
    </xf>
    <xf numFmtId="176" fontId="2" fillId="0" borderId="222" applyNumberFormat="1" applyBorder="1" applyFill="1" xfId="360">
      <alignment horizontal="center" vertical="center"/>
    </xf>
    <xf numFmtId="0" fontId="2" fillId="0" borderId="335" applyBorder="1" applyFill="1" xfId="456">
      <alignment horizontal="center" vertical="center"/>
    </xf>
    <xf numFmtId="0" fontId="2" fillId="0" borderId="337" applyBorder="1" applyFill="1" xfId="456">
      <alignment horizontal="center" vertical="center"/>
    </xf>
    <xf numFmtId="0" fontId="2" fillId="0" borderId="338" applyBorder="1" applyFill="1" xfId="456">
      <alignment horizontal="center" vertical="center"/>
    </xf>
    <xf numFmtId="0" fontId="2" fillId="0" borderId="336" applyBorder="1" applyFill="1" xfId="456">
      <alignment horizontal="center" vertical="center"/>
    </xf>
    <xf numFmtId="186" fontId="4" fillId="0" borderId="0" applyNumberFormat="1" applyFill="1" xfId="456">
      <alignment vertical="center"/>
    </xf>
    <xf numFmtId="0" fontId="2" fillId="0" borderId="41" applyBorder="1" applyFill="1" xfId="456">
      <alignment horizontal="center" vertical="center" wrapText="1"/>
    </xf>
    <xf numFmtId="0" fontId="36" fillId="0" borderId="0" applyFill="1" xfId="404"/>
    <xf numFmtId="0" fontId="38" fillId="0" borderId="233" applyBorder="1" applyFill="1" xfId="76">
      <alignment horizontal="left" vertical="center" wrapText="1"/>
    </xf>
    <xf numFmtId="186" fontId="4" fillId="3" borderId="0" applyNumberFormat="1" xfId="272">
      <alignment horizontal="center" vertical="center" wrapText="1"/>
    </xf>
    <xf numFmtId="183" fontId="2" fillId="0" borderId="229" applyNumberFormat="1" applyBorder="1" applyFill="1" xfId="456">
      <alignment horizontal="center" vertical="center" wrapText="1"/>
    </xf>
    <xf numFmtId="0" fontId="0" fillId="0" borderId="0" applyFill="1" xfId="351">
      <alignment horizontal="right"/>
    </xf>
    <xf numFmtId="0" fontId="37" fillId="0" borderId="0" applyFill="1" xfId="351">
      <alignment horizontal="center" vertical="center"/>
    </xf>
    <xf numFmtId="0" fontId="3" fillId="0" borderId="2" applyBorder="1" applyFill="1" xfId="351">
      <alignment horizontal="center" vertical="center"/>
    </xf>
    <xf numFmtId="192" fontId="39" fillId="0" borderId="241" applyNumberFormat="1" applyBorder="1" applyFill="1" xfId="351">
      <alignment horizontal="left" vertical="center"/>
    </xf>
    <xf numFmtId="184" fontId="3" fillId="0" borderId="238" applyNumberFormat="1" applyBorder="1" applyFill="1" xfId="351">
      <alignment horizontal="right" vertical="center" wrapText="1"/>
    </xf>
    <xf numFmtId="184" fontId="8" fillId="0" borderId="240" applyNumberFormat="1" applyBorder="1" applyFill="1" xfId="351">
      <alignment horizontal="right" vertical="center" wrapText="1"/>
    </xf>
    <xf numFmtId="0" fontId="8" fillId="0" borderId="0" applyBorder="1" applyFill="1" xfId="351">
      <alignment horizontal="right" vertical="center"/>
    </xf>
    <xf numFmtId="0" fontId="8" fillId="0" borderId="0" applyBorder="1" applyFill="1" xfId="351">
      <alignment horizontal="left" vertical="center"/>
    </xf>
    <xf numFmtId="0" fontId="7" fillId="0" borderId="0" applyBorder="1" applyFill="1" xfId="351">
      <alignment horizontal="center" vertical="center"/>
    </xf>
    <xf numFmtId="0" fontId="7" fillId="0" borderId="0" applyBorder="1" applyFill="1" xfId="351">
      <alignment horizontal="center" vertical="center" wrapText="1"/>
    </xf>
    <xf numFmtId="176" fontId="2" fillId="3" borderId="267" applyNumberFormat="1" applyBorder="1" xfId="459">
      <alignment horizontal="left" vertical="center"/>
    </xf>
    <xf numFmtId="186" fontId="3" fillId="0" borderId="232" applyNumberFormat="1" applyBorder="1" applyFill="1" xfId="0">
      <alignment vertical="center" wrapText="1"/>
      <protection locked="0"/>
    </xf>
    <xf numFmtId="0" fontId="10" fillId="0" borderId="0" applyFill="1" xfId="456">
      <alignment vertical="center"/>
    </xf>
    <xf numFmtId="183" fontId="2" fillId="3" borderId="246" applyNumberFormat="1" applyBorder="1" xfId="456">
      <alignment horizontal="center" vertical="center" wrapText="1"/>
    </xf>
    <xf numFmtId="0" fontId="2" fillId="3" borderId="247" applyBorder="1" xfId="456">
      <alignment horizontal="distributed" vertical="center" indent="3" wrapText="1"/>
    </xf>
    <xf numFmtId="183" fontId="18" fillId="3" borderId="0" applyNumberFormat="1" applyBorder="1" xfId="456">
      <alignment horizontal="right" vertical="center"/>
    </xf>
    <xf numFmtId="0" fontId="33" fillId="3" borderId="0" xfId="456">
      <alignment vertical="center"/>
    </xf>
    <xf numFmtId="0" fontId="8" fillId="0" borderId="0" applyFill="1" xfId="456">
      <alignment vertical="center"/>
    </xf>
    <xf numFmtId="0" fontId="22" fillId="3" borderId="0" xfId="456">
      <alignment vertical="center"/>
    </xf>
    <xf numFmtId="0" fontId="1" fillId="0" borderId="0" applyFill="1" xfId="456">
      <alignment horizontal="center" vertical="center"/>
    </xf>
    <xf numFmtId="0" fontId="1" fillId="0" borderId="0" applyFill="1" xfId="456">
      <alignment horizontal="center" vertical="center"/>
    </xf>
    <xf numFmtId="0" fontId="0" fillId="0" borderId="0" applyFill="1" xfId="0"/>
    <xf numFmtId="185" fontId="3" fillId="3" borderId="514" applyNumberFormat="1" applyBorder="1" xfId="0">
      <alignment horizontal="right" vertical="center" wrapText="1"/>
      <protection locked="0"/>
    </xf>
    <xf numFmtId="0" fontId="2" fillId="0" borderId="285" applyBorder="1" applyFill="1" xfId="456">
      <alignment horizontal="distributed" vertical="center" indent="2" wrapText="1"/>
    </xf>
    <xf numFmtId="0" fontId="20" fillId="0" borderId="284" applyBorder="1" applyFill="1" xfId="456">
      <alignment horizontal="distributed" vertical="center"/>
    </xf>
    <xf numFmtId="186" fontId="8" fillId="3" borderId="517" applyNumberFormat="1" applyBorder="1" xfId="0">
      <alignment horizontal="right" vertical="center" wrapText="1"/>
      <protection locked="0"/>
    </xf>
    <xf numFmtId="186" fontId="8" fillId="3" borderId="517" applyNumberFormat="1" applyBorder="1" xfId="0">
      <alignment horizontal="right" vertical="center" wrapText="1"/>
    </xf>
    <xf numFmtId="0" fontId="18" fillId="3" borderId="274" applyBorder="1" xfId="456">
      <alignment horizontal="left" vertical="center"/>
    </xf>
    <xf numFmtId="0" fontId="2" fillId="0" borderId="44" applyBorder="1" applyFill="1" xfId="456">
      <alignment vertical="center" wrapText="1"/>
    </xf>
    <xf numFmtId="186" fontId="3" fillId="0" borderId="111" applyNumberFormat="1" applyBorder="1" applyFill="1" xfId="0">
      <alignment horizontal="right" vertical="center" wrapText="1"/>
      <protection locked="0"/>
    </xf>
    <xf numFmtId="0" fontId="2" fillId="0" borderId="279" applyBorder="1" applyFill="1" xfId="456">
      <alignment horizontal="distributed" vertical="center"/>
    </xf>
    <xf numFmtId="185" fontId="8" fillId="3" borderId="523" applyNumberFormat="1" applyBorder="1" xfId="0">
      <alignment horizontal="right" vertical="center" wrapText="1"/>
      <protection locked="0"/>
    </xf>
    <xf numFmtId="0" fontId="18" fillId="0" borderId="42" applyBorder="1" applyFill="1" xfId="456">
      <alignment vertical="center" wrapText="1"/>
    </xf>
    <xf numFmtId="0" fontId="18" fillId="0" borderId="275" applyBorder="1" applyFill="1" xfId="456">
      <alignment horizontal="left" vertical="top" wrapText="1"/>
    </xf>
    <xf numFmtId="0" fontId="18" fillId="3" borderId="295" applyBorder="1" xfId="456" quotePrefix="1">
      <alignment horizontal="left" vertical="center"/>
    </xf>
    <xf numFmtId="183" fontId="2" fillId="0" borderId="269" applyNumberFormat="1" applyBorder="1" applyFill="1" xfId="456">
      <alignment vertical="center" wrapText="1"/>
    </xf>
    <xf numFmtId="0" fontId="2" fillId="0" borderId="0" applyFill="1" xfId="456">
      <alignment horizontal="center" vertical="center" wrapText="1"/>
    </xf>
    <xf numFmtId="0" fontId="18" fillId="0" borderId="0" applyFill="1" xfId="456">
      <alignment horizontal="left" vertical="center"/>
    </xf>
    <xf numFmtId="0" fontId="41" fillId="0" borderId="0" applyFill="1" xfId="456">
      <alignment vertical="center"/>
    </xf>
    <xf numFmtId="185" fontId="3" fillId="0" borderId="528" applyNumberFormat="1" applyBorder="1" applyFill="1" xfId="0">
      <alignment vertical="center" wrapText="1"/>
      <protection locked="0"/>
    </xf>
    <xf numFmtId="185" fontId="8" fillId="0" borderId="529" applyNumberFormat="1" applyBorder="1" applyFill="1" xfId="0">
      <alignment vertical="center" wrapText="1"/>
      <protection locked="0"/>
    </xf>
    <xf numFmtId="176" fontId="18" fillId="0" borderId="289" applyNumberFormat="1" applyBorder="1" applyFill="1" xfId="459">
      <alignment horizontal="left" vertical="center" wrapText="1"/>
    </xf>
    <xf numFmtId="186" fontId="18" fillId="0" borderId="59" applyNumberFormat="1" applyBorder="1" applyFill="1" xfId="459">
      <alignment vertical="center" wrapText="1"/>
    </xf>
    <xf numFmtId="183" fontId="2" fillId="0" borderId="0" applyNumberFormat="1" applyFill="1" xfId="456">
      <alignment horizontal="center" vertical="center" wrapText="1"/>
    </xf>
    <xf numFmtId="183" fontId="2" fillId="0" borderId="286" applyNumberFormat="1" applyBorder="1" applyFill="1" xfId="456">
      <alignment horizontal="center" vertical="center" wrapText="1"/>
    </xf>
    <xf numFmtId="0" fontId="0" fillId="0" borderId="0" applyFill="1" xfId="456">
      <alignment vertical="center"/>
    </xf>
    <xf numFmtId="190" fontId="4" fillId="3" borderId="0" applyNumberFormat="1" xfId="456">
      <alignment vertical="center"/>
    </xf>
    <xf numFmtId="185" fontId="3" fillId="0" borderId="131" applyNumberFormat="1" applyBorder="1" applyFill="1" xfId="0">
      <alignment horizontal="right" vertical="center" wrapText="1"/>
      <protection locked="0"/>
    </xf>
    <xf numFmtId="0" fontId="2" fillId="0" borderId="293" applyBorder="1" applyFill="1" xfId="456">
      <alignment horizontal="distributed" vertical="center"/>
    </xf>
    <xf numFmtId="0" fontId="18" fillId="3" borderId="0" xfId="456">
      <alignment vertical="center"/>
    </xf>
    <xf numFmtId="0" fontId="18" fillId="0" borderId="294" applyBorder="1" applyFill="1" xfId="456" quotePrefix="1">
      <alignment horizontal="left" vertical="center"/>
    </xf>
    <xf numFmtId="0" fontId="2" fillId="3" borderId="0" xfId="456">
      <alignment horizontal="center" vertical="center" wrapText="1"/>
    </xf>
    <xf numFmtId="0" fontId="42" fillId="3" borderId="0" xfId="456">
      <alignment vertical="center"/>
    </xf>
    <xf numFmtId="183" fontId="4" fillId="3" borderId="0" applyNumberFormat="1" xfId="456">
      <alignment vertical="center"/>
    </xf>
    <xf numFmtId="0" fontId="8" fillId="0" borderId="0" xfId="0"/>
    <xf numFmtId="0" fontId="128" fillId="0" borderId="536" applyBorder="1" applyFill="1" xfId="149">
      <alignment horizontal="center" vertical="center" wrapText="1"/>
    </xf>
    <xf numFmtId="176" fontId="129" fillId="3" borderId="537" applyNumberFormat="1" applyBorder="1" xfId="0">
      <alignment horizontal="left" vertical="center" wrapText="1"/>
    </xf>
    <xf numFmtId="0" fontId="0" fillId="0" borderId="0" xfId="0"/>
  </cellXfs>
  <cellStyles count="5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_ET_STYLE_NoName_00__Book1_1" xfId="49"/>
    <cellStyle name="部门" xfId="50"/>
    <cellStyle name="强调文字颜色 2 3" xfId="51"/>
    <cellStyle name="Accent5" xfId="52"/>
    <cellStyle name="汇总 6" xfId="53"/>
    <cellStyle name="args.style" xfId="54"/>
    <cellStyle name="好 3" xfId="55"/>
    <cellStyle name="Accent1" xfId="56"/>
    <cellStyle name="Accent2 - 40%" xfId="57"/>
    <cellStyle name="常规 3" xfId="58"/>
    <cellStyle name="Accent2 - 20%" xfId="59"/>
    <cellStyle name="_Book1_2" xfId="60"/>
    <cellStyle name="常规 26" xfId="61"/>
    <cellStyle name="Accent6" xfId="62"/>
    <cellStyle name="日期" xfId="63"/>
    <cellStyle name="60% - 强调文字颜色 6 3" xfId="64"/>
    <cellStyle name="Accent2 - 60%" xfId="65"/>
    <cellStyle name="好_0605石屏" xfId="66"/>
    <cellStyle name="Input [yellow]" xfId="67"/>
    <cellStyle name="60% - 强调文字颜色 4 2" xfId="68"/>
    <cellStyle name="差_Book1" xfId="69"/>
    <cellStyle name="Accent4" xfId="70"/>
    <cellStyle name="_ET_STYLE_NoName_00__Sheet3" xfId="71"/>
    <cellStyle name="60% - 强调文字颜色 2 3" xfId="72"/>
    <cellStyle name="Accent5 - 60%" xfId="73"/>
    <cellStyle name="Accent3" xfId="74"/>
    <cellStyle name="常规 6" xfId="75"/>
    <cellStyle name="常规 4" xfId="76"/>
    <cellStyle name="60% - 强调文字颜色 2 2" xfId="77"/>
    <cellStyle name="Accent1 - 60%" xfId="78"/>
    <cellStyle name="标题 1 5" xfId="79"/>
    <cellStyle name="差 7" xfId="80"/>
    <cellStyle name="0,0_x000d__x000a_NA_x000d__x000a_" xfId="81"/>
    <cellStyle name="40% - 强调文字颜色 4 2" xfId="82"/>
    <cellStyle name="常规 2" xfId="83"/>
    <cellStyle name="PSHeading" xfId="84"/>
    <cellStyle name="20% - 强调文字颜色 3 3" xfId="85"/>
    <cellStyle name="编号" xfId="86"/>
    <cellStyle name="Accent6 - 20%" xfId="87"/>
    <cellStyle name="好_2008年地州对账表(国库资金）" xfId="88"/>
    <cellStyle name="PSChar" xfId="89"/>
    <cellStyle name="60% - 强调文字颜色 5 2" xfId="90"/>
    <cellStyle name="标题 1 4" xfId="91"/>
    <cellStyle name="_弱电系统设备配置报价清单" xfId="92"/>
    <cellStyle name="_ET_STYLE_NoName_00__Book1" xfId="93"/>
    <cellStyle name="_ET_STYLE_NoName_00_" xfId="94"/>
    <cellStyle name="_Book1_1" xfId="95"/>
    <cellStyle name="_20100326高清市院遂宁检察院1080P配置清单26日改" xfId="96"/>
    <cellStyle name="_Book1_3" xfId="97"/>
    <cellStyle name="常规 2 7" xfId="98"/>
    <cellStyle name="_Book1" xfId="99"/>
    <cellStyle name="_Book1_2 3 2" xfId="100"/>
    <cellStyle name="_Book1_2 4" xfId="101"/>
    <cellStyle name="超级链接" xfId="102"/>
    <cellStyle name="Percent [2]" xfId="103"/>
    <cellStyle name="_ET_STYLE_NoName_00__Book1_1 2 3" xfId="104"/>
    <cellStyle name="标题 2 2 2 2" xfId="105"/>
    <cellStyle name="_ET_STYLE_NoName_00__Book1_1 3" xfId="106"/>
    <cellStyle name="_ET_STYLE_NoName_00__Book1_1 4" xfId="107"/>
    <cellStyle name="_关闭破产企业已移交地方管理中小学校退休教师情况明细表(1)" xfId="108"/>
    <cellStyle name="0,0_x005f_x000d__x005f_x000a_NA_x005f_x000d__x005f_x000a_" xfId="109"/>
    <cellStyle name="20% - 强调文字颜色 1 2" xfId="110"/>
    <cellStyle name="强调文字颜色 2 2" xfId="111"/>
    <cellStyle name="20% - 强调文字颜色 1 3" xfId="112"/>
    <cellStyle name="Accent1 - 20%" xfId="113"/>
    <cellStyle name="20% - 强调文字颜色 2 2" xfId="114"/>
    <cellStyle name="20% - 强调文字颜色 2 3" xfId="115"/>
    <cellStyle name="60% - 强调文字颜色 3 2" xfId="116"/>
    <cellStyle name="20% - 强调文字颜色 3 2" xfId="117"/>
    <cellStyle name="20% - 强调文字颜色 4 2" xfId="118"/>
    <cellStyle name="Mon閠aire_!!!GO" xfId="119"/>
    <cellStyle name="20% - 强调文字颜色 4 3" xfId="120"/>
    <cellStyle name="Accent6 - 60%" xfId="121"/>
    <cellStyle name="20% - 强调文字颜色 5 2" xfId="122"/>
    <cellStyle name="20% - 强调文字颜色 5 3" xfId="123"/>
    <cellStyle name="20% - 强调文字颜色 6 2" xfId="124"/>
    <cellStyle name="20% - 强调文字颜色 6 3" xfId="125"/>
    <cellStyle name="40% - 强调文字颜色 1 2" xfId="126"/>
    <cellStyle name="常规 9" xfId="127"/>
    <cellStyle name="40% - 强调文字颜色 1 3" xfId="128"/>
    <cellStyle name="40% - 强调文字颜色 2 2" xfId="129"/>
    <cellStyle name="40% - 强调文字颜色 2 3" xfId="130"/>
    <cellStyle name="40% - 强调文字颜色 3 2" xfId="131"/>
    <cellStyle name="40% - 强调文字颜色 3 3" xfId="132"/>
    <cellStyle name="40% - 强调文字颜色 4 3" xfId="133"/>
    <cellStyle name="好 2" xfId="134"/>
    <cellStyle name="40% - 强调文字颜色 5 2" xfId="135"/>
    <cellStyle name="60% - 强调文字颜色 4 3" xfId="136"/>
    <cellStyle name="40% - 强调文字颜色 5 3" xfId="137"/>
    <cellStyle name="40% - 强调文字颜色 6 2" xfId="138"/>
    <cellStyle name="适中 2" xfId="139"/>
    <cellStyle name="标题 2 2 4" xfId="140"/>
    <cellStyle name="Accent2" xfId="141"/>
    <cellStyle name="40% - 强调文字颜色 6 3" xfId="142"/>
    <cellStyle name="60% - 强调文字颜色 1 2" xfId="143"/>
    <cellStyle name="输出 3" xfId="144"/>
    <cellStyle name="好 7" xfId="145"/>
    <cellStyle name="标题 3 2 4" xfId="146"/>
    <cellStyle name="60% - 强调文字颜色 1 3" xfId="147"/>
    <cellStyle name="输出 4" xfId="148"/>
    <cellStyle name="常规 5" xfId="149"/>
    <cellStyle name="60% - 强调文字颜色 2 2 3" xfId="150"/>
    <cellStyle name="注释 2" xfId="151"/>
    <cellStyle name="60% - 强调文字颜色 3 2 3" xfId="152"/>
    <cellStyle name="60% - 强调文字颜色 3 3" xfId="153"/>
    <cellStyle name="Accent5 - 40%" xfId="154"/>
    <cellStyle name="常规 20" xfId="155"/>
    <cellStyle name="常规 15" xfId="156"/>
    <cellStyle name="60% - 强调文字颜色 5 2 3" xfId="157"/>
    <cellStyle name="60% - 强调文字颜色 5 3" xfId="158"/>
    <cellStyle name="RowLevel_0" xfId="159"/>
    <cellStyle name="60% - 强调文字颜色 6 2" xfId="160"/>
    <cellStyle name="强调文字颜色 5 2" xfId="161"/>
    <cellStyle name="Header2" xfId="162"/>
    <cellStyle name="6mal" xfId="163"/>
    <cellStyle name="Accent5 - 20%" xfId="164"/>
    <cellStyle name="Accent1 - 20% 3" xfId="165"/>
    <cellStyle name="Accent1 - 40%" xfId="166"/>
    <cellStyle name="标题 6" xfId="167"/>
    <cellStyle name="Accent1 - 60% 3" xfId="168"/>
    <cellStyle name="标题 1 6" xfId="169"/>
    <cellStyle name="Accent1 2" xfId="170"/>
    <cellStyle name="Date" xfId="171"/>
    <cellStyle name="Currency [0]_!!!GO" xfId="172"/>
    <cellStyle name="Accent1 3" xfId="173"/>
    <cellStyle name="Accent1 6" xfId="174"/>
    <cellStyle name="sstot" xfId="175"/>
    <cellStyle name="Accent1 7" xfId="176"/>
    <cellStyle name="差_1110洱源" xfId="177"/>
    <cellStyle name="Accent1 8" xfId="178"/>
    <cellStyle name="Accent1 9" xfId="179"/>
    <cellStyle name="Header1" xfId="180"/>
    <cellStyle name="输入 2" xfId="181"/>
    <cellStyle name="Accent2 2" xfId="182"/>
    <cellStyle name="t" xfId="183"/>
    <cellStyle name="Accent2 3" xfId="184"/>
    <cellStyle name="Accent2 4" xfId="185"/>
    <cellStyle name="Accent2 6" xfId="186"/>
    <cellStyle name="常规 2 2 11" xfId="187"/>
    <cellStyle name="Accent2 7" xfId="188"/>
    <cellStyle name="Accent2 8" xfId="189"/>
    <cellStyle name="Accent2 9" xfId="190"/>
    <cellStyle name="Accent3 - 20%" xfId="191"/>
    <cellStyle name="Milliers_!!!GO" xfId="192"/>
    <cellStyle name="标题 1 3" xfId="193"/>
    <cellStyle name="汇总 3" xfId="194"/>
    <cellStyle name="Accent3 - 40%" xfId="195"/>
    <cellStyle name="Mon閠aire [0]_!!!GO" xfId="196"/>
    <cellStyle name="Accent4 - 60%" xfId="197"/>
    <cellStyle name="捠壿 [0.00]_Region Orders (2)" xfId="198"/>
    <cellStyle name="Accent3 - 60%" xfId="199"/>
    <cellStyle name="好_M01-1" xfId="200"/>
    <cellStyle name="Accent3 2" xfId="201"/>
    <cellStyle name="comma zerodec" xfId="202"/>
    <cellStyle name="Accent3 3" xfId="203"/>
    <cellStyle name="Accent3 5" xfId="204"/>
    <cellStyle name="Accent3 6" xfId="205"/>
    <cellStyle name="Moneda_96 Risk" xfId="206"/>
    <cellStyle name="Accent3 7" xfId="207"/>
    <cellStyle name="Accent3 8" xfId="208"/>
    <cellStyle name="Accent3 9" xfId="209"/>
    <cellStyle name="Accent4 - 20%" xfId="210"/>
    <cellStyle name="强调 2" xfId="211"/>
    <cellStyle name="Accent4 - 40%" xfId="212"/>
    <cellStyle name="Accent6 - 40%" xfId="213"/>
    <cellStyle name="商品名称" xfId="214"/>
    <cellStyle name="PSSpacer" xfId="215"/>
    <cellStyle name="Accent4 2" xfId="216"/>
    <cellStyle name="Accent4 3" xfId="217"/>
    <cellStyle name="New Times Roman" xfId="218"/>
    <cellStyle name="Accent4 4" xfId="219"/>
    <cellStyle name="Accent4 6" xfId="220"/>
    <cellStyle name="标题 1 2" xfId="221"/>
    <cellStyle name="Accent4 7" xfId="222"/>
    <cellStyle name="标题 1 2 3" xfId="223"/>
    <cellStyle name="Accent4 8" xfId="224"/>
    <cellStyle name="标题 1 2 4" xfId="225"/>
    <cellStyle name="标题 2 3" xfId="226"/>
    <cellStyle name="Accent5 3" xfId="227"/>
    <cellStyle name="Category" xfId="228"/>
    <cellStyle name="Accent5 4 2" xfId="229"/>
    <cellStyle name="Comma [0]_!!!GO" xfId="230"/>
    <cellStyle name="标题 3 3" xfId="231"/>
    <cellStyle name="汇总 2" xfId="232"/>
    <cellStyle name="Accent5 5" xfId="233"/>
    <cellStyle name="汇总 4" xfId="234"/>
    <cellStyle name="Accent5 7" xfId="235"/>
    <cellStyle name="汇总 5" xfId="236"/>
    <cellStyle name="Accent5 8" xfId="237"/>
    <cellStyle name="ColLevel_0" xfId="238"/>
    <cellStyle name="Accent6 - 60% 3" xfId="239"/>
    <cellStyle name="Accent6 8" xfId="240"/>
    <cellStyle name="标题 1 4 4" xfId="241"/>
    <cellStyle name="Comma_!!!GO" xfId="242"/>
    <cellStyle name="Currency_!!!GO" xfId="243"/>
    <cellStyle name="分级显示列_1_Book1" xfId="244"/>
    <cellStyle name="Currency1" xfId="245"/>
    <cellStyle name="标题 2 3 4" xfId="246"/>
    <cellStyle name="Date 2" xfId="247"/>
    <cellStyle name="Dollar (zero dec)" xfId="248"/>
    <cellStyle name="Grey" xfId="249"/>
    <cellStyle name="标题 2 2" xfId="250"/>
    <cellStyle name="Input [yellow] 2" xfId="251"/>
    <cellStyle name="Input [yellow] 3" xfId="252"/>
    <cellStyle name="Input Cells" xfId="253"/>
    <cellStyle name="Linked Cells" xfId="254"/>
    <cellStyle name="Millares [0]_96 Risk" xfId="255"/>
    <cellStyle name="Millares_96 Risk" xfId="256"/>
    <cellStyle name="Milliers [0]_!!!GO" xfId="257"/>
    <cellStyle name="Moneda [0]_96 Risk" xfId="258"/>
    <cellStyle name="Month" xfId="259"/>
    <cellStyle name="数量" xfId="260"/>
    <cellStyle name="标题 1 2 2 2" xfId="261"/>
    <cellStyle name="no dec" xfId="262"/>
    <cellStyle name="Normal - Style1" xfId="263"/>
    <cellStyle name="Normal_!!!GO" xfId="264"/>
    <cellStyle name="per.style" xfId="265"/>
    <cellStyle name="PSInt" xfId="266"/>
    <cellStyle name="Percent_!!!GO" xfId="267"/>
    <cellStyle name="Pourcentage_pldt" xfId="268"/>
    <cellStyle name="PSDate" xfId="269"/>
    <cellStyle name="编号 2" xfId="270"/>
    <cellStyle name="PSDec" xfId="271"/>
    <cellStyle name="常规 10" xfId="272"/>
    <cellStyle name="编号 4" xfId="273"/>
    <cellStyle name="PSHeading 2 2 3" xfId="274"/>
    <cellStyle name="PSHeading 2 4" xfId="275"/>
    <cellStyle name="PSHeading 3" xfId="276"/>
    <cellStyle name="Standard_AREAS" xfId="277"/>
    <cellStyle name="标题 10" xfId="278"/>
    <cellStyle name="常规_Sheet3" xfId="279"/>
    <cellStyle name="标题 2 2 3" xfId="280"/>
    <cellStyle name="标题 3 2" xfId="281"/>
    <cellStyle name="捠壿_Region Orders (2)" xfId="282"/>
    <cellStyle name="编号 2 3" xfId="283"/>
    <cellStyle name="标题 1 5 3" xfId="284"/>
    <cellStyle name="标题 2 4" xfId="285"/>
    <cellStyle name="标题 1 7" xfId="286"/>
    <cellStyle name="标题 2 3 2" xfId="287"/>
    <cellStyle name="标题 3 2 2 2" xfId="288"/>
    <cellStyle name="好 5" xfId="289"/>
    <cellStyle name="标题 2 4 3" xfId="290"/>
    <cellStyle name="标题 2 4 4" xfId="291"/>
    <cellStyle name="标题 2 5" xfId="292"/>
    <cellStyle name="标题 2 7" xfId="293"/>
    <cellStyle name="标题 2 6" xfId="294"/>
    <cellStyle name="标题 3 2 3" xfId="295"/>
    <cellStyle name="好 6" xfId="296"/>
    <cellStyle name="标题 3 4" xfId="297"/>
    <cellStyle name="标题 3 5" xfId="298"/>
    <cellStyle name="标题 3 6" xfId="299"/>
    <cellStyle name="标题 3 7" xfId="300"/>
    <cellStyle name="标题 4 2" xfId="301"/>
    <cellStyle name="千位分隔 3" xfId="302"/>
    <cellStyle name="标题 4 2 2 2" xfId="303"/>
    <cellStyle name="标题 4 2 3" xfId="304"/>
    <cellStyle name="标题 4 2 4" xfId="305"/>
    <cellStyle name="标题 4 3" xfId="306"/>
    <cellStyle name="标题 4 4" xfId="307"/>
    <cellStyle name="标题 4 5" xfId="308"/>
    <cellStyle name="标题 4 6" xfId="309"/>
    <cellStyle name="标题 4 7" xfId="310"/>
    <cellStyle name="标题 5" xfId="311"/>
    <cellStyle name="标题 5 2 2" xfId="312"/>
    <cellStyle name="标题 5 3" xfId="313"/>
    <cellStyle name="标题 5 4" xfId="314"/>
    <cellStyle name="标题 6 3" xfId="315"/>
    <cellStyle name="标题 6 4" xfId="316"/>
    <cellStyle name="标题 7" xfId="317"/>
    <cellStyle name="标题 8" xfId="318"/>
    <cellStyle name="常规 2 8" xfId="319"/>
    <cellStyle name="标题 9" xfId="320"/>
    <cellStyle name="标题1" xfId="321"/>
    <cellStyle name="差 5" xfId="322"/>
    <cellStyle name="表标题" xfId="323"/>
    <cellStyle name="部门 2" xfId="324"/>
    <cellStyle name="部门 3" xfId="325"/>
    <cellStyle name="差 2" xfId="326"/>
    <cellStyle name="解释性文本 5" xfId="327"/>
    <cellStyle name="差 3" xfId="328"/>
    <cellStyle name="解释性文本 6" xfId="329"/>
    <cellStyle name="差 4" xfId="330"/>
    <cellStyle name="解释性文本 7" xfId="331"/>
    <cellStyle name="差 5 3" xfId="332"/>
    <cellStyle name="差 6" xfId="333"/>
    <cellStyle name="差_0502通海县" xfId="334"/>
    <cellStyle name="差 8" xfId="335"/>
    <cellStyle name="差_0502通海县 3" xfId="336"/>
    <cellStyle name="差_0605石屏" xfId="337"/>
    <cellStyle name="差_11大理" xfId="338"/>
    <cellStyle name="差_2007年地州资金往来对账表" xfId="339"/>
    <cellStyle name="差_2008年地州对账表(国库资金）" xfId="340"/>
    <cellStyle name="常规 28" xfId="341"/>
    <cellStyle name="适中 3" xfId="342"/>
    <cellStyle name="差_M01-1" xfId="343"/>
    <cellStyle name="昗弨_Pacific Region P&amp;L" xfId="344"/>
    <cellStyle name="常规 11" xfId="345"/>
    <cellStyle name="链接单元格 3" xfId="346"/>
    <cellStyle name="常规 12" xfId="347"/>
    <cellStyle name="好 4" xfId="348"/>
    <cellStyle name="常规 13" xfId="349"/>
    <cellStyle name="常规 14" xfId="350"/>
    <cellStyle name="常规 16" xfId="351"/>
    <cellStyle name="常规 21" xfId="352"/>
    <cellStyle name="检查单元格 2" xfId="353"/>
    <cellStyle name="常规 17" xfId="354"/>
    <cellStyle name="常规 22" xfId="355"/>
    <cellStyle name="注释 4" xfId="356"/>
    <cellStyle name="常规 18" xfId="357"/>
    <cellStyle name="常规 23" xfId="358"/>
    <cellStyle name="常规 5 42" xfId="359"/>
    <cellStyle name="常规 19" xfId="360"/>
    <cellStyle name="常规 24" xfId="361"/>
    <cellStyle name="常规 2 10" xfId="362"/>
    <cellStyle name="强调文字颜色 3 3" xfId="363"/>
    <cellStyle name="常规 2 11" xfId="364"/>
    <cellStyle name="常规 2 12" xfId="365"/>
    <cellStyle name="常规 2 13" xfId="366"/>
    <cellStyle name="常规 2 14" xfId="367"/>
    <cellStyle name="常规 2 15" xfId="368"/>
    <cellStyle name="常规 2 16" xfId="369"/>
    <cellStyle name="常规 2 2 2 2 2" xfId="370"/>
    <cellStyle name="常规 2 2 2 2 3" xfId="371"/>
    <cellStyle name="常规 2 2 2 3" xfId="372"/>
    <cellStyle name="常规 2 2 2 4 2" xfId="373"/>
    <cellStyle name="强调文字颜色 1 2" xfId="374"/>
    <cellStyle name="常规 2 2 3" xfId="375"/>
    <cellStyle name="常规 2 2 4" xfId="376"/>
    <cellStyle name="常规 2 2 5" xfId="377"/>
    <cellStyle name="常规 2 3" xfId="378"/>
    <cellStyle name="常规 2 3 2" xfId="379"/>
    <cellStyle name="常规 2 3 3" xfId="380"/>
    <cellStyle name="常规 2 4" xfId="381"/>
    <cellStyle name="输出 2" xfId="382"/>
    <cellStyle name="常规 2 5" xfId="383"/>
    <cellStyle name="检查单元格 6" xfId="384"/>
    <cellStyle name="检查单元格 7" xfId="385"/>
    <cellStyle name="常规 2 6" xfId="386"/>
    <cellStyle name="常规 2 6 2 2" xfId="387"/>
    <cellStyle name="常规 2 6 3" xfId="388"/>
    <cellStyle name="常规 2 6 4" xfId="389"/>
    <cellStyle name="常规 2 7 3" xfId="390"/>
    <cellStyle name="输入 2 2" xfId="391"/>
    <cellStyle name="常规 2 9" xfId="392"/>
    <cellStyle name="输入 3" xfId="393"/>
    <cellStyle name="常规 25" xfId="394"/>
    <cellStyle name="常规 30" xfId="395"/>
    <cellStyle name="常规 27" xfId="396"/>
    <cellStyle name="常规 29" xfId="397"/>
    <cellStyle name="常规 3 2" xfId="398"/>
    <cellStyle name="常规 3 2 2" xfId="399"/>
    <cellStyle name="常规 3 3" xfId="400"/>
    <cellStyle name="常规 3 4 2" xfId="401"/>
    <cellStyle name="常规 3 5" xfId="402"/>
    <cellStyle name="常规 3 6" xfId="403"/>
    <cellStyle name="常规 3 7" xfId="404"/>
    <cellStyle name="常规 3 8" xfId="405"/>
    <cellStyle name="常规 3_Book1" xfId="406"/>
    <cellStyle name="常规 4 4" xfId="407"/>
    <cellStyle name="常规 4 2 2 2" xfId="408"/>
    <cellStyle name="常规 4 2 3" xfId="409"/>
    <cellStyle name="常规 4 5" xfId="410"/>
    <cellStyle name="常规 7" xfId="411"/>
    <cellStyle name="常规 4 2 4" xfId="412"/>
    <cellStyle name="常规 4 6" xfId="413"/>
    <cellStyle name="常规 439" xfId="414"/>
    <cellStyle name="常规 444" xfId="415"/>
    <cellStyle name="常规 8" xfId="416"/>
    <cellStyle name="常规 4 2 5" xfId="417"/>
    <cellStyle name="常规 4 7" xfId="418"/>
    <cellStyle name="常规 4 3" xfId="419"/>
    <cellStyle name="常规 428" xfId="420"/>
    <cellStyle name="常规 433" xfId="421"/>
    <cellStyle name="常规 429" xfId="422"/>
    <cellStyle name="常规 434" xfId="423"/>
    <cellStyle name="链接单元格 4" xfId="424"/>
    <cellStyle name="常规 430" xfId="425"/>
    <cellStyle name="常规 431" xfId="426"/>
    <cellStyle name="常规 432" xfId="427"/>
    <cellStyle name="链接单元格 2" xfId="428"/>
    <cellStyle name="常规 435" xfId="429"/>
    <cellStyle name="常规 440" xfId="430"/>
    <cellStyle name="链接单元格 5" xfId="431"/>
    <cellStyle name="常规 436" xfId="432"/>
    <cellStyle name="常规 441" xfId="433"/>
    <cellStyle name="链接单元格 6" xfId="434"/>
    <cellStyle name="常规 442" xfId="435"/>
    <cellStyle name="链接单元格 7" xfId="436"/>
    <cellStyle name="常规 443" xfId="437"/>
    <cellStyle name="常规 448" xfId="438"/>
    <cellStyle name="常规 449" xfId="439"/>
    <cellStyle name="常规 450" xfId="440"/>
    <cellStyle name="常规 451" xfId="441"/>
    <cellStyle name="常规 452" xfId="442"/>
    <cellStyle name="常规 5 3" xfId="443"/>
    <cellStyle name="常规 6 2" xfId="444"/>
    <cellStyle name="常规 6 3" xfId="445"/>
    <cellStyle name="常规 7 2" xfId="446"/>
    <cellStyle name="常规 7 3" xfId="447"/>
    <cellStyle name="注释 7" xfId="448"/>
    <cellStyle name="注释 8" xfId="449"/>
    <cellStyle name="常规 9 3" xfId="450"/>
    <cellStyle name="常规 9 4" xfId="451"/>
    <cellStyle name="常规 9 5" xfId="452"/>
    <cellStyle name="常规 94" xfId="453"/>
    <cellStyle name="常规 95" xfId="454"/>
    <cellStyle name="常规_2004年基金预算(二稿)" xfId="455"/>
    <cellStyle name="常规_2007年云南省向人大报送政府收支预算表格式编制过程表" xfId="456"/>
    <cellStyle name="计算 2" xfId="457"/>
    <cellStyle name="计算 3" xfId="458"/>
    <cellStyle name="常规_exceltmp1" xfId="459"/>
    <cellStyle name="计算 4" xfId="460"/>
    <cellStyle name="超级链接 3" xfId="461"/>
    <cellStyle name="超链接 2" xfId="462"/>
    <cellStyle name="超链接 2 2" xfId="463"/>
    <cellStyle name="超链接 3" xfId="464"/>
    <cellStyle name="超链接 4" xfId="465"/>
    <cellStyle name="分级显示行_1_Book1" xfId="466"/>
    <cellStyle name="好 2 2" xfId="467"/>
    <cellStyle name="好 5 3" xfId="468"/>
    <cellStyle name="好 8" xfId="469"/>
    <cellStyle name="好_0502通海县" xfId="470"/>
    <cellStyle name="好_0605石屏 2" xfId="471"/>
    <cellStyle name="好_0605石屏 3" xfId="472"/>
    <cellStyle name="好_0605石屏县 3" xfId="473"/>
    <cellStyle name="好_1110洱源" xfId="474"/>
    <cellStyle name="解释性文本 4" xfId="475"/>
    <cellStyle name="好_11大理" xfId="476"/>
    <cellStyle name="好_2007年地州资金往来对账表" xfId="477"/>
    <cellStyle name="好_Book1" xfId="478"/>
    <cellStyle name="好_M01-1 2" xfId="479"/>
    <cellStyle name="后继超级链接" xfId="480"/>
    <cellStyle name="汇总 2 2 2" xfId="481"/>
    <cellStyle name="汇总 8" xfId="482"/>
    <cellStyle name="汇总 2 3" xfId="483"/>
    <cellStyle name="汇总 2 4" xfId="484"/>
    <cellStyle name="千分位_97-917" xfId="485"/>
    <cellStyle name="汇总 7" xfId="486"/>
    <cellStyle name="计算 2 2" xfId="487"/>
    <cellStyle name="计算 3 2" xfId="488"/>
    <cellStyle name="计算 3 4" xfId="489"/>
    <cellStyle name="计算 5" xfId="490"/>
    <cellStyle name="计算 6" xfId="491"/>
    <cellStyle name="计算 7" xfId="492"/>
    <cellStyle name="计算 8" xfId="493"/>
    <cellStyle name="检查单元格 2 3" xfId="494"/>
    <cellStyle name="检查单元格 2 4" xfId="495"/>
    <cellStyle name="检查单元格 3" xfId="496"/>
    <cellStyle name="检查单元格 4" xfId="497"/>
    <cellStyle name="检查单元格 5" xfId="498"/>
    <cellStyle name="检查单元格 8" xfId="499"/>
    <cellStyle name="解释性文本 2" xfId="500"/>
    <cellStyle name="解释性文本 3" xfId="501"/>
    <cellStyle name="解释性文本 4 2" xfId="502"/>
    <cellStyle name="借出原因" xfId="503"/>
    <cellStyle name="链接单元格 3 3" xfId="504"/>
    <cellStyle name="链接单元格 3 4" xfId="505"/>
    <cellStyle name="普通_97-917" xfId="506"/>
    <cellStyle name="千分位[0]_laroux" xfId="507"/>
    <cellStyle name="输入 8" xfId="508"/>
    <cellStyle name="常规_表样--2016年1至7月云南省及省本级地方财政收支执行情况（国资预算）全省数据与国库一致send预算局826" xfId="509"/>
    <cellStyle name="千位[0]_ 方正PC" xfId="510"/>
    <cellStyle name="千位_ 方正PC" xfId="511"/>
    <cellStyle name="千位分隔 2" xfId="512"/>
    <cellStyle name="强调 1" xfId="513"/>
    <cellStyle name="强调 3" xfId="514"/>
    <cellStyle name="强调文字颜色 1 3" xfId="515"/>
    <cellStyle name="强调文字颜色 2 2 3" xfId="516"/>
    <cellStyle name="强调文字颜色 3 2" xfId="517"/>
    <cellStyle name="强调文字颜色 4 2" xfId="518"/>
    <cellStyle name="强调文字颜色 4 3" xfId="519"/>
    <cellStyle name="强调文字颜色 5 3" xfId="520"/>
    <cellStyle name="强调文字颜色 6 2" xfId="521"/>
    <cellStyle name="强调文字颜色 6 3" xfId="522"/>
    <cellStyle name="商品名称 2" xfId="523"/>
    <cellStyle name="商品名称 3" xfId="524"/>
    <cellStyle name="适中 2 3" xfId="525"/>
    <cellStyle name="适中 2 4" xfId="526"/>
    <cellStyle name="适中 4" xfId="527"/>
    <cellStyle name="适中 5" xfId="528"/>
    <cellStyle name="适中 6" xfId="529"/>
    <cellStyle name="适中 7" xfId="530"/>
    <cellStyle name="适中 8" xfId="531"/>
    <cellStyle name="输出 2 3" xfId="532"/>
    <cellStyle name="输出 2 4" xfId="533"/>
    <cellStyle name="输出 3 2" xfId="534"/>
    <cellStyle name="输出 3 3" xfId="535"/>
    <cellStyle name="输出 5" xfId="536"/>
    <cellStyle name="输出 6" xfId="537"/>
    <cellStyle name="输出 7" xfId="538"/>
    <cellStyle name="输出 8" xfId="539"/>
    <cellStyle name="输入 2 3" xfId="540"/>
    <cellStyle name="输入 4" xfId="541"/>
    <cellStyle name="输入 5" xfId="542"/>
    <cellStyle name="输入 6" xfId="543"/>
    <cellStyle name="输入 7" xfId="544"/>
    <cellStyle name="数量 2" xfId="545"/>
    <cellStyle name="未定义" xfId="546"/>
    <cellStyle name="样式 1" xfId="547"/>
    <cellStyle name="寘嬫愗傝 [0.00]_Region Orders (2)" xfId="548"/>
    <cellStyle name="寘嬫愗傝_Region Orders (2)" xfId="549"/>
    <cellStyle name="注释 3" xfId="550"/>
    <cellStyle name="注释 5" xfId="551"/>
    <cellStyle name="注释 6" xfId="552"/>
    <cellStyle name="Normal" xfId="553"/>
  </cellStyles>
  <dxfs count="2">
    <dxf>
      <font>
        <color rgb="FFFFFFFF"/>
      </font>
    </dxf>
    <dxf>
      <font>
        <color rgb="FFFF0000"/>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8.xml"/><Relationship Id="rId2" Type="http://schemas.openxmlformats.org/officeDocument/2006/relationships/worksheet" Target="worksheets/sheet29.xml"/><Relationship Id="rId3" Type="http://schemas.openxmlformats.org/officeDocument/2006/relationships/worksheet" Target="worksheets/sheet31.xml"/><Relationship Id="rId4" Type="http://schemas.openxmlformats.org/officeDocument/2006/relationships/worksheet" Target="worksheets/sheet33.xml"/><Relationship Id="rId5" Type="http://schemas.openxmlformats.org/officeDocument/2006/relationships/worksheet" Target="worksheets/sheet132.xml"/><Relationship Id="rId6" Type="http://schemas.openxmlformats.org/officeDocument/2006/relationships/worksheet" Target="worksheets/sheet35.xml"/><Relationship Id="rId7" Type="http://schemas.openxmlformats.org/officeDocument/2006/relationships/worksheet" Target="worksheets/sheet36.xml"/><Relationship Id="rId8" Type="http://schemas.openxmlformats.org/officeDocument/2006/relationships/worksheet" Target="worksheets/sheet131.xml"/><Relationship Id="rId9" Type="http://schemas.openxmlformats.org/officeDocument/2006/relationships/worksheet" Target="worksheets/sheet54.xml"/><Relationship Id="rId10" Type="http://schemas.openxmlformats.org/officeDocument/2006/relationships/worksheet" Target="worksheets/sheet55.xml"/><Relationship Id="rId11" Type="http://schemas.openxmlformats.org/officeDocument/2006/relationships/worksheet" Target="worksheets/sheet56.xml"/><Relationship Id="rId12" Type="http://schemas.openxmlformats.org/officeDocument/2006/relationships/worksheet" Target="worksheets/sheet57.xml"/><Relationship Id="rId13" Type="http://schemas.openxmlformats.org/officeDocument/2006/relationships/worksheet" Target="worksheets/sheet58.xml"/><Relationship Id="rId14" Type="http://schemas.openxmlformats.org/officeDocument/2006/relationships/worksheet" Target="worksheets/sheet108.xml"/><Relationship Id="rId15" Type="http://schemas.openxmlformats.org/officeDocument/2006/relationships/worksheet" Target="worksheets/sheet109.xml"/><Relationship Id="rId16" Type="http://schemas.openxmlformats.org/officeDocument/2006/relationships/worksheet" Target="worksheets/sheet110.xml"/><Relationship Id="rId17" Type="http://schemas.openxmlformats.org/officeDocument/2006/relationships/worksheet" Target="worksheets/sheet111.xml"/><Relationship Id="rId18" Type="http://schemas.openxmlformats.org/officeDocument/2006/relationships/worksheet" Target="worksheets/sheet129.xml"/><Relationship Id="rId19" Type="http://schemas.openxmlformats.org/officeDocument/2006/relationships/worksheet" Target="worksheets/sheet130.xml"/><Relationship Id="rId20" Type="http://schemas.openxmlformats.org/officeDocument/2006/relationships/worksheet" Target="worksheets/sheet133.xml"/><Relationship Id="rId21" Type="http://schemas.openxmlformats.org/officeDocument/2006/relationships/worksheet" Target="worksheets/sheet134.xml"/><Relationship Id="rId22" Type="http://schemas.openxmlformats.org/officeDocument/2006/relationships/worksheet" Target="worksheets/sheet135.xml"/><Relationship Id="rId23" Type="http://schemas.openxmlformats.org/officeDocument/2006/relationships/worksheet" Target="worksheets/sheet136.xml"/><Relationship Id="rId24" Type="http://schemas.openxmlformats.org/officeDocument/2006/relationships/worksheet" Target="worksheets/sheet119.xml"/><Relationship Id="rId25" Type="http://schemas.openxmlformats.org/officeDocument/2006/relationships/worksheet" Target="worksheets/sheet120.xml"/><Relationship Id="rId26" Type="http://schemas.openxmlformats.org/officeDocument/2006/relationships/worksheet" Target="worksheets/sheet121.xml"/><Relationship Id="rId27" Type="http://schemas.openxmlformats.org/officeDocument/2006/relationships/worksheet" Target="worksheets/sheet122.xml"/><Relationship Id="rId28" Type="http://schemas.openxmlformats.org/officeDocument/2006/relationships/worksheet" Target="worksheets/sheet123.xml"/><Relationship Id="rId29" Type="http://schemas.openxmlformats.org/officeDocument/2006/relationships/worksheet" Target="worksheets/sheet124.xml"/><Relationship Id="rId30" Type="http://schemas.openxmlformats.org/officeDocument/2006/relationships/worksheet" Target="worksheets/sheet125.xml"/><Relationship Id="rId31" Type="http://schemas.openxmlformats.org/officeDocument/2006/relationships/worksheet" Target="worksheets/sheet126.xml"/><Relationship Id="rId32" Type="http://schemas.openxmlformats.org/officeDocument/2006/relationships/worksheet" Target="worksheets/sheet127.xml"/><Relationship Id="rId33" Type="http://schemas.openxmlformats.org/officeDocument/2006/relationships/worksheet" Target="worksheets/sheet128.xml"/><Relationship Id="rId34" Type="http://schemas.openxmlformats.org/officeDocument/2006/relationships/styles" Target="styles.xml"/><Relationship Id="rId35" Type="http://schemas.openxmlformats.org/officeDocument/2006/relationships/sharedStrings" Target="sharedStrings.xml"/><Relationship Id="rId36"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mpd="sng" cap="flat">
          <a:solidFill>
            <a:schemeClr val="phClr">
              <a:shade val="95000"/>
              <a:satMod val="105000"/>
            </a:schemeClr>
          </a:solidFill>
          <a:prstDash val="solid"/>
          <a:round/>
        </a:ln>
        <a:ln w="25400" cmpd="sng" cap="flat">
          <a:solidFill>
            <a:schemeClr val="phClr"/>
          </a:solidFill>
          <a:prstDash val="solid"/>
          <a:round/>
        </a:ln>
        <a:ln w="38100" cmpd="sng" cap="flat">
          <a:solidFill>
            <a:schemeClr val="phClr"/>
          </a:solidFill>
          <a:prstDash val="solid"/>
          <a:round/>
        </a:ln>
      </a:lnStyleLst>
      <a:effectStyleLst>
        <a:effectStyle>
          <a:effectLst>
            <a:outerShdw sx="100000" sy="100000" algn="b" rotWithShape="0" blurRad="40000" dist="20000" dir="5400000">
              <a:srgbClr val="000000">
                <a:alpha val="37647"/>
              </a:srgbClr>
            </a:outerShdw>
          </a:effectLst>
        </a:effectStyle>
        <a:effectStyle>
          <a:effectLst>
            <a:outerShdw sx="100000" sy="100000" algn="b" rotWithShape="0" blurRad="40000" dist="23000" dir="5400000">
              <a:srgbClr val="000000">
                <a:alpha val="34509"/>
              </a:srgbClr>
            </a:outerShdw>
          </a:effectLst>
        </a:effectStyle>
        <a:effectStyle>
          <a:effectLst>
            <a:outerShdw sx="100000" sy="100000" algn="b" rotWithShape="0" blurRad="40000" dist="23000" dir="540000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mpd="sng" cap="flat">
          <a:solidFill>
            <a:srgbClr val="739CC3"/>
          </a:solidFill>
          <a:prstDash val="solid"/>
          <a:miter/>
        </a:ln>
      </a:spPr>
      <a:bodyPr vertOverflow="clip" horzOverflow="clip" vert="horz" wrap="square" lIns="91440" tIns="45720" rIns="91440" bIns="45720" anchor="t" anchorCtr="0">
        <a:prstTxWarp prst="textNoShape"/>
      </a:bodyPr>
      <a:lstStyle/>
    </a:spDef>
  </a:objectDefaults>
</a:theme>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54"/>
  <sheetViews>
    <sheetView showGridLines="0" showZeros="0" view="pageBreakPreview" zoomScale="85" zoomScaleNormal="90" topLeftCell="B1" workbookViewId="0">
      <pane ySplit="4" topLeftCell="B33" activePane="bottomLeft" state="frozen"/>
      <selection activeCell="A1" activeCellId="0" sqref="A1"/>
      <selection pane="bottomLeft" activeCell="C37" activeCellId="0" sqref="A1:F41"/>
    </sheetView>
  </sheetViews>
  <sheetFormatPr defaultRowHeight="14.25" defaultColWidth="9.0" x14ac:dyDescent="0.15"/>
  <cols>
    <col min="1" max="1" width="17.625" customWidth="1" style="959"/>
    <col min="2" max="2" width="50.75" customWidth="1" style="959"/>
    <col min="3" max="4" width="20.625" customWidth="1" style="959"/>
    <col min="5" max="5" width="20.625" customWidth="1" style="1043"/>
    <col min="6" max="6" width="9.0" style="1" hidden="1"/>
  </cols>
  <sheetData>
    <row ht="22.5" x14ac:dyDescent="0.15" r="1" spans="2:2">
      <c r="B1" s="1042" t="s">
        <v>0</v>
      </c>
    </row>
    <row ht="45.0" customHeight="1" x14ac:dyDescent="0.15" r="2" spans="1:6">
      <c r="A2" s="1010"/>
      <c r="B2" s="1009" t="s">
        <v>1</v>
      </c>
      <c r="C2" s="1009"/>
      <c r="D2" s="1009"/>
      <c r="E2" s="1009"/>
      <c r="F2" s="175"/>
    </row>
    <row ht="19.0" customHeight="1" x14ac:dyDescent="0.15" r="3" spans="1:6">
      <c r="A3" s="873"/>
      <c r="B3" s="1027"/>
      <c r="C3" s="971"/>
      <c r="D3" s="873"/>
      <c r="E3" s="887" t="s">
        <v>2</v>
      </c>
      <c r="F3" s="175"/>
    </row>
    <row s="1041" customFormat="1" ht="45.0" customHeight="1" x14ac:dyDescent="0.15" r="4" spans="1:6">
      <c r="A4" s="954" t="s">
        <v>3</v>
      </c>
      <c r="B4" s="985" t="s">
        <v>4</v>
      </c>
      <c r="C4" s="812" t="s">
        <v>5</v>
      </c>
      <c r="D4" s="812" t="s">
        <v>6</v>
      </c>
      <c r="E4" s="985" t="s">
        <v>7</v>
      </c>
      <c r="F4" s="1033" t="s">
        <v>8</v>
      </c>
    </row>
    <row ht="38.0" customHeight="1" x14ac:dyDescent="0.15" r="5" spans="1:6">
      <c r="A5" s="968" t="s">
        <v>9</v>
      </c>
      <c r="B5" s="1018" t="s">
        <v>10</v>
      </c>
      <c r="C5" s="330">
        <f>SUM(C6:C20)</f>
        <v>38818</v>
      </c>
      <c r="D5" s="330">
        <f>SUM(D6:D20)</f>
        <v>46700</v>
      </c>
      <c r="E5" s="1037">
        <f>D5/C5-1</f>
        <v>0.2031</v>
      </c>
      <c r="F5" s="853" t="str">
        <f>IF(LEN(A5)=3,"是",IF(B5&lt;&gt;"",IF(SUM(C5:D5)&lt;&gt;0,"是","否"),"是"))</f>
        <v>是</v>
      </c>
    </row>
    <row ht="38.0" customHeight="1" x14ac:dyDescent="0.15" r="6" spans="1:6">
      <c r="A6" s="964" t="s">
        <v>11</v>
      </c>
      <c r="B6" s="948" t="s">
        <v>12</v>
      </c>
      <c r="C6" s="885">
        <v>14908</v>
      </c>
      <c r="D6" s="414">
        <v>16140</v>
      </c>
      <c r="E6" s="1037">
        <f>D6/C6-1</f>
        <v>0.0826</v>
      </c>
      <c r="F6" s="853" t="str">
        <f>IF(LEN(A6)=3,"是",IF(B6&lt;&gt;"",IF(SUM(C6:D6)&lt;&gt;0,"是","否"),"是"))</f>
        <v>是</v>
      </c>
    </row>
    <row ht="38.0" customHeight="1" x14ac:dyDescent="0.15" r="7" spans="1:6">
      <c r="A7" s="964" t="s">
        <v>13</v>
      </c>
      <c r="B7" s="948" t="s">
        <v>14</v>
      </c>
      <c r="C7" s="885">
        <v>2173</v>
      </c>
      <c r="D7" s="414">
        <v>2130</v>
      </c>
      <c r="E7" s="1037">
        <f>D7/C7-1</f>
        <v>-0.0198</v>
      </c>
      <c r="F7" s="853" t="str">
        <f>IF(LEN(A7)=3,"是",IF(B7&lt;&gt;"",IF(SUM(C7:D7)&lt;&gt;0,"是","否"),"是"))</f>
        <v>是</v>
      </c>
    </row>
    <row ht="38.0" customHeight="1" x14ac:dyDescent="0.15" r="8" spans="1:6">
      <c r="A8" s="964" t="s">
        <v>15</v>
      </c>
      <c r="B8" s="948" t="s">
        <v>16</v>
      </c>
      <c r="C8" s="885">
        <v>357</v>
      </c>
      <c r="D8" s="414">
        <v>380</v>
      </c>
      <c r="E8" s="1037">
        <f>D8/C8-1</f>
        <v>0.0644</v>
      </c>
      <c r="F8" s="853" t="str">
        <f>IF(LEN(A8)=3,"是",IF(B8&lt;&gt;"",IF(SUM(C8:D8)&lt;&gt;0,"是","否"),"是"))</f>
        <v>是</v>
      </c>
    </row>
    <row ht="38.0" customHeight="1" x14ac:dyDescent="0.15" r="9" spans="1:6">
      <c r="A9" s="964" t="s">
        <v>17</v>
      </c>
      <c r="B9" s="948" t="s">
        <v>18</v>
      </c>
      <c r="C9" s="885">
        <v>3949</v>
      </c>
      <c r="D9" s="414">
        <v>10400</v>
      </c>
      <c r="E9" s="1037">
        <f>D9/C9-1</f>
        <v>1.6336</v>
      </c>
      <c r="F9" s="853" t="str">
        <f>IF(LEN(A9)=3,"是",IF(B9&lt;&gt;"",IF(SUM(C9:D9)&lt;&gt;0,"是","否"),"是"))</f>
        <v>是</v>
      </c>
    </row>
    <row ht="38.0" customHeight="1" x14ac:dyDescent="0.15" r="10" spans="1:6">
      <c r="A10" s="964" t="s">
        <v>19</v>
      </c>
      <c r="B10" s="948" t="s">
        <v>20</v>
      </c>
      <c r="C10" s="885">
        <v>1463</v>
      </c>
      <c r="D10" s="414">
        <v>1380</v>
      </c>
      <c r="E10" s="1037">
        <f>D10/C10-1</f>
        <v>-0.0567</v>
      </c>
      <c r="F10" s="853" t="str">
        <f>IF(LEN(A10)=3,"是",IF(B10&lt;&gt;"",IF(SUM(C10:D10)&lt;&gt;0,"是","否"),"是"))</f>
        <v>是</v>
      </c>
    </row>
    <row ht="38.0" customHeight="1" x14ac:dyDescent="0.15" r="11" spans="1:6">
      <c r="A11" s="964" t="s">
        <v>21</v>
      </c>
      <c r="B11" s="948" t="s">
        <v>22</v>
      </c>
      <c r="C11" s="885">
        <v>1019</v>
      </c>
      <c r="D11" s="414">
        <v>1150</v>
      </c>
      <c r="E11" s="1037">
        <f>D11/C11-1</f>
        <v>0.1286</v>
      </c>
      <c r="F11" s="853" t="str">
        <f>IF(LEN(A11)=3,"是",IF(B11&lt;&gt;"",IF(SUM(C11:D11)&lt;&gt;0,"是","否"),"是"))</f>
        <v>是</v>
      </c>
    </row>
    <row ht="38.0" customHeight="1" x14ac:dyDescent="0.15" r="12" spans="1:6">
      <c r="A12" s="964" t="s">
        <v>23</v>
      </c>
      <c r="B12" s="948" t="s">
        <v>24</v>
      </c>
      <c r="C12" s="885">
        <v>785</v>
      </c>
      <c r="D12" s="414">
        <v>640</v>
      </c>
      <c r="E12" s="1037">
        <f>D12/C12-1</f>
        <v>-0.1847</v>
      </c>
      <c r="F12" s="853" t="str">
        <f>IF(LEN(A12)=3,"是",IF(B12&lt;&gt;"",IF(SUM(C12:D12)&lt;&gt;0,"是","否"),"是"))</f>
        <v>是</v>
      </c>
    </row>
    <row ht="38.0" customHeight="1" x14ac:dyDescent="0.15" r="13" spans="1:6">
      <c r="A13" s="964" t="s">
        <v>25</v>
      </c>
      <c r="B13" s="948" t="s">
        <v>26</v>
      </c>
      <c r="C13" s="885">
        <v>1044</v>
      </c>
      <c r="D13" s="414">
        <v>1180</v>
      </c>
      <c r="E13" s="1037">
        <f>D13/C13-1</f>
        <v>0.1303</v>
      </c>
      <c r="F13" s="853" t="str">
        <f>IF(LEN(A13)=3,"是",IF(B13&lt;&gt;"",IF(SUM(C13:D13)&lt;&gt;0,"是","否"),"是"))</f>
        <v>是</v>
      </c>
    </row>
    <row ht="38.0" customHeight="1" x14ac:dyDescent="0.15" r="14" spans="1:6">
      <c r="A14" s="964" t="s">
        <v>27</v>
      </c>
      <c r="B14" s="948" t="s">
        <v>28</v>
      </c>
      <c r="C14" s="885">
        <v>420</v>
      </c>
      <c r="D14" s="414">
        <v>1070</v>
      </c>
      <c r="E14" s="1037">
        <f>D14/C14-1</f>
        <v>1.5476</v>
      </c>
      <c r="F14" s="853" t="str">
        <f>IF(LEN(A14)=3,"是",IF(B14&lt;&gt;"",IF(SUM(C14:D14)&lt;&gt;0,"是","否"),"是"))</f>
        <v>是</v>
      </c>
    </row>
    <row ht="38.0" customHeight="1" x14ac:dyDescent="0.15" r="15" spans="1:6">
      <c r="A15" s="964" t="s">
        <v>29</v>
      </c>
      <c r="B15" s="948" t="s">
        <v>30</v>
      </c>
      <c r="C15" s="885">
        <v>1023</v>
      </c>
      <c r="D15" s="414">
        <v>1210</v>
      </c>
      <c r="E15" s="1037">
        <f>D15/C15-1</f>
        <v>0.1828</v>
      </c>
      <c r="F15" s="853" t="str">
        <f>IF(LEN(A15)=3,"是",IF(B15&lt;&gt;"",IF(SUM(C15:D15)&lt;&gt;0,"是","否"),"是"))</f>
        <v>是</v>
      </c>
    </row>
    <row ht="38.0" customHeight="1" x14ac:dyDescent="0.15" r="16" spans="1:6">
      <c r="A16" s="964" t="s">
        <v>31</v>
      </c>
      <c r="B16" s="948" t="s">
        <v>32</v>
      </c>
      <c r="C16" s="885">
        <v>1394</v>
      </c>
      <c r="D16" s="414">
        <v>900</v>
      </c>
      <c r="E16" s="1037">
        <f>D16/C16-1</f>
        <v>-0.3544</v>
      </c>
      <c r="F16" s="853" t="str">
        <f>IF(LEN(A16)=3,"是",IF(B16&lt;&gt;"",IF(SUM(C16:D16)&lt;&gt;0,"是","否"),"是"))</f>
        <v>是</v>
      </c>
    </row>
    <row ht="38.0" customHeight="1" x14ac:dyDescent="0.15" r="17" spans="1:6">
      <c r="A17" s="964" t="s">
        <v>33</v>
      </c>
      <c r="B17" s="948" t="s">
        <v>34</v>
      </c>
      <c r="C17" s="885">
        <v>1105</v>
      </c>
      <c r="D17" s="414">
        <v>770</v>
      </c>
      <c r="E17" s="1037">
        <f>D17/C17-1</f>
        <v>-0.3032</v>
      </c>
      <c r="F17" s="853" t="str">
        <f>IF(LEN(A17)=3,"是",IF(B17&lt;&gt;"",IF(SUM(C17:D17)&lt;&gt;0,"是","否"),"是"))</f>
        <v>是</v>
      </c>
    </row>
    <row ht="38.0" customHeight="1" x14ac:dyDescent="0.15" r="18" spans="1:6">
      <c r="A18" s="964" t="s">
        <v>35</v>
      </c>
      <c r="B18" s="948" t="s">
        <v>36</v>
      </c>
      <c r="C18" s="885">
        <v>8935</v>
      </c>
      <c r="D18" s="414">
        <v>9100</v>
      </c>
      <c r="E18" s="1037">
        <f>D18/C18-1</f>
        <v>0.0185</v>
      </c>
      <c r="F18" s="853" t="str">
        <f>IF(LEN(A18)=3,"是",IF(B18&lt;&gt;"",IF(SUM(C18:D18)&lt;&gt;0,"是","否"),"是"))</f>
        <v>是</v>
      </c>
    </row>
    <row ht="38.0" customHeight="1" x14ac:dyDescent="0.15" r="19" spans="1:6">
      <c r="A19" s="964" t="s">
        <v>37</v>
      </c>
      <c r="B19" s="948" t="s">
        <v>38</v>
      </c>
      <c r="C19" s="885">
        <v>243</v>
      </c>
      <c r="D19" s="414">
        <v>250</v>
      </c>
      <c r="E19" s="1037">
        <f>D19/C19-1</f>
        <v>0.0288</v>
      </c>
      <c r="F19" s="853" t="str">
        <f>IF(LEN(A19)=3,"是",IF(B19&lt;&gt;"",IF(SUM(C19:D19)&lt;&gt;0,"是","否"),"是"))</f>
        <v>是</v>
      </c>
    </row>
    <row ht="38.0" customHeight="1" x14ac:dyDescent="0.15" r="20" spans="1:6">
      <c r="A20" s="1040" t="s">
        <v>39</v>
      </c>
      <c r="B20" s="948" t="s">
        <v>40</v>
      </c>
      <c r="C20" s="885">
        <v>0</v>
      </c>
      <c r="D20" s="414"/>
      <c r="E20" s="1037"/>
      <c r="F20" s="853" t="str">
        <f>IF(LEN(A20)=3,"是",IF(B20&lt;&gt;"",IF(SUM(C20:D20)&lt;&gt;0,"是","否"),"是"))</f>
        <v>否</v>
      </c>
    </row>
    <row ht="38.0" customHeight="1" x14ac:dyDescent="0.15" r="21" spans="1:6">
      <c r="A21" s="968" t="s">
        <v>41</v>
      </c>
      <c r="B21" s="1018" t="s">
        <v>42</v>
      </c>
      <c r="C21" s="330">
        <f>SUM(C22:C30)</f>
        <v>32247</v>
      </c>
      <c r="D21" s="330">
        <f>SUM(D22:D30)</f>
        <v>25100</v>
      </c>
      <c r="E21" s="1037">
        <f>D21/C21-1</f>
        <v>-0.2216</v>
      </c>
      <c r="F21" s="853" t="str">
        <f>IF(LEN(A21)=3,"是",IF(B21&lt;&gt;"",IF(SUM(C21:D21)&lt;&gt;0,"是","否"),"是"))</f>
        <v>是</v>
      </c>
    </row>
    <row ht="38.0" customHeight="1" x14ac:dyDescent="0.15" r="22" spans="1:6">
      <c r="A22" s="1023" t="s">
        <v>43</v>
      </c>
      <c r="B22" s="948" t="s">
        <v>44</v>
      </c>
      <c r="C22" s="329">
        <v>1856</v>
      </c>
      <c r="D22" s="329">
        <v>1650</v>
      </c>
      <c r="E22" s="1037">
        <f>D22/C22-1</f>
        <v>-0.111</v>
      </c>
      <c r="F22" s="853" t="str">
        <f>IF(LEN(A22)=3,"是",IF(B22&lt;&gt;"",IF(SUM(C22:D22)&lt;&gt;0,"是","否"),"是"))</f>
        <v>是</v>
      </c>
    </row>
    <row ht="38.0" customHeight="1" x14ac:dyDescent="0.15" r="23" spans="1:6">
      <c r="A23" s="964" t="s">
        <v>45</v>
      </c>
      <c r="B23" s="1022" t="s">
        <v>46</v>
      </c>
      <c r="C23" s="329">
        <v>2127</v>
      </c>
      <c r="D23" s="329">
        <v>2994</v>
      </c>
      <c r="E23" s="1037">
        <f>D23/C23-1</f>
        <v>0.4076</v>
      </c>
      <c r="F23" s="853" t="str">
        <f>IF(LEN(A23)=3,"是",IF(B23&lt;&gt;"",IF(SUM(C23:D23)&lt;&gt;0,"是","否"),"是"))</f>
        <v>是</v>
      </c>
    </row>
    <row ht="38.0" customHeight="1" x14ac:dyDescent="0.15" r="24" spans="1:6">
      <c r="A24" s="964" t="s">
        <v>47</v>
      </c>
      <c r="B24" s="948" t="s">
        <v>48</v>
      </c>
      <c r="C24" s="329">
        <v>2466</v>
      </c>
      <c r="D24" s="329">
        <v>2192</v>
      </c>
      <c r="E24" s="1037">
        <f>D24/C24-1</f>
        <v>-0.1111</v>
      </c>
      <c r="F24" s="853" t="str">
        <f>IF(LEN(A24)=3,"是",IF(B24&lt;&gt;"",IF(SUM(C24:D24)&lt;&gt;0,"是","否"),"是"))</f>
        <v>是</v>
      </c>
    </row>
    <row ht="38.0" customHeight="1" x14ac:dyDescent="0.15" r="25" spans="1:6">
      <c r="A25" s="964" t="s">
        <v>49</v>
      </c>
      <c r="B25" s="948" t="s">
        <v>50</v>
      </c>
      <c r="C25" s="329">
        <v>0</v>
      </c>
      <c r="D25" s="329"/>
      <c r="E25" s="1037"/>
      <c r="F25" s="853" t="str">
        <f>IF(LEN(A25)=3,"是",IF(B25&lt;&gt;"",IF(SUM(C25:D25)&lt;&gt;0,"是","否"),"是"))</f>
        <v>否</v>
      </c>
    </row>
    <row ht="38.0" customHeight="1" x14ac:dyDescent="0.15" r="26" spans="1:6">
      <c r="A26" s="964" t="s">
        <v>51</v>
      </c>
      <c r="B26" s="948" t="s">
        <v>52</v>
      </c>
      <c r="C26" s="329">
        <v>25450</v>
      </c>
      <c r="D26" s="329">
        <v>18094</v>
      </c>
      <c r="E26" s="1037">
        <f>D26/C26-1</f>
        <v>-0.289</v>
      </c>
      <c r="F26" s="853" t="str">
        <f>IF(LEN(A26)=3,"是",IF(B26&lt;&gt;"",IF(SUM(C26:D26)&lt;&gt;0,"是","否"),"是"))</f>
        <v>是</v>
      </c>
    </row>
    <row ht="38.0" customHeight="1" x14ac:dyDescent="0.15" r="27" spans="1:6">
      <c r="A27" s="964" t="s">
        <v>53</v>
      </c>
      <c r="B27" s="948" t="s">
        <v>54</v>
      </c>
      <c r="C27" s="329">
        <v>0</v>
      </c>
      <c r="D27" s="329"/>
      <c r="E27" s="1037"/>
      <c r="F27" s="853" t="str">
        <f>IF(LEN(A27)=3,"是",IF(B27&lt;&gt;"",IF(SUM(C27:D27)&lt;&gt;0,"是","否"),"是"))</f>
        <v>否</v>
      </c>
    </row>
    <row ht="38.0" customHeight="1" x14ac:dyDescent="0.15" r="28" spans="1:6">
      <c r="A28" s="964" t="s">
        <v>55</v>
      </c>
      <c r="B28" s="948" t="s">
        <v>56</v>
      </c>
      <c r="C28" s="329">
        <v>286</v>
      </c>
      <c r="D28" s="329">
        <v>100</v>
      </c>
      <c r="E28" s="1037">
        <f>D28/C28-1</f>
        <v>-0.6503</v>
      </c>
      <c r="F28" s="853" t="str">
        <f>IF(LEN(A28)=3,"是",IF(B28&lt;&gt;"",IF(SUM(C28:D28)&lt;&gt;0,"是","否"),"是"))</f>
        <v>是</v>
      </c>
    </row>
    <row ht="38.0" customHeight="1" x14ac:dyDescent="0.15" r="29" spans="1:6">
      <c r="A29" s="964" t="s">
        <v>57</v>
      </c>
      <c r="B29" s="948" t="s">
        <v>58</v>
      </c>
      <c r="C29" s="329">
        <v>62</v>
      </c>
      <c r="D29" s="329">
        <v>70</v>
      </c>
      <c r="E29" s="1037">
        <f>D29/C29-1</f>
        <v>0.129</v>
      </c>
      <c r="F29" s="853" t="str">
        <f>IF(LEN(A29)=3,"是",IF(B29&lt;&gt;"",IF(SUM(C29:D29)&lt;&gt;0,"是","否"),"是"))</f>
        <v>是</v>
      </c>
    </row>
    <row ht="38.0" customHeight="1" x14ac:dyDescent="0.15" r="30" spans="1:6">
      <c r="A30" s="964"/>
      <c r="B30" s="948"/>
      <c r="C30" s="329"/>
      <c r="D30" s="329"/>
      <c r="E30" s="1037"/>
      <c r="F30" s="853" t="str">
        <f>IF(LEN(A30)=3,"是",IF(B30&lt;&gt;"",IF(SUM(C30:D30)&lt;&gt;0,"是","否"),"是"))</f>
        <v>是</v>
      </c>
    </row>
    <row s="1039" customFormat="1" ht="38.0" customHeight="1" x14ac:dyDescent="0.15" r="31" spans="1:6">
      <c r="A31" s="1020"/>
      <c r="B31" s="422" t="s">
        <v>59</v>
      </c>
      <c r="C31" s="330">
        <f>SUM(C5,C21)</f>
        <v>71065</v>
      </c>
      <c r="D31" s="330">
        <f>SUM(D5,D21)</f>
        <v>71800</v>
      </c>
      <c r="E31" s="1037">
        <f>D31/C31-1</f>
        <v>0.0103</v>
      </c>
      <c r="F31" s="853" t="str">
        <f>IF(LEN(A31)=3,"是",IF(B31&lt;&gt;"",IF(SUM(C31:D31)&lt;&gt;0,"是","否"),"是"))</f>
        <v>是</v>
      </c>
    </row>
    <row ht="38.0" customHeight="1" x14ac:dyDescent="0.15" r="32" spans="1:6">
      <c r="A32" s="968">
        <v>105</v>
      </c>
      <c r="B32" s="883" t="s">
        <v>60</v>
      </c>
      <c r="C32" s="330"/>
      <c r="D32" s="330"/>
      <c r="E32" s="1037"/>
      <c r="F32" s="853" t="str">
        <f>IF(LEN(A32)=3,"是",IF(B32&lt;&gt;"",IF(SUM(C32:D32)&lt;&gt;0,"是","否"),"是"))</f>
        <v>是</v>
      </c>
    </row>
    <row ht="38.0" customHeight="1" x14ac:dyDescent="0.15" r="33" spans="1:6">
      <c r="A33" s="968">
        <v>110</v>
      </c>
      <c r="B33" s="1018" t="s">
        <v>61</v>
      </c>
      <c r="C33" s="330">
        <f>SUM(C34:C40)</f>
        <v>189699</v>
      </c>
      <c r="D33" s="330">
        <f>SUM(D34:D40)</f>
        <v>158843</v>
      </c>
      <c r="E33" s="1037">
        <f>D33/C33-1</f>
        <v>-0.1627</v>
      </c>
      <c r="F33" s="853" t="str">
        <f>IF(LEN(A33)=3,"是",IF(B33&lt;&gt;"",IF(SUM(C33:D33)&lt;&gt;0,"是","否"),"是"))</f>
        <v>是</v>
      </c>
    </row>
    <row ht="38.0" customHeight="1" x14ac:dyDescent="0.15" r="34" spans="1:6">
      <c r="A34" s="964">
        <v>11001</v>
      </c>
      <c r="B34" s="948" t="s">
        <v>62</v>
      </c>
      <c r="C34" s="329">
        <v>3631</v>
      </c>
      <c r="D34" s="329">
        <v>2341</v>
      </c>
      <c r="E34" s="1037">
        <f>D34/C34-1</f>
        <v>-0.3553</v>
      </c>
      <c r="F34" s="853" t="str">
        <f>IF(LEN(A34)=3,"是",IF(B34&lt;&gt;"",IF(SUM(C34:D34)&lt;&gt;0,"是","否"),"是"))</f>
        <v>是</v>
      </c>
    </row>
    <row ht="38.0" customHeight="1" x14ac:dyDescent="0.15" r="35" spans="1:6">
      <c r="A35" s="964"/>
      <c r="B35" s="948" t="s">
        <v>63</v>
      </c>
      <c r="C35" s="329">
        <v>127547</v>
      </c>
      <c r="D35" s="329">
        <v>115149</v>
      </c>
      <c r="E35" s="1037">
        <f>D35/C35-1</f>
        <v>-0.0972</v>
      </c>
      <c r="F35" s="853" t="str">
        <f>IF(LEN(A35)=3,"是",IF(B35&lt;&gt;"",IF(SUM(C35:D35)&lt;&gt;0,"是","否"),"是"))</f>
        <v>是</v>
      </c>
    </row>
    <row ht="38.0" customHeight="1" x14ac:dyDescent="0.15" r="36" spans="1:6">
      <c r="A36" s="964">
        <v>11008</v>
      </c>
      <c r="B36" s="948" t="s">
        <v>64</v>
      </c>
      <c r="C36" s="329"/>
      <c r="D36" s="329">
        <v>17013</v>
      </c>
      <c r="E36" s="1037">
        <v>1</v>
      </c>
      <c r="F36" s="853" t="str">
        <f>IF(LEN(A36)=3,"是",IF(B36&lt;&gt;"",IF(SUM(C36:D36)&lt;&gt;0,"是","否"),"是"))</f>
        <v>是</v>
      </c>
    </row>
    <row ht="38.0" customHeight="1" x14ac:dyDescent="0.15" r="37" spans="1:6">
      <c r="A37" s="964">
        <v>11009</v>
      </c>
      <c r="B37" s="948" t="s">
        <v>65</v>
      </c>
      <c r="C37" s="329">
        <v>16070</v>
      </c>
      <c r="D37" s="329">
        <v>6000</v>
      </c>
      <c r="E37" s="1037">
        <f>D37/C37-1</f>
        <v>-0.6266</v>
      </c>
      <c r="F37" s="853" t="str">
        <f>IF(LEN(A37)=3,"是",IF(B37&lt;&gt;"",IF(SUM(C37:D37)&lt;&gt;0,"是","否"),"是"))</f>
        <v>是</v>
      </c>
    </row>
    <row s="959" customFormat="1" ht="38.0" customHeight="1" x14ac:dyDescent="0.15" r="38" spans="1:6">
      <c r="A38" s="964"/>
      <c r="B38" s="948" t="s">
        <v>66</v>
      </c>
      <c r="C38" s="329">
        <v>41950</v>
      </c>
      <c r="D38" s="329">
        <v>18340</v>
      </c>
      <c r="E38" s="1037">
        <f>D38/C38-1</f>
        <v>-0.5628</v>
      </c>
      <c r="F38" s="853"/>
    </row>
    <row s="959" customFormat="1" ht="38.0" customHeight="1" x14ac:dyDescent="0.15" r="39" spans="1:6">
      <c r="A39" s="964">
        <v>11013</v>
      </c>
      <c r="B39" s="948" t="s">
        <v>67</v>
      </c>
      <c r="C39" s="329"/>
      <c r="D39" s="329"/>
      <c r="E39" s="1037"/>
      <c r="F39" s="853" t="str">
        <f>IF(LEN(A39)=3,"是",IF(B39&lt;&gt;"",IF(SUM(C39:D39)&lt;&gt;0,"是","否"),"是"))</f>
        <v>否</v>
      </c>
    </row>
    <row s="959" customFormat="1" ht="38.0" customHeight="1" x14ac:dyDescent="0.15" r="40" spans="1:6">
      <c r="A40" s="964">
        <v>11015</v>
      </c>
      <c r="B40" s="948" t="s">
        <v>68</v>
      </c>
      <c r="C40" s="329">
        <v>501</v>
      </c>
      <c r="D40" s="329"/>
      <c r="E40" s="1037">
        <f>D40/C40-1</f>
        <v>-1</v>
      </c>
      <c r="F40" s="853" t="str">
        <f>IF(LEN(A40)=3,"是",IF(B40&lt;&gt;"",IF(SUM(C40:D40)&lt;&gt;0,"是","否"),"是"))</f>
        <v>是</v>
      </c>
    </row>
    <row ht="38.0" customHeight="1" x14ac:dyDescent="0.15" r="41" spans="1:6">
      <c r="A41" s="1014"/>
      <c r="B41" s="1038" t="s">
        <v>69</v>
      </c>
      <c r="C41" s="330">
        <f>SUM(C31:C33)</f>
        <v>260764</v>
      </c>
      <c r="D41" s="330">
        <f>SUM(D31:D33)</f>
        <v>230643</v>
      </c>
      <c r="E41" s="1037">
        <f>D41/C41-1</f>
        <v>-0.1155</v>
      </c>
      <c r="F41" s="853" t="str">
        <f>IF(LEN(A41)=3,"是",IF(B41&lt;&gt;"",IF(SUM(C41:D41)&lt;&gt;0,"是","否"),"是"))</f>
        <v>是</v>
      </c>
    </row>
    <row x14ac:dyDescent="0.15" r="42" spans="3:4">
      <c r="C42" s="1036"/>
      <c r="D42" s="1036"/>
    </row>
    <row x14ac:dyDescent="0.15" r="43" spans="4:4">
      <c r="D43" s="1036"/>
    </row>
    <row x14ac:dyDescent="0.15" r="44" spans="3:4">
      <c r="C44" s="1036"/>
      <c r="D44" s="1036"/>
    </row>
    <row x14ac:dyDescent="0.15" r="45" spans="4:4">
      <c r="D45" s="1036"/>
    </row>
    <row x14ac:dyDescent="0.15" r="46" spans="3:4">
      <c r="C46" s="1036"/>
      <c r="D46" s="1036"/>
    </row>
    <row x14ac:dyDescent="0.15" r="47" spans="3:4">
      <c r="C47" s="1036"/>
      <c r="D47" s="1036"/>
    </row>
    <row x14ac:dyDescent="0.15" r="48" spans="4:4">
      <c r="D48" s="1036"/>
    </row>
    <row x14ac:dyDescent="0.15" r="49" spans="3:4">
      <c r="C49" s="1036"/>
      <c r="D49" s="1036"/>
    </row>
    <row x14ac:dyDescent="0.15" r="50" spans="3:4">
      <c r="C50" s="1036"/>
      <c r="D50" s="1036"/>
    </row>
    <row x14ac:dyDescent="0.15" r="51" spans="3:4">
      <c r="C51" s="1036"/>
      <c r="D51" s="1036"/>
    </row>
    <row x14ac:dyDescent="0.15" r="52" spans="3:4">
      <c r="C52" s="1036"/>
      <c r="D52" s="1036"/>
    </row>
    <row x14ac:dyDescent="0.15" r="53" spans="4:4">
      <c r="D53" s="1036"/>
    </row>
    <row x14ac:dyDescent="0.15" r="54" spans="3:4">
      <c r="C54" s="1036"/>
      <c r="D54" s="1036"/>
    </row>
  </sheetData>
  <autoFilter ref="A4:F41"/>
  <mergeCells count="1">
    <mergeCell ref="B2:E2"/>
  </mergeCells>
  <phoneticPr fontId="0" type="noConversion"/>
  <conditionalFormatting sqref="E3">
    <cfRule type="cellIs" stopIfTrue="1" priority="48" operator="lessThanOrEqual" dxfId="0">
      <formula>-1</formula>
    </cfRule>
  </conditionalFormatting>
  <conditionalFormatting sqref="C5:D5">
    <cfRule type="expression" stopIfTrue="1" priority="43" operator="between">
      <formula>"len($A:$A)=3"</formula>
    </cfRule>
  </conditionalFormatting>
  <conditionalFormatting sqref="A32:B32">
    <cfRule type="expression" stopIfTrue="1" priority="54" operator="between">
      <formula>"len($A:$A)=3"</formula>
    </cfRule>
  </conditionalFormatting>
  <conditionalFormatting sqref="C32">
    <cfRule type="expression" stopIfTrue="1" priority="39" operator="between">
      <formula>"len($A:$A)=3"</formula>
    </cfRule>
  </conditionalFormatting>
  <conditionalFormatting sqref="D32">
    <cfRule type="expression" stopIfTrue="1" priority="28" operator="between">
      <formula>"len($A:$A)=3"</formula>
    </cfRule>
  </conditionalFormatting>
  <conditionalFormatting sqref="E32">
    <cfRule type="cellIs" stopIfTrue="1" priority="70" operator="greaterThan" dxfId="0">
      <formula>5</formula>
    </cfRule>
    <cfRule type="cellIs" stopIfTrue="1" priority="69" operator="lessThan" dxfId="1">
      <formula>0</formula>
    </cfRule>
  </conditionalFormatting>
  <conditionalFormatting sqref="D40">
    <cfRule type="expression" stopIfTrue="1" priority="31" operator="between">
      <formula>"len($A:$A)=3"</formula>
    </cfRule>
  </conditionalFormatting>
  <conditionalFormatting sqref="B8:B9">
    <cfRule type="expression" stopIfTrue="1" priority="62" operator="between">
      <formula>"len($A:$A)=3"</formula>
    </cfRule>
  </conditionalFormatting>
  <conditionalFormatting sqref="B33:B35">
    <cfRule type="expression" stopIfTrue="1" priority="23" operator="between">
      <formula>"len($A:$A)=3"</formula>
    </cfRule>
  </conditionalFormatting>
  <conditionalFormatting sqref="B39:B41">
    <cfRule type="expression" stopIfTrue="1" priority="18" operator="between">
      <formula>"len($A:$A)=3"</formula>
    </cfRule>
    <cfRule type="expression" stopIfTrue="1" priority="17" operator="between">
      <formula>"len($A:$A)=3"</formula>
    </cfRule>
  </conditionalFormatting>
  <conditionalFormatting sqref="C6:C20">
    <cfRule type="expression" stopIfTrue="1" priority="3" operator="between">
      <formula>"len($A:$A)=3"</formula>
    </cfRule>
    <cfRule type="expression" stopIfTrue="1" priority="2" operator="between">
      <formula>"len($A:$A)=3"</formula>
    </cfRule>
    <cfRule type="expression" stopIfTrue="1" priority="1" operator="between">
      <formula>"len($A:$A)=3"</formula>
    </cfRule>
  </conditionalFormatting>
  <conditionalFormatting sqref="C34:C35">
    <cfRule type="expression" stopIfTrue="1" priority="37" operator="between">
      <formula>"len($A:$A)=3"</formula>
    </cfRule>
  </conditionalFormatting>
  <conditionalFormatting sqref="C36:C38">
    <cfRule type="expression" stopIfTrue="1" priority="35" operator="between">
      <formula>"len($A:$A)=3"</formula>
    </cfRule>
  </conditionalFormatting>
  <conditionalFormatting sqref="D6:D20">
    <cfRule type="expression" stopIfTrue="1" priority="5" operator="between">
      <formula>"len($A:$A)=3"</formula>
    </cfRule>
    <cfRule type="expression" stopIfTrue="1" priority="4" operator="between">
      <formula>"len($A:$A)=3"</formula>
    </cfRule>
  </conditionalFormatting>
  <conditionalFormatting sqref="D22:D30">
    <cfRule type="expression" stopIfTrue="1" priority="29" operator="between">
      <formula>"len($A:$A)=3"</formula>
    </cfRule>
  </conditionalFormatting>
  <conditionalFormatting sqref="D34:D35">
    <cfRule type="expression" stopIfTrue="1" priority="26" operator="between">
      <formula>"len($A:$A)=3"</formula>
    </cfRule>
  </conditionalFormatting>
  <conditionalFormatting sqref="D36:D38">
    <cfRule type="expression" stopIfTrue="1" priority="24" operator="between">
      <formula>"len($A:$A)=3"</formula>
    </cfRule>
  </conditionalFormatting>
  <conditionalFormatting sqref="D39:D40">
    <cfRule type="expression" stopIfTrue="1" priority="34" operator="between">
      <formula>"len($A:$A)=3"</formula>
    </cfRule>
  </conditionalFormatting>
  <conditionalFormatting sqref="F5:F41">
    <cfRule type="cellIs" stopIfTrue="1" priority="47" operator="lessThan" dxfId="1">
      <formula>0</formula>
    </cfRule>
    <cfRule type="cellIs" stopIfTrue="1" priority="46" operator="lessThan" dxfId="1">
      <formula>0</formula>
    </cfRule>
  </conditionalFormatting>
  <conditionalFormatting sqref="A5:B30">
    <cfRule type="expression" stopIfTrue="1" priority="59" operator="between">
      <formula>"len($A:$A)=3"</formula>
    </cfRule>
  </conditionalFormatting>
  <conditionalFormatting sqref="B5:B7 B32 B41">
    <cfRule type="expression" stopIfTrue="1" priority="68" operator="between">
      <formula>"len($A:$A)=3"</formula>
    </cfRule>
  </conditionalFormatting>
  <conditionalFormatting sqref="C5:D5 C21:C30 D21">
    <cfRule type="expression" stopIfTrue="1" priority="40" operator="between">
      <formula>"len($A:$A)=3"</formula>
    </cfRule>
  </conditionalFormatting>
  <conditionalFormatting sqref="C32 C33:D35">
    <cfRule type="expression" stopIfTrue="1" priority="44" operator="between">
      <formula>"len($A:$A)=3"</formula>
    </cfRule>
  </conditionalFormatting>
  <conditionalFormatting sqref="D32 D34:D35">
    <cfRule type="expression" stopIfTrue="1" priority="33" operator="between">
      <formula>"len($A:$A)=3"</formula>
    </cfRule>
  </conditionalFormatting>
  <conditionalFormatting sqref="A33:B35 B40:B41">
    <cfRule type="expression" stopIfTrue="1" priority="22" operator="between">
      <formula>"len($A:$A)=3"</formula>
    </cfRule>
  </conditionalFormatting>
  <conditionalFormatting sqref="C33:D35">
    <cfRule type="expression" stopIfTrue="1" priority="38" operator="between">
      <formula>"len($A:$A)=3"</formula>
    </cfRule>
  </conditionalFormatting>
  <conditionalFormatting sqref="A34:B35">
    <cfRule type="expression" stopIfTrue="1" priority="21" operator="between">
      <formula>"len($A:$A)=3"</formula>
    </cfRule>
  </conditionalFormatting>
  <conditionalFormatting sqref="A36:D36 B41">
    <cfRule type="expression" stopIfTrue="1" priority="66" operator="between">
      <formula>"len($A:$A)=3"</formula>
    </cfRule>
  </conditionalFormatting>
  <conditionalFormatting sqref="A36:B38">
    <cfRule type="expression" stopIfTrue="1" priority="19" operator="between">
      <formula>"len($A:$A)=3"</formula>
    </cfRule>
  </conditionalFormatting>
  <conditionalFormatting sqref="C39:C41 D41">
    <cfRule type="expression" stopIfTrue="1" priority="45" operator="between">
      <formula>"len($A:$A)=3"</formula>
    </cfRule>
  </conditionalFormatting>
  <conditionalFormatting sqref="C40:C41 D41">
    <cfRule type="expression" stopIfTrue="1" priority="42" operator="between">
      <formula>"len($A:$A)=3"</formula>
    </cfRule>
  </conditionalFormatting>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51"/>
  <sheetViews>
    <sheetView showGridLines="0" showZeros="0" view="pageBreakPreview" zoomScale="70" zoomScaleNormal="90" topLeftCell="B1" workbookViewId="0">
      <pane ySplit="3" topLeftCell="B30" activePane="bottomLeft" state="frozen"/>
      <selection activeCell="A1" activeCellId="0" sqref="A1"/>
      <selection pane="bottomLeft" activeCell="F1" activeCellId="0" sqref="F1:F1048576"/>
    </sheetView>
  </sheetViews>
  <sheetFormatPr defaultRowHeight="14.25" defaultColWidth="9.0" x14ac:dyDescent="0.15"/>
  <cols>
    <col min="1" max="1" width="12.75" customWidth="1" style="873"/>
    <col min="2" max="2" width="50.75" customWidth="1" style="873"/>
    <col min="3" max="5" width="20.625" customWidth="1" style="873"/>
    <col min="6" max="6" width="9.75" customWidth="1" style="873" hidden="1"/>
    <col min="7" max="16384" width="9.0" style="1011"/>
  </cols>
  <sheetData>
    <row s="175" customFormat="1" ht="45.0" customHeight="1" x14ac:dyDescent="0.15" r="1" spans="1:6">
      <c r="A1" s="1010"/>
      <c r="B1" s="1009" t="s">
        <v>1</v>
      </c>
      <c r="C1" s="1009"/>
      <c r="D1" s="1009"/>
      <c r="E1" s="1009"/>
    </row>
    <row ht="19.0" customHeight="1" x14ac:dyDescent="0.15" r="2" spans="1:5">
      <c r="A2" s="1035"/>
      <c r="B2" s="1027"/>
      <c r="C2" s="971"/>
      <c r="E2" s="887" t="s">
        <v>2</v>
      </c>
    </row>
    <row s="1026" customFormat="1" ht="45.0" customHeight="1" x14ac:dyDescent="0.15" r="3" spans="1:6">
      <c r="A3" s="1034" t="s">
        <v>3</v>
      </c>
      <c r="B3" s="985" t="s">
        <v>4</v>
      </c>
      <c r="C3" s="812" t="s">
        <v>5</v>
      </c>
      <c r="D3" s="812" t="s">
        <v>6</v>
      </c>
      <c r="E3" s="985" t="s">
        <v>7</v>
      </c>
      <c r="F3" s="1033" t="s">
        <v>8</v>
      </c>
    </row>
    <row ht="38.0" customHeight="1" x14ac:dyDescent="0.15" r="4" spans="1:6">
      <c r="A4" s="964" t="s">
        <v>70</v>
      </c>
      <c r="B4" s="1032" t="s">
        <v>71</v>
      </c>
      <c r="C4" s="965">
        <v>18016</v>
      </c>
      <c r="D4" s="965">
        <v>20552</v>
      </c>
      <c r="E4" s="1030">
        <f>D4/C4-1</f>
        <v>0.1408</v>
      </c>
      <c r="F4" s="853" t="str">
        <f>IF(LEN(A4)=3,"是",IF(B4&lt;&gt;"",IF(SUM(C4:D4)&lt;&gt;0,"是","否"),"是"))</f>
        <v>是</v>
      </c>
    </row>
    <row ht="38.0" customHeight="1" x14ac:dyDescent="0.15" r="5" spans="1:6">
      <c r="A5" s="964" t="s">
        <v>72</v>
      </c>
      <c r="B5" s="1031" t="s">
        <v>73</v>
      </c>
      <c r="C5" s="965">
        <v>0</v>
      </c>
      <c r="D5" s="965">
        <v>0</v>
      </c>
      <c r="E5" s="1030"/>
      <c r="F5" s="853" t="str">
        <f>IF(LEN(A5)=3,"是",IF(B5&lt;&gt;"",IF(SUM(C5:D5)&lt;&gt;0,"是","否"),"是"))</f>
        <v>是</v>
      </c>
    </row>
    <row ht="38.0" customHeight="1" x14ac:dyDescent="0.15" r="6" spans="1:6">
      <c r="A6" s="964" t="s">
        <v>74</v>
      </c>
      <c r="B6" s="1031" t="s">
        <v>75</v>
      </c>
      <c r="C6" s="965">
        <v>217</v>
      </c>
      <c r="D6" s="965">
        <v>130</v>
      </c>
      <c r="E6" s="1030">
        <f>D6/C6-1</f>
        <v>-0.4009</v>
      </c>
      <c r="F6" s="853" t="str">
        <f>IF(LEN(A6)=3,"是",IF(B6&lt;&gt;"",IF(SUM(C6:D6)&lt;&gt;0,"是","否"),"是"))</f>
        <v>是</v>
      </c>
    </row>
    <row ht="38.0" customHeight="1" x14ac:dyDescent="0.15" r="7" spans="1:6">
      <c r="A7" s="964" t="s">
        <v>76</v>
      </c>
      <c r="B7" s="1031" t="s">
        <v>77</v>
      </c>
      <c r="C7" s="965">
        <v>7980</v>
      </c>
      <c r="D7" s="965">
        <v>8712</v>
      </c>
      <c r="E7" s="1030">
        <f>D7/C7-1</f>
        <v>0.0917</v>
      </c>
      <c r="F7" s="853" t="str">
        <f>IF(LEN(A7)=3,"是",IF(B7&lt;&gt;"",IF(SUM(C7:D7)&lt;&gt;0,"是","否"),"是"))</f>
        <v>是</v>
      </c>
    </row>
    <row ht="38.0" customHeight="1" x14ac:dyDescent="0.15" r="8" spans="1:6">
      <c r="A8" s="964" t="s">
        <v>78</v>
      </c>
      <c r="B8" s="1031" t="s">
        <v>79</v>
      </c>
      <c r="C8" s="965">
        <v>38381</v>
      </c>
      <c r="D8" s="965">
        <v>39801</v>
      </c>
      <c r="E8" s="1030">
        <f>D8/C8-1</f>
        <v>0.037</v>
      </c>
      <c r="F8" s="853" t="str">
        <f>IF(LEN(A8)=3,"是",IF(B8&lt;&gt;"",IF(SUM(C8:D8)&lt;&gt;0,"是","否"),"是"))</f>
        <v>是</v>
      </c>
    </row>
    <row ht="38.0" customHeight="1" x14ac:dyDescent="0.15" r="9" spans="1:6">
      <c r="A9" s="964" t="s">
        <v>80</v>
      </c>
      <c r="B9" s="1031" t="s">
        <v>81</v>
      </c>
      <c r="C9" s="965">
        <v>213</v>
      </c>
      <c r="D9" s="965">
        <v>153</v>
      </c>
      <c r="E9" s="1030">
        <f>D9/C9-1</f>
        <v>-0.2817</v>
      </c>
      <c r="F9" s="853" t="str">
        <f>IF(LEN(A9)=3,"是",IF(B9&lt;&gt;"",IF(SUM(C9:D9)&lt;&gt;0,"是","否"),"是"))</f>
        <v>是</v>
      </c>
    </row>
    <row ht="38.0" customHeight="1" x14ac:dyDescent="0.15" r="10" spans="1:6">
      <c r="A10" s="964" t="s">
        <v>82</v>
      </c>
      <c r="B10" s="1031" t="s">
        <v>83</v>
      </c>
      <c r="C10" s="965">
        <v>869</v>
      </c>
      <c r="D10" s="965">
        <v>865</v>
      </c>
      <c r="E10" s="1030">
        <f>D10/C10-1</f>
        <v>-0.0046</v>
      </c>
      <c r="F10" s="853" t="str">
        <f>IF(LEN(A10)=3,"是",IF(B10&lt;&gt;"",IF(SUM(C10:D10)&lt;&gt;0,"是","否"),"是"))</f>
        <v>是</v>
      </c>
    </row>
    <row ht="38.0" customHeight="1" x14ac:dyDescent="0.15" r="11" spans="1:6">
      <c r="A11" s="964" t="s">
        <v>84</v>
      </c>
      <c r="B11" s="1031" t="s">
        <v>85</v>
      </c>
      <c r="C11" s="965">
        <v>33767</v>
      </c>
      <c r="D11" s="965">
        <v>41462</v>
      </c>
      <c r="E11" s="1030">
        <f>D11/C11-1</f>
        <v>0.2279</v>
      </c>
      <c r="F11" s="853" t="str">
        <f>IF(LEN(A11)=3,"是",IF(B11&lt;&gt;"",IF(SUM(C11:D11)&lt;&gt;0,"是","否"),"是"))</f>
        <v>是</v>
      </c>
    </row>
    <row ht="38.0" customHeight="1" x14ac:dyDescent="0.15" r="12" spans="1:6">
      <c r="A12" s="964" t="s">
        <v>86</v>
      </c>
      <c r="B12" s="1031" t="s">
        <v>87</v>
      </c>
      <c r="C12" s="965">
        <v>20952</v>
      </c>
      <c r="D12" s="965">
        <v>18769</v>
      </c>
      <c r="E12" s="1030">
        <f>D12/C12-1</f>
        <v>-0.1042</v>
      </c>
      <c r="F12" s="853" t="str">
        <f>IF(LEN(A12)=3,"是",IF(B12&lt;&gt;"",IF(SUM(C12:D12)&lt;&gt;0,"是","否"),"是"))</f>
        <v>是</v>
      </c>
    </row>
    <row ht="38.0" customHeight="1" x14ac:dyDescent="0.15" r="13" spans="1:6">
      <c r="A13" s="964" t="s">
        <v>88</v>
      </c>
      <c r="B13" s="1031" t="s">
        <v>89</v>
      </c>
      <c r="C13" s="965">
        <v>1219</v>
      </c>
      <c r="D13" s="965">
        <v>1562</v>
      </c>
      <c r="E13" s="1030">
        <f>D13/C13-1</f>
        <v>0.2814</v>
      </c>
      <c r="F13" s="853" t="str">
        <f>IF(LEN(A13)=3,"是",IF(B13&lt;&gt;"",IF(SUM(C13:D13)&lt;&gt;0,"是","否"),"是"))</f>
        <v>是</v>
      </c>
    </row>
    <row ht="38.0" customHeight="1" x14ac:dyDescent="0.15" r="14" spans="1:6">
      <c r="A14" s="964" t="s">
        <v>90</v>
      </c>
      <c r="B14" s="1031" t="s">
        <v>91</v>
      </c>
      <c r="C14" s="965">
        <v>4607</v>
      </c>
      <c r="D14" s="965">
        <v>2959</v>
      </c>
      <c r="E14" s="1030">
        <f>D14/C14-1</f>
        <v>-0.3577</v>
      </c>
      <c r="F14" s="853" t="str">
        <f>IF(LEN(A14)=3,"是",IF(B14&lt;&gt;"",IF(SUM(C14:D14)&lt;&gt;0,"是","否"),"是"))</f>
        <v>是</v>
      </c>
    </row>
    <row ht="38.0" customHeight="1" x14ac:dyDescent="0.15" r="15" spans="1:6">
      <c r="A15" s="964" t="s">
        <v>92</v>
      </c>
      <c r="B15" s="1031" t="s">
        <v>93</v>
      </c>
      <c r="C15" s="965">
        <v>22332</v>
      </c>
      <c r="D15" s="965">
        <v>21584</v>
      </c>
      <c r="E15" s="1030">
        <f>D15/C15-1</f>
        <v>-0.0335</v>
      </c>
      <c r="F15" s="853" t="str">
        <f>IF(LEN(A15)=3,"是",IF(B15&lt;&gt;"",IF(SUM(C15:D15)&lt;&gt;0,"是","否"),"是"))</f>
        <v>是</v>
      </c>
    </row>
    <row ht="38.0" customHeight="1" x14ac:dyDescent="0.15" r="16" spans="1:6">
      <c r="A16" s="964" t="s">
        <v>94</v>
      </c>
      <c r="B16" s="1031" t="s">
        <v>95</v>
      </c>
      <c r="C16" s="965">
        <v>1014</v>
      </c>
      <c r="D16" s="965">
        <v>5172</v>
      </c>
      <c r="E16" s="1030">
        <f>D16/C16-1</f>
        <v>4.1006</v>
      </c>
      <c r="F16" s="853" t="str">
        <f>IF(LEN(A16)=3,"是",IF(B16&lt;&gt;"",IF(SUM(C16:D16)&lt;&gt;0,"是","否"),"是"))</f>
        <v>是</v>
      </c>
    </row>
    <row ht="38.0" customHeight="1" x14ac:dyDescent="0.15" r="17" spans="1:6">
      <c r="A17" s="964" t="s">
        <v>96</v>
      </c>
      <c r="B17" s="1031" t="s">
        <v>97</v>
      </c>
      <c r="C17" s="965">
        <v>0</v>
      </c>
      <c r="D17" s="965">
        <v>0</v>
      </c>
      <c r="E17" s="1030"/>
      <c r="F17" s="853" t="str">
        <f>IF(LEN(A17)=3,"是",IF(B17&lt;&gt;"",IF(SUM(C17:D17)&lt;&gt;0,"是","否"),"是"))</f>
        <v>是</v>
      </c>
    </row>
    <row ht="38.0" customHeight="1" x14ac:dyDescent="0.15" r="18" spans="1:6">
      <c r="A18" s="964" t="s">
        <v>98</v>
      </c>
      <c r="B18" s="1031" t="s">
        <v>99</v>
      </c>
      <c r="C18" s="965">
        <v>394</v>
      </c>
      <c r="D18" s="965">
        <v>126</v>
      </c>
      <c r="E18" s="1030">
        <f>D18/C18-1</f>
        <v>-0.6802</v>
      </c>
      <c r="F18" s="853" t="str">
        <f>IF(LEN(A18)=3,"是",IF(B18&lt;&gt;"",IF(SUM(C18:D18)&lt;&gt;0,"是","否"),"是"))</f>
        <v>是</v>
      </c>
    </row>
    <row ht="38.0" customHeight="1" x14ac:dyDescent="0.15" r="19" spans="1:6">
      <c r="A19" s="964" t="s">
        <v>100</v>
      </c>
      <c r="B19" s="1031" t="s">
        <v>101</v>
      </c>
      <c r="C19" s="965">
        <v>0</v>
      </c>
      <c r="D19" s="965">
        <v>0</v>
      </c>
      <c r="E19" s="1030"/>
      <c r="F19" s="853" t="str">
        <f>IF(LEN(A19)=3,"是",IF(B19&lt;&gt;"",IF(SUM(C19:D19)&lt;&gt;0,"是","否"),"是"))</f>
        <v>是</v>
      </c>
    </row>
    <row ht="38.0" customHeight="1" x14ac:dyDescent="0.15" r="20" spans="1:6">
      <c r="A20" s="964" t="s">
        <v>102</v>
      </c>
      <c r="B20" s="1031" t="s">
        <v>103</v>
      </c>
      <c r="C20" s="965">
        <v>0</v>
      </c>
      <c r="D20" s="965">
        <v>0</v>
      </c>
      <c r="E20" s="1030"/>
      <c r="F20" s="853" t="str">
        <f>IF(LEN(A20)=3,"是",IF(B20&lt;&gt;"",IF(SUM(C20:D20)&lt;&gt;0,"是","否"),"是"))</f>
        <v>是</v>
      </c>
    </row>
    <row ht="38.0" customHeight="1" x14ac:dyDescent="0.15" r="21" spans="1:6">
      <c r="A21" s="964" t="s">
        <v>104</v>
      </c>
      <c r="B21" s="1031" t="s">
        <v>105</v>
      </c>
      <c r="C21" s="965">
        <v>1385</v>
      </c>
      <c r="D21" s="965">
        <v>1626</v>
      </c>
      <c r="E21" s="1030">
        <f>D21/C21-1</f>
        <v>0.174</v>
      </c>
      <c r="F21" s="853" t="str">
        <f>IF(LEN(A21)=3,"是",IF(B21&lt;&gt;"",IF(SUM(C21:D21)&lt;&gt;0,"是","否"),"是"))</f>
        <v>是</v>
      </c>
    </row>
    <row ht="38.0" customHeight="1" x14ac:dyDescent="0.15" r="22" spans="1:6">
      <c r="A22" s="964" t="s">
        <v>106</v>
      </c>
      <c r="B22" s="1031" t="s">
        <v>107</v>
      </c>
      <c r="C22" s="965">
        <v>11987</v>
      </c>
      <c r="D22" s="965">
        <v>8316</v>
      </c>
      <c r="E22" s="1030">
        <f>D22/C22-1</f>
        <v>-0.3062</v>
      </c>
      <c r="F22" s="853" t="str">
        <f>IF(LEN(A22)=3,"是",IF(B22&lt;&gt;"",IF(SUM(C22:D22)&lt;&gt;0,"是","否"),"是"))</f>
        <v>是</v>
      </c>
    </row>
    <row ht="38.0" customHeight="1" x14ac:dyDescent="0.15" r="23" spans="1:6">
      <c r="A23" s="964" t="s">
        <v>108</v>
      </c>
      <c r="B23" s="1031" t="s">
        <v>109</v>
      </c>
      <c r="C23" s="965">
        <v>103</v>
      </c>
      <c r="D23" s="965">
        <v>236</v>
      </c>
      <c r="E23" s="1030">
        <f>D23/C23-1</f>
        <v>1.2913</v>
      </c>
      <c r="F23" s="853" t="str">
        <f>IF(LEN(A23)=3,"是",IF(B23&lt;&gt;"",IF(SUM(C23:D23)&lt;&gt;0,"是","否"),"是"))</f>
        <v>是</v>
      </c>
    </row>
    <row ht="38.0" customHeight="1" x14ac:dyDescent="0.15" r="24" spans="1:6">
      <c r="A24" s="964" t="s">
        <v>110</v>
      </c>
      <c r="B24" s="1031" t="s">
        <v>111</v>
      </c>
      <c r="C24" s="965">
        <v>2715</v>
      </c>
      <c r="D24" s="965">
        <v>1612</v>
      </c>
      <c r="E24" s="1030">
        <f>D24/C24-1</f>
        <v>-0.4063</v>
      </c>
      <c r="F24" s="853" t="str">
        <f>IF(LEN(A24)=3,"是",IF(B24&lt;&gt;"",IF(SUM(C24:D24)&lt;&gt;0,"是","否"),"是"))</f>
        <v>是</v>
      </c>
    </row>
    <row ht="38.0" customHeight="1" x14ac:dyDescent="0.15" r="25" spans="1:6">
      <c r="A25" s="964" t="s">
        <v>112</v>
      </c>
      <c r="B25" s="1031" t="s">
        <v>113</v>
      </c>
      <c r="C25" s="965">
        <v>0</v>
      </c>
      <c r="D25" s="965">
        <v>1900</v>
      </c>
      <c r="E25" s="960">
        <v>1</v>
      </c>
      <c r="F25" s="853" t="str">
        <f>IF(LEN(A25)=3,"是",IF(B25&lt;&gt;"",IF(SUM(C25:D25)&lt;&gt;0,"是","否"),"是"))</f>
        <v>是</v>
      </c>
    </row>
    <row ht="38.0" customHeight="1" x14ac:dyDescent="0.15" r="26" spans="1:6">
      <c r="A26" s="964" t="s">
        <v>114</v>
      </c>
      <c r="B26" s="1031" t="s">
        <v>115</v>
      </c>
      <c r="C26" s="965">
        <v>3902</v>
      </c>
      <c r="D26" s="965">
        <v>3138</v>
      </c>
      <c r="E26" s="1030">
        <f>D26/C26-1</f>
        <v>-0.1958</v>
      </c>
      <c r="F26" s="853" t="str">
        <f>IF(LEN(A26)=3,"是",IF(B26&lt;&gt;"",IF(SUM(C26:D26)&lt;&gt;0,"是","否"),"是"))</f>
        <v>是</v>
      </c>
    </row>
    <row ht="38.0" customHeight="1" x14ac:dyDescent="0.15" r="27" spans="1:6">
      <c r="A27" s="964" t="s">
        <v>116</v>
      </c>
      <c r="B27" s="1031" t="s">
        <v>117</v>
      </c>
      <c r="C27" s="965">
        <v>42</v>
      </c>
      <c r="D27" s="965">
        <v>20</v>
      </c>
      <c r="E27" s="1030">
        <f>D27/C27-1</f>
        <v>-0.5238</v>
      </c>
      <c r="F27" s="853" t="str">
        <f>IF(LEN(A27)=3,"是",IF(B27&lt;&gt;"",IF(SUM(C27:D27)&lt;&gt;0,"是","否"),"是"))</f>
        <v>是</v>
      </c>
    </row>
    <row ht="38.0" customHeight="1" x14ac:dyDescent="0.15" r="28" spans="1:6">
      <c r="A28" s="964" t="s">
        <v>118</v>
      </c>
      <c r="B28" s="1031" t="s">
        <v>119</v>
      </c>
      <c r="C28" s="965">
        <v>0</v>
      </c>
      <c r="D28" s="965">
        <v>10925</v>
      </c>
      <c r="E28" s="1030">
        <v>1</v>
      </c>
      <c r="F28" s="853" t="str">
        <f>IF(LEN(A28)=3,"是",IF(B28&lt;&gt;"",IF(SUM(C28:D28)&lt;&gt;0,"是","否"),"是"))</f>
        <v>是</v>
      </c>
    </row>
    <row ht="38.0" customHeight="1" x14ac:dyDescent="0.15" r="29" spans="1:6">
      <c r="A29" s="964"/>
      <c r="B29" s="1031"/>
      <c r="C29" s="965"/>
      <c r="D29" s="965"/>
      <c r="E29" s="1030"/>
      <c r="F29" s="853" t="str">
        <f>IF(LEN(A29)=3,"是",IF(B29&lt;&gt;"",IF(SUM(C29:D29)&lt;&gt;0,"是","否"),"是"))</f>
        <v>是</v>
      </c>
    </row>
    <row s="956" customFormat="1" ht="38.0" customHeight="1" x14ac:dyDescent="0.15" r="30" spans="1:6">
      <c r="A30" s="1020"/>
      <c r="B30" s="422" t="s">
        <v>120</v>
      </c>
      <c r="C30" s="1019">
        <f>SUM(C4:C29)</f>
        <v>170095</v>
      </c>
      <c r="D30" s="1019">
        <f>SUM(D4:D29)</f>
        <v>189620</v>
      </c>
      <c r="E30" s="1029">
        <f>D30/C30-1</f>
        <v>0.1148</v>
      </c>
      <c r="F30" s="853" t="str">
        <f>IF(LEN(A30)=3,"是",IF(B30&lt;&gt;"",IF(SUM(C30:D30)&lt;&gt;0,"是","否"),"是"))</f>
        <v>是</v>
      </c>
    </row>
    <row ht="38.0" customHeight="1" x14ac:dyDescent="0.15" r="31" spans="1:6">
      <c r="A31" s="968">
        <v>230</v>
      </c>
      <c r="B31" s="1018" t="s">
        <v>121</v>
      </c>
      <c r="C31" s="1019">
        <f>SUM(C32:C35)</f>
        <v>27137</v>
      </c>
      <c r="D31" s="1019">
        <f>SUM(D32:D35)</f>
        <v>20520</v>
      </c>
      <c r="E31" s="1029">
        <f>D31/C31-1</f>
        <v>-0.2438</v>
      </c>
      <c r="F31" s="853" t="str">
        <f>IF(LEN(A31)=3,"是",IF(B31&lt;&gt;"",IF(SUM(C31:D31)&lt;&gt;0,"是","否"),"是"))</f>
        <v>是</v>
      </c>
    </row>
    <row ht="38.0" customHeight="1" x14ac:dyDescent="0.15" r="32" spans="1:6">
      <c r="A32" s="964">
        <v>23006</v>
      </c>
      <c r="B32" s="948" t="s">
        <v>122</v>
      </c>
      <c r="C32" s="965">
        <v>24570</v>
      </c>
      <c r="D32" s="965">
        <v>16262</v>
      </c>
      <c r="E32" s="1030">
        <f>D32/C32-1</f>
        <v>-0.3381</v>
      </c>
      <c r="F32" s="853" t="str">
        <f>IF(LEN(A32)=3,"是",IF(B32&lt;&gt;"",IF(SUM(C32:D32)&lt;&gt;0,"是","否"),"是"))</f>
        <v>是</v>
      </c>
    </row>
    <row ht="36.0" customHeight="1" x14ac:dyDescent="0.15" r="33" spans="1:6">
      <c r="A33" s="964">
        <v>23008</v>
      </c>
      <c r="B33" s="948" t="s">
        <v>123</v>
      </c>
      <c r="C33" s="965">
        <v>2502</v>
      </c>
      <c r="D33" s="965">
        <v>4258</v>
      </c>
      <c r="E33" s="1030">
        <f>D33/C33-1</f>
        <v>0.7018</v>
      </c>
      <c r="F33" s="853" t="str">
        <f>IF(LEN(A33)=3,"是",IF(B33&lt;&gt;"",IF(SUM(C33:D33)&lt;&gt;0,"是","否"),"是"))</f>
        <v>是</v>
      </c>
    </row>
    <row ht="38.0" customHeight="1" x14ac:dyDescent="0.15" r="34" spans="1:6">
      <c r="A34" s="964">
        <v>23015</v>
      </c>
      <c r="B34" s="1022" t="s">
        <v>124</v>
      </c>
      <c r="C34" s="965">
        <v>65</v>
      </c>
      <c r="D34" s="965"/>
      <c r="E34" s="436">
        <f>D34/C34-1</f>
        <v>-1</v>
      </c>
      <c r="F34" s="853" t="str">
        <f>IF(LEN(A34)=3,"是",IF(B34&lt;&gt;"",IF(SUM(C34:D34)&lt;&gt;0,"是","否"),"是"))</f>
        <v>是</v>
      </c>
    </row>
    <row s="873" customFormat="1" ht="36.0" customHeight="1" x14ac:dyDescent="0.15" r="35" spans="1:6">
      <c r="A35" s="964">
        <v>23016</v>
      </c>
      <c r="B35" s="1022" t="s">
        <v>125</v>
      </c>
      <c r="C35" s="965"/>
      <c r="D35" s="965"/>
      <c r="E35" s="1030"/>
      <c r="F35" s="853" t="str">
        <f>IF(LEN(A35)=3,"是",IF(B35&lt;&gt;"",IF(SUM(C35:D35)&lt;&gt;0,"是","否"),"是"))</f>
        <v>否</v>
      </c>
    </row>
    <row s="873" customFormat="1" ht="38.0" customHeight="1" x14ac:dyDescent="0.15" r="36" spans="1:6">
      <c r="A36" s="968">
        <v>231</v>
      </c>
      <c r="B36" s="883" t="s">
        <v>126</v>
      </c>
      <c r="C36" s="1019">
        <v>46519</v>
      </c>
      <c r="D36" s="1019">
        <v>20503</v>
      </c>
      <c r="E36" s="1029">
        <f>D36/C36-1</f>
        <v>-0.5593</v>
      </c>
      <c r="F36" s="853" t="str">
        <f>IF(LEN(A36)=3,"是",IF(B36&lt;&gt;"",IF(SUM(C36:D36)&lt;&gt;0,"是","否"),"是"))</f>
        <v>是</v>
      </c>
    </row>
    <row s="873" customFormat="1" ht="38.0" customHeight="1" x14ac:dyDescent="0.15" r="37" spans="1:6">
      <c r="A37" s="968">
        <v>23009</v>
      </c>
      <c r="B37" s="883" t="s">
        <v>127</v>
      </c>
      <c r="C37" s="1019">
        <v>17013</v>
      </c>
      <c r="D37" s="1019"/>
      <c r="E37" s="1029">
        <f>D37/C37-1</f>
        <v>-1</v>
      </c>
      <c r="F37" s="853" t="str">
        <f>IF(LEN(A37)=3,"是",IF(B37&lt;&gt;"",IF(SUM(C37:D37)&lt;&gt;0,"是","否"),"是"))</f>
        <v>是</v>
      </c>
    </row>
    <row ht="38.0" customHeight="1" x14ac:dyDescent="0.15" r="38" spans="1:6">
      <c r="A38" s="1020"/>
      <c r="B38" s="1013" t="s">
        <v>128</v>
      </c>
      <c r="C38" s="1019">
        <f>SUM(C30:C31,C36:C37)</f>
        <v>260764</v>
      </c>
      <c r="D38" s="1019">
        <f>SUM(D30:D31,D36:D37)</f>
        <v>230643</v>
      </c>
      <c r="E38" s="1029">
        <f>D38/C38-1</f>
        <v>-0.1155</v>
      </c>
      <c r="F38" s="853" t="str">
        <f>IF(LEN(A38)=3,"是",IF(B38&lt;&gt;"",IF(SUM(C38:D38)&lt;&gt;0,"是","否"),"是"))</f>
        <v>是</v>
      </c>
    </row>
    <row x14ac:dyDescent="0.15" r="39" spans="2:4">
      <c r="B39" s="1028"/>
      <c r="D39" s="972"/>
    </row>
    <row x14ac:dyDescent="0.15" r="41" spans="4:4">
      <c r="D41" s="972"/>
    </row>
    <row x14ac:dyDescent="0.15" r="43" spans="4:4">
      <c r="D43" s="972"/>
    </row>
    <row x14ac:dyDescent="0.15" r="44" spans="4:4">
      <c r="D44" s="972"/>
    </row>
    <row x14ac:dyDescent="0.15" r="46" spans="4:4">
      <c r="D46" s="972"/>
    </row>
    <row x14ac:dyDescent="0.15" r="47" spans="4:4">
      <c r="D47" s="972"/>
    </row>
    <row x14ac:dyDescent="0.15" r="48" spans="4:4">
      <c r="D48" s="972"/>
    </row>
    <row x14ac:dyDescent="0.15" r="49" spans="4:4">
      <c r="D49" s="972"/>
    </row>
    <row x14ac:dyDescent="0.15" r="51" spans="4:4">
      <c r="D51" s="972"/>
    </row>
  </sheetData>
  <autoFilter ref="A3:F39"/>
  <mergeCells count="1">
    <mergeCell ref="B1:E1"/>
  </mergeCells>
  <phoneticPr fontId="0" type="noConversion"/>
  <conditionalFormatting sqref="C34">
    <cfRule type="expression" stopIfTrue="1" priority="14" operator="between">
      <formula>"len($A:$A)=3"</formula>
    </cfRule>
  </conditionalFormatting>
  <conditionalFormatting sqref="D37">
    <cfRule type="cellIs" stopIfTrue="1" priority="2" operator="greaterThan" dxfId="0">
      <formula>5</formula>
    </cfRule>
    <cfRule type="cellIs" stopIfTrue="1" priority="1" operator="lessThan" dxfId="1">
      <formula>0</formula>
    </cfRule>
  </conditionalFormatting>
  <conditionalFormatting sqref="F4:F39">
    <cfRule type="cellIs" stopIfTrue="1" priority="11" operator="lessThan" dxfId="1">
      <formula>0</formula>
    </cfRule>
  </conditionalFormatting>
  <conditionalFormatting sqref="E2 E31 D32:E32 E38 D39:E44">
    <cfRule type="cellIs" stopIfTrue="1" priority="27" operator="lessThanOrEqual" dxfId="0">
      <formula>-1</formula>
    </cfRule>
  </conditionalFormatting>
  <conditionalFormatting sqref="D33:E33 D34">
    <cfRule type="cellIs" stopIfTrue="1" priority="30" operator="greaterThan" dxfId="0">
      <formula>5</formula>
    </cfRule>
    <cfRule type="cellIs" stopIfTrue="1" priority="29" operator="lessThan" dxfId="1">
      <formula>0</formula>
    </cfRule>
  </conditionalFormatting>
  <conditionalFormatting sqref="A34:B35">
    <cfRule type="expression" stopIfTrue="1" priority="9"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45"/>
  <sheetViews>
    <sheetView showGridLines="0" showZeros="0" view="pageBreakPreview" zoomScale="85" zoomScaleNormal="90" topLeftCell="B1" workbookViewId="0">
      <pane ySplit="3" topLeftCell="B31" activePane="bottomLeft" state="frozen"/>
      <selection activeCell="A1" activeCellId="0" sqref="A1"/>
      <selection pane="bottomLeft" activeCell="D35" activeCellId="0" sqref="D35"/>
    </sheetView>
  </sheetViews>
  <sheetFormatPr defaultRowHeight="14.25" defaultColWidth="9.0" x14ac:dyDescent="0.15"/>
  <cols>
    <col min="1" max="1" width="14.5" customWidth="1" style="873"/>
    <col min="2" max="2" width="50.75" customWidth="1" style="873"/>
    <col min="3" max="5" width="20.625" customWidth="1" style="873"/>
    <col min="6" max="6" width="9.0" style="175" hidden="1"/>
    <col min="7" max="16384" width="9.0" style="1011"/>
  </cols>
  <sheetData>
    <row s="175" customFormat="1" ht="45.0" customHeight="1" x14ac:dyDescent="0.15" r="1" spans="1:6">
      <c r="A1" s="1010"/>
      <c r="B1" s="1009" t="s">
        <v>129</v>
      </c>
      <c r="C1" s="1009"/>
      <c r="D1" s="1009"/>
      <c r="E1" s="1009"/>
    </row>
    <row ht="19.0" customHeight="1" x14ac:dyDescent="0.15" r="2" spans="2:5">
      <c r="B2" s="1027"/>
      <c r="C2" s="971"/>
      <c r="D2" s="971"/>
      <c r="E2" s="887" t="s">
        <v>2</v>
      </c>
    </row>
    <row s="1026" customFormat="1" ht="45.0" customHeight="1" x14ac:dyDescent="0.15" r="3" spans="1:6">
      <c r="A3" s="1025" t="s">
        <v>3</v>
      </c>
      <c r="B3" s="919" t="s">
        <v>4</v>
      </c>
      <c r="C3" s="812" t="s">
        <v>5</v>
      </c>
      <c r="D3" s="812" t="s">
        <v>6</v>
      </c>
      <c r="E3" s="812" t="s">
        <v>130</v>
      </c>
      <c r="F3" s="939" t="s">
        <v>8</v>
      </c>
    </row>
    <row ht="32.0" customHeight="1" x14ac:dyDescent="0.15" r="4" spans="1:6">
      <c r="A4" s="968" t="s">
        <v>9</v>
      </c>
      <c r="B4" s="1018" t="s">
        <v>10</v>
      </c>
      <c r="C4" s="808">
        <f>SUM(C5:C19)</f>
        <v>38818</v>
      </c>
      <c r="D4" s="808">
        <f>SUM(D5:D19)</f>
        <v>46700</v>
      </c>
      <c r="E4" s="1012">
        <f>IF(C4&gt;0,D4/C4-1,IF(C4&lt;0,-(D4/C4-1),""))</f>
        <v>0.2031</v>
      </c>
      <c r="F4" s="853" t="str">
        <f>IF(LEN(A4)=3,"是",IF(B4&lt;&gt;"",IF(SUM(C4:D4)&lt;&gt;0,"是","否"),"是"))</f>
        <v>是</v>
      </c>
    </row>
    <row ht="32.0" customHeight="1" x14ac:dyDescent="0.15" r="5" spans="1:6">
      <c r="A5" s="964" t="s">
        <v>11</v>
      </c>
      <c r="B5" s="948" t="s">
        <v>12</v>
      </c>
      <c r="C5" s="876">
        <v>14908</v>
      </c>
      <c r="D5" s="414">
        <v>16140</v>
      </c>
      <c r="E5" s="1021">
        <f>IF(C5&gt;0,D5/C5-1,IF(C5&lt;0,-(D5/C5-1),""))</f>
        <v>0.0826</v>
      </c>
      <c r="F5" s="853" t="str">
        <f>IF(LEN(A5)=3,"是",IF(B5&lt;&gt;"",IF(SUM(C5:D5)&lt;&gt;0,"是","否"),"是"))</f>
        <v>是</v>
      </c>
    </row>
    <row ht="32.0" customHeight="1" x14ac:dyDescent="0.15" r="6" spans="1:6">
      <c r="A6" s="964" t="s">
        <v>13</v>
      </c>
      <c r="B6" s="948" t="s">
        <v>14</v>
      </c>
      <c r="C6" s="876">
        <v>2173</v>
      </c>
      <c r="D6" s="414">
        <v>2130</v>
      </c>
      <c r="E6" s="1021">
        <f>IF(C6&gt;0,D6/C6-1,IF(C6&lt;0,-(D6/C6-1),""))</f>
        <v>-0.0198</v>
      </c>
      <c r="F6" s="853" t="str">
        <f>IF(LEN(A6)=3,"是",IF(B6&lt;&gt;"",IF(SUM(C6:D6)&lt;&gt;0,"是","否"),"是"))</f>
        <v>是</v>
      </c>
    </row>
    <row ht="32.0" customHeight="1" x14ac:dyDescent="0.15" r="7" spans="1:6">
      <c r="A7" s="964" t="s">
        <v>15</v>
      </c>
      <c r="B7" s="948" t="s">
        <v>16</v>
      </c>
      <c r="C7" s="876">
        <v>357</v>
      </c>
      <c r="D7" s="414">
        <v>380</v>
      </c>
      <c r="E7" s="1021">
        <f>IF(C7&gt;0,D7/C7-1,IF(C7&lt;0,-(D7/C7-1),""))</f>
        <v>0.0644</v>
      </c>
      <c r="F7" s="853" t="str">
        <f>IF(LEN(A7)=3,"是",IF(B7&lt;&gt;"",IF(SUM(C7:D7)&lt;&gt;0,"是","否"),"是"))</f>
        <v>是</v>
      </c>
    </row>
    <row s="null" customFormat="1" ht="32.0" customHeight="1" x14ac:dyDescent="0.15" r="8" spans="1:6">
      <c r="A8" s="1017" t="s">
        <v>17</v>
      </c>
      <c r="B8" s="950" t="s">
        <v>18</v>
      </c>
      <c r="C8" s="876">
        <v>3949</v>
      </c>
      <c r="D8" s="414">
        <v>10400</v>
      </c>
      <c r="E8" s="1021">
        <f>IF(C8&gt;0,D8/C8-1,IF(C8&lt;0,-(D8/C8-1),""))</f>
        <v>1.6336</v>
      </c>
      <c r="F8" s="853" t="str">
        <f>IF(LEN(A8)=3,"是",IF(B8&lt;&gt;"",IF(SUM(C8:D8)&lt;&gt;0,"是","否"),"是"))</f>
        <v>是</v>
      </c>
    </row>
    <row ht="32.0" customHeight="1" x14ac:dyDescent="0.15" r="9" spans="1:6">
      <c r="A9" s="964" t="s">
        <v>19</v>
      </c>
      <c r="B9" s="948" t="s">
        <v>20</v>
      </c>
      <c r="C9" s="876">
        <v>1463</v>
      </c>
      <c r="D9" s="414">
        <v>1380</v>
      </c>
      <c r="E9" s="960"/>
      <c r="F9" s="853" t="str">
        <f>IF(LEN(A9)=3,"是",IF(B9&lt;&gt;"",IF(SUM(C9:D9)&lt;&gt;0,"是","否"),"是"))</f>
        <v>是</v>
      </c>
    </row>
    <row s="null" customFormat="1" ht="32.0" customHeight="1" x14ac:dyDescent="0.15" r="10" spans="1:6">
      <c r="A10" s="1017" t="s">
        <v>21</v>
      </c>
      <c r="B10" s="950" t="s">
        <v>22</v>
      </c>
      <c r="C10" s="876">
        <v>1019</v>
      </c>
      <c r="D10" s="414">
        <v>1150</v>
      </c>
      <c r="E10" s="1021">
        <f>IF(C10&gt;0,D10/C10-1,IF(C10&lt;0,-(D10/C10-1),""))</f>
        <v>0.1286</v>
      </c>
      <c r="F10" s="853" t="str">
        <f>IF(LEN(A10)=3,"是",IF(B10&lt;&gt;"",IF(SUM(C10:D10)&lt;&gt;0,"是","否"),"是"))</f>
        <v>是</v>
      </c>
    </row>
    <row s="null" customFormat="1" ht="32.0" customHeight="1" x14ac:dyDescent="0.15" r="11" spans="1:6">
      <c r="A11" s="1017" t="s">
        <v>23</v>
      </c>
      <c r="B11" s="950" t="s">
        <v>24</v>
      </c>
      <c r="C11" s="876">
        <v>785</v>
      </c>
      <c r="D11" s="414">
        <v>640</v>
      </c>
      <c r="E11" s="1021">
        <f>IF(C11&gt;0,D11/C11-1,IF(C11&lt;0,-(D11/C11-1),""))</f>
        <v>-0.1847</v>
      </c>
      <c r="F11" s="853" t="str">
        <f>IF(LEN(A11)=3,"是",IF(B11&lt;&gt;"",IF(SUM(C11:D11)&lt;&gt;0,"是","否"),"是"))</f>
        <v>是</v>
      </c>
    </row>
    <row s="null" customFormat="1" ht="32.0" customHeight="1" x14ac:dyDescent="0.15" r="12" spans="1:6">
      <c r="A12" s="1017" t="s">
        <v>25</v>
      </c>
      <c r="B12" s="950" t="s">
        <v>26</v>
      </c>
      <c r="C12" s="876">
        <v>1044</v>
      </c>
      <c r="D12" s="414">
        <v>1180</v>
      </c>
      <c r="E12" s="1021">
        <f>IF(C12&gt;0,D12/C12-1,IF(C12&lt;0,-(D12/C12-1),""))</f>
        <v>0.1303</v>
      </c>
      <c r="F12" s="853" t="str">
        <f>IF(LEN(A12)=3,"是",IF(B12&lt;&gt;"",IF(SUM(C12:D12)&lt;&gt;0,"是","否"),"是"))</f>
        <v>是</v>
      </c>
    </row>
    <row s="null" customFormat="1" ht="32.0" customHeight="1" x14ac:dyDescent="0.15" r="13" spans="1:6">
      <c r="A13" s="1017" t="s">
        <v>27</v>
      </c>
      <c r="B13" s="950" t="s">
        <v>28</v>
      </c>
      <c r="C13" s="876">
        <v>420</v>
      </c>
      <c r="D13" s="414">
        <v>1070</v>
      </c>
      <c r="E13" s="1021">
        <f>IF(C13&gt;0,D13/C13-1,IF(C13&lt;0,-(D13/C13-1),""))</f>
        <v>1.5476</v>
      </c>
      <c r="F13" s="853" t="str">
        <f>IF(LEN(A13)=3,"是",IF(B13&lt;&gt;"",IF(SUM(C13:D13)&lt;&gt;0,"是","否"),"是"))</f>
        <v>是</v>
      </c>
    </row>
    <row s="null" customFormat="1" ht="32.0" customHeight="1" x14ac:dyDescent="0.15" r="14" spans="1:6">
      <c r="A14" s="1017" t="s">
        <v>29</v>
      </c>
      <c r="B14" s="950" t="s">
        <v>30</v>
      </c>
      <c r="C14" s="876">
        <v>1023</v>
      </c>
      <c r="D14" s="414">
        <v>1210</v>
      </c>
      <c r="E14" s="1021">
        <f>IF(C14&gt;0,D14/C14-1,IF(C14&lt;0,-(D14/C14-1),""))</f>
        <v>0.1828</v>
      </c>
      <c r="F14" s="853" t="str">
        <f>IF(LEN(A14)=3,"是",IF(B14&lt;&gt;"",IF(SUM(C14:D14)&lt;&gt;0,"是","否"),"是"))</f>
        <v>是</v>
      </c>
    </row>
    <row ht="32.0" customHeight="1" x14ac:dyDescent="0.15" r="15" spans="1:6">
      <c r="A15" s="964" t="s">
        <v>31</v>
      </c>
      <c r="B15" s="948" t="s">
        <v>32</v>
      </c>
      <c r="C15" s="876">
        <v>1394</v>
      </c>
      <c r="D15" s="414">
        <v>900</v>
      </c>
      <c r="E15" s="960"/>
      <c r="F15" s="853" t="str">
        <f>IF(LEN(A15)=3,"是",IF(B15&lt;&gt;"",IF(SUM(C15:D15)&lt;&gt;0,"是","否"),"是"))</f>
        <v>是</v>
      </c>
    </row>
    <row s="null" customFormat="1" ht="32.0" customHeight="1" x14ac:dyDescent="0.15" r="16" spans="1:6">
      <c r="A16" s="1017" t="s">
        <v>33</v>
      </c>
      <c r="B16" s="950" t="s">
        <v>34</v>
      </c>
      <c r="C16" s="876">
        <v>1105</v>
      </c>
      <c r="D16" s="414">
        <v>770</v>
      </c>
      <c r="E16" s="1021">
        <f>IF(C16&gt;0,D16/C16-1,IF(C16&lt;0,-(D16/C16-1),""))</f>
        <v>-0.3032</v>
      </c>
      <c r="F16" s="853" t="str">
        <f>IF(LEN(A16)=3,"是",IF(B16&lt;&gt;"",IF(SUM(C16:D16)&lt;&gt;0,"是","否"),"是"))</f>
        <v>是</v>
      </c>
    </row>
    <row s="null" customFormat="1" ht="32.0" customHeight="1" x14ac:dyDescent="0.15" r="17" spans="1:6">
      <c r="A17" s="1017" t="s">
        <v>35</v>
      </c>
      <c r="B17" s="950" t="s">
        <v>36</v>
      </c>
      <c r="C17" s="876">
        <v>8935</v>
      </c>
      <c r="D17" s="414">
        <v>9100</v>
      </c>
      <c r="E17" s="1021">
        <f>IF(C17&gt;0,D17/C17-1,IF(C17&lt;0,-(D17/C17-1),""))</f>
        <v>0.0185</v>
      </c>
      <c r="F17" s="853" t="str">
        <f>IF(LEN(A17)=3,"是",IF(B17&lt;&gt;"",IF(SUM(C17:D17)&lt;&gt;0,"是","否"),"是"))</f>
        <v>是</v>
      </c>
    </row>
    <row s="null" customFormat="1" ht="32.0" customHeight="1" x14ac:dyDescent="0.15" r="18" spans="1:6">
      <c r="A18" s="1017" t="s">
        <v>37</v>
      </c>
      <c r="B18" s="950" t="s">
        <v>38</v>
      </c>
      <c r="C18" s="876">
        <v>243</v>
      </c>
      <c r="D18" s="414">
        <v>250</v>
      </c>
      <c r="E18" s="1021">
        <f>IF(C18&gt;0,D18/C18-1,IF(C18&lt;0,-(D18/C18-1),""))</f>
        <v>0.0288</v>
      </c>
      <c r="F18" s="853" t="str">
        <f>IF(LEN(A18)=3,"是",IF(B18&lt;&gt;"",IF(SUM(C18:D18)&lt;&gt;0,"是","否"),"是"))</f>
        <v>是</v>
      </c>
    </row>
    <row s="null" customFormat="1" ht="32.0" customHeight="1" x14ac:dyDescent="0.15" r="19" spans="1:6">
      <c r="A19" s="1024" t="s">
        <v>39</v>
      </c>
      <c r="B19" s="950" t="s">
        <v>40</v>
      </c>
      <c r="C19" s="876">
        <v>0</v>
      </c>
      <c r="D19" s="414"/>
      <c r="E19" s="1021" t="str">
        <f>IF(C19&gt;0,D19/C19-1,IF(C19&lt;0,-(D19/C19-1),""))</f>
      </c>
      <c r="F19" s="853" t="str">
        <f>IF(LEN(A19)=3,"是",IF(B19&lt;&gt;"",IF(SUM(C19:D19)&lt;&gt;0,"是","否"),"是"))</f>
        <v>否</v>
      </c>
    </row>
    <row ht="32.0" customHeight="1" x14ac:dyDescent="0.15" r="20" spans="1:6">
      <c r="A20" s="968" t="s">
        <v>41</v>
      </c>
      <c r="B20" s="1018" t="s">
        <v>42</v>
      </c>
      <c r="C20" s="808">
        <f>SUM(C21:C29)</f>
        <v>32247</v>
      </c>
      <c r="D20" s="808">
        <f>SUM(D21:D29)</f>
        <v>25100</v>
      </c>
      <c r="E20" s="1021">
        <f>IF(C20&gt;0,D20/C20-1,IF(C20&lt;0,-(D20/C20-1),""))</f>
        <v>-0.2216</v>
      </c>
      <c r="F20" s="853" t="str">
        <f>IF(LEN(A20)=3,"是",IF(B20&lt;&gt;"",IF(SUM(C20:D20)&lt;&gt;0,"是","否"),"是"))</f>
        <v>是</v>
      </c>
    </row>
    <row ht="32.0" customHeight="1" x14ac:dyDescent="0.15" r="21" spans="1:6">
      <c r="A21" s="1023" t="s">
        <v>43</v>
      </c>
      <c r="B21" s="948" t="s">
        <v>44</v>
      </c>
      <c r="C21" s="876">
        <v>1856</v>
      </c>
      <c r="D21" s="965">
        <v>1650</v>
      </c>
      <c r="E21" s="1021">
        <f>IF(C21&gt;0,D21/C21-1,IF(C21&lt;0,-(D21/C21-1),""))</f>
        <v>-0.111</v>
      </c>
      <c r="F21" s="853" t="str">
        <f>IF(LEN(A21)=3,"是",IF(B21&lt;&gt;"",IF(SUM(C21:D21)&lt;&gt;0,"是","否"),"是"))</f>
        <v>是</v>
      </c>
    </row>
    <row ht="32.0" customHeight="1" x14ac:dyDescent="0.15" r="22" spans="1:6">
      <c r="A22" s="964" t="s">
        <v>45</v>
      </c>
      <c r="B22" s="1022" t="s">
        <v>46</v>
      </c>
      <c r="C22" s="876">
        <v>2127</v>
      </c>
      <c r="D22" s="965">
        <v>2994</v>
      </c>
      <c r="E22" s="1021">
        <f>IF(C22&gt;0,D22/C22-1,IF(C22&lt;0,-(D22/C22-1),""))</f>
        <v>0.4076</v>
      </c>
      <c r="F22" s="853" t="str">
        <f>IF(LEN(A22)=3,"是",IF(B22&lt;&gt;"",IF(SUM(C22:D22)&lt;&gt;0,"是","否"),"是"))</f>
        <v>是</v>
      </c>
    </row>
    <row ht="32.0" customHeight="1" x14ac:dyDescent="0.15" r="23" spans="1:6">
      <c r="A23" s="964" t="s">
        <v>47</v>
      </c>
      <c r="B23" s="948" t="s">
        <v>48</v>
      </c>
      <c r="C23" s="876">
        <v>2466</v>
      </c>
      <c r="D23" s="965">
        <v>2192</v>
      </c>
      <c r="E23" s="1021">
        <f>IF(C23&gt;0,D23/C23-1,IF(C23&lt;0,-(D23/C23-1),""))</f>
        <v>-0.1111</v>
      </c>
      <c r="F23" s="853" t="str">
        <f>IF(LEN(A23)=3,"是",IF(B23&lt;&gt;"",IF(SUM(C23:D23)&lt;&gt;0,"是","否"),"是"))</f>
        <v>是</v>
      </c>
    </row>
    <row ht="32.0" customHeight="1" x14ac:dyDescent="0.15" r="24" spans="1:6">
      <c r="A24" s="964" t="s">
        <v>49</v>
      </c>
      <c r="B24" s="948" t="s">
        <v>50</v>
      </c>
      <c r="C24" s="876">
        <v>0</v>
      </c>
      <c r="D24" s="965"/>
      <c r="E24" s="1021" t="str">
        <f>IF(C24&gt;0,D24/C24-1,IF(C24&lt;0,-(D24/C24-1),""))</f>
      </c>
      <c r="F24" s="853" t="str">
        <f>IF(LEN(A24)=3,"是",IF(B24&lt;&gt;"",IF(SUM(C24:D24)&lt;&gt;0,"是","否"),"是"))</f>
        <v>否</v>
      </c>
    </row>
    <row ht="32.0" customHeight="1" x14ac:dyDescent="0.15" r="25" spans="1:6">
      <c r="A25" s="964" t="s">
        <v>51</v>
      </c>
      <c r="B25" s="948" t="s">
        <v>52</v>
      </c>
      <c r="C25" s="876">
        <v>25450</v>
      </c>
      <c r="D25" s="965">
        <v>18094</v>
      </c>
      <c r="E25" s="1021">
        <f>IF(C25&gt;0,D25/C25-1,IF(C25&lt;0,-(D25/C25-1),""))</f>
        <v>-0.289</v>
      </c>
      <c r="F25" s="853" t="str">
        <f>IF(LEN(A25)=3,"是",IF(B25&lt;&gt;"",IF(SUM(C25:D25)&lt;&gt;0,"是","否"),"是"))</f>
        <v>是</v>
      </c>
    </row>
    <row s="null" customFormat="1" ht="32.0" customHeight="1" x14ac:dyDescent="0.15" r="26" spans="1:6">
      <c r="A26" s="1017" t="s">
        <v>53</v>
      </c>
      <c r="B26" s="950" t="s">
        <v>54</v>
      </c>
      <c r="C26" s="1016">
        <v>0</v>
      </c>
      <c r="D26" s="1015"/>
      <c r="E26" s="1021" t="str">
        <f>IF(C26&gt;0,D26/C26-1,IF(C26&lt;0,-(D26/C26-1),""))</f>
      </c>
      <c r="F26" s="853" t="str">
        <f>IF(LEN(A26)=3,"是",IF(B26&lt;&gt;"",IF(SUM(C26:D26)&lt;&gt;0,"是","否"),"是"))</f>
        <v>否</v>
      </c>
    </row>
    <row ht="32.0" customHeight="1" x14ac:dyDescent="0.15" r="27" spans="1:6">
      <c r="A27" s="964" t="s">
        <v>55</v>
      </c>
      <c r="B27" s="948" t="s">
        <v>56</v>
      </c>
      <c r="C27" s="876">
        <v>286</v>
      </c>
      <c r="D27" s="965">
        <v>100</v>
      </c>
      <c r="E27" s="1021">
        <f>IF(C27&gt;0,D27/C27-1,IF(C27&lt;0,-(D27/C27-1),""))</f>
        <v>-0.6503</v>
      </c>
      <c r="F27" s="853" t="str">
        <f>IF(LEN(A27)=3,"是",IF(B27&lt;&gt;"",IF(SUM(C27:D27)&lt;&gt;0,"是","否"),"是"))</f>
        <v>是</v>
      </c>
    </row>
    <row ht="32.0" customHeight="1" x14ac:dyDescent="0.15" r="28" spans="1:6">
      <c r="A28" s="964" t="s">
        <v>57</v>
      </c>
      <c r="B28" s="948" t="s">
        <v>58</v>
      </c>
      <c r="C28" s="876">
        <v>62</v>
      </c>
      <c r="D28" s="965">
        <v>70</v>
      </c>
      <c r="E28" s="1021">
        <f>IF(C28&gt;0,D28/C28-1,IF(C28&lt;0,-(D28/C28-1),""))</f>
        <v>0.129</v>
      </c>
      <c r="F28" s="853" t="str">
        <f>IF(LEN(A28)=3,"是",IF(B28&lt;&gt;"",IF(SUM(C28:D28)&lt;&gt;0,"是","否"),"是"))</f>
        <v>是</v>
      </c>
    </row>
    <row ht="32.0" customHeight="1" x14ac:dyDescent="0.15" r="29" spans="1:6">
      <c r="A29" s="964"/>
      <c r="B29" s="948"/>
      <c r="C29" s="876"/>
      <c r="D29" s="965"/>
      <c r="E29" s="1021" t="str">
        <f>IF(C29&gt;0,D29/C29-1,IF(C29&lt;0,-(D29/C29-1),""))</f>
      </c>
      <c r="F29" s="853" t="str">
        <f>IF(LEN(A29)=3,"是",IF(B29&lt;&gt;"",IF(SUM(C29:D29)&lt;&gt;0,"是","否"),"是"))</f>
        <v>是</v>
      </c>
    </row>
    <row s="956" customFormat="1" ht="32.0" customHeight="1" x14ac:dyDescent="0.15" r="30" spans="1:6">
      <c r="A30" s="1020"/>
      <c r="B30" s="422" t="s">
        <v>131</v>
      </c>
      <c r="C30" s="808">
        <f>SUM(C4,C20)</f>
        <v>71065</v>
      </c>
      <c r="D30" s="808">
        <f>SUM(D4,D20)</f>
        <v>71800</v>
      </c>
      <c r="E30" s="1012">
        <f>IF(C30&gt;0,D30/C30-1,IF(C30&lt;0,-(D30/C30-1),""))</f>
        <v>0.0103</v>
      </c>
      <c r="F30" s="853" t="str">
        <f>IF(LEN(A30)=3,"是",IF(B30&lt;&gt;"",IF(SUM(C30:D30)&lt;&gt;0,"是","否"),"是"))</f>
        <v>是</v>
      </c>
    </row>
    <row ht="32.0" customHeight="1" x14ac:dyDescent="0.15" r="31" spans="1:6">
      <c r="A31" s="968">
        <v>105</v>
      </c>
      <c r="B31" s="883" t="s">
        <v>60</v>
      </c>
      <c r="C31" s="876"/>
      <c r="D31" s="1019"/>
      <c r="E31" s="1012" t="str">
        <f>IF(C31&gt;0,D31/C31-1,IF(C31&lt;0,-(D31/C31-1),""))</f>
      </c>
      <c r="F31" s="853" t="str">
        <f>IF(LEN(A31)=3,"是",IF(B31&lt;&gt;"",IF(SUM(C31:D31)&lt;&gt;0,"是","否"),"是"))</f>
        <v>是</v>
      </c>
    </row>
    <row ht="32.0" customHeight="1" x14ac:dyDescent="0.15" r="32" spans="1:6">
      <c r="A32" s="968">
        <v>110</v>
      </c>
      <c r="B32" s="1018" t="s">
        <v>61</v>
      </c>
      <c r="C32" s="808">
        <f>SUM(C33:C40)</f>
        <v>189699</v>
      </c>
      <c r="D32" s="808">
        <f>SUM(D33:D40)</f>
        <v>158843</v>
      </c>
      <c r="E32" s="1012">
        <f>IF(C32&gt;0,D32/C32-1,IF(C32&lt;0,-(D32/C32-1),""))</f>
        <v>-0.1627</v>
      </c>
      <c r="F32" s="853" t="str">
        <f>IF(LEN(A32)=3,"是",IF(B32&lt;&gt;"",IF(SUM(C32:D32)&lt;&gt;0,"是","否"),"是"))</f>
        <v>是</v>
      </c>
    </row>
    <row ht="32.0" customHeight="1" x14ac:dyDescent="0.15" r="33" spans="1:6">
      <c r="A33" s="964">
        <v>11001</v>
      </c>
      <c r="B33" s="948" t="s">
        <v>62</v>
      </c>
      <c r="C33" s="876">
        <v>3631</v>
      </c>
      <c r="D33" s="965">
        <v>2341</v>
      </c>
      <c r="E33" s="1012">
        <f>IF(C33&gt;0,D33/C33-1,IF(C33&lt;0,-(D33/C33-1),""))</f>
        <v>-0.3553</v>
      </c>
      <c r="F33" s="853" t="str">
        <f>IF(LEN(A33)=3,"是",IF(B33&lt;&gt;"",IF(SUM(C33:D33)&lt;&gt;0,"是","否"),"是"))</f>
        <v>是</v>
      </c>
    </row>
    <row ht="32.0" customHeight="1" x14ac:dyDescent="0.15" r="34" spans="1:6">
      <c r="A34" s="964"/>
      <c r="B34" s="948" t="s">
        <v>63</v>
      </c>
      <c r="C34" s="876">
        <v>127547</v>
      </c>
      <c r="D34" s="965">
        <v>115149</v>
      </c>
      <c r="E34" s="1012">
        <f>IF(C34&gt;0,D34/C34-1,IF(C34&lt;0,-(D34/C34-1),""))</f>
        <v>-0.0972</v>
      </c>
      <c r="F34" s="853" t="str">
        <f>IF(LEN(A34)=3,"是",IF(B34&lt;&gt;"",IF(SUM(C34:D34)&lt;&gt;0,"是","否"),"是"))</f>
        <v>是</v>
      </c>
    </row>
    <row ht="32.0" customHeight="1" x14ac:dyDescent="0.15" r="35" spans="1:6">
      <c r="A35" s="964">
        <v>11006</v>
      </c>
      <c r="B35" s="948" t="s">
        <v>132</v>
      </c>
      <c r="C35" s="876"/>
      <c r="D35" s="965"/>
      <c r="E35" s="1012" t="str">
        <f>IF(C35&gt;0,D35/C35-1,IF(C35&lt;0,-(D35/C35-1),""))</f>
      </c>
      <c r="F35" s="853" t="str">
        <f>IF(LEN(A35)=3,"是",IF(B35&lt;&gt;"",IF(SUM(C35:D35)&lt;&gt;0,"是","否"),"是"))</f>
        <v>否</v>
      </c>
    </row>
    <row ht="32.0" customHeight="1" x14ac:dyDescent="0.15" r="36" spans="1:6">
      <c r="A36" s="964">
        <v>11008</v>
      </c>
      <c r="B36" s="948" t="s">
        <v>64</v>
      </c>
      <c r="C36" s="876"/>
      <c r="D36" s="965">
        <v>17013</v>
      </c>
      <c r="E36" s="1012" t="str">
        <f>IF(C36&gt;0,D36/C36-1,IF(C36&lt;0,-(D36/C36-1),""))</f>
      </c>
      <c r="F36" s="853" t="str">
        <f>IF(LEN(A36)=3,"是",IF(B36&lt;&gt;"",IF(SUM(C36:D36)&lt;&gt;0,"是","否"),"是"))</f>
        <v>是</v>
      </c>
    </row>
    <row ht="32.0" customHeight="1" x14ac:dyDescent="0.15" r="37" spans="1:6">
      <c r="A37" s="964">
        <v>11009</v>
      </c>
      <c r="B37" s="948" t="s">
        <v>65</v>
      </c>
      <c r="C37" s="876">
        <v>16070</v>
      </c>
      <c r="D37" s="965">
        <v>6000</v>
      </c>
      <c r="E37" s="1012">
        <f>IF(C37&gt;0,D37/C37-1,IF(C37&lt;0,-(D37/C37-1),""))</f>
        <v>-0.6266</v>
      </c>
      <c r="F37" s="853" t="str">
        <f>IF(LEN(A37)=3,"是",IF(B37&lt;&gt;"",IF(SUM(C37:D37)&lt;&gt;0,"是","否"),"是"))</f>
        <v>是</v>
      </c>
    </row>
    <row s="959" customFormat="1" ht="32.0" customHeight="1" x14ac:dyDescent="0.15" r="38" spans="1:6">
      <c r="A38" s="1017"/>
      <c r="B38" s="948" t="s">
        <v>66</v>
      </c>
      <c r="C38" s="1016">
        <v>41950</v>
      </c>
      <c r="D38" s="1015">
        <v>18340</v>
      </c>
      <c r="E38" s="1012">
        <f>IF(C38&gt;0,D38/C38-1,IF(C38&lt;0,-(D38/C38-1),""))</f>
        <v>-0.5628</v>
      </c>
      <c r="F38" s="853"/>
    </row>
    <row s="959" customFormat="1" ht="32.0" customHeight="1" x14ac:dyDescent="0.15" r="39" spans="1:6">
      <c r="A39" s="1017">
        <v>11013</v>
      </c>
      <c r="B39" s="950" t="s">
        <v>67</v>
      </c>
      <c r="C39" s="1016">
        <v>0</v>
      </c>
      <c r="D39" s="1015"/>
      <c r="E39" s="1012" t="str">
        <f>IF(C39&gt;0,D39/C39-1,IF(C39&lt;0,-(D39/C39-1),""))</f>
      </c>
      <c r="F39" s="853" t="str">
        <f>IF(LEN(A39)=3,"是",IF(B39&lt;&gt;"",IF(SUM(C39:D39)&lt;&gt;0,"是","否"),"是"))</f>
        <v>否</v>
      </c>
    </row>
    <row s="873" customFormat="1" ht="32.0" customHeight="1" x14ac:dyDescent="0.15" r="40" spans="1:6">
      <c r="A40" s="964">
        <v>11015</v>
      </c>
      <c r="B40" s="948" t="s">
        <v>68</v>
      </c>
      <c r="C40" s="876">
        <v>501</v>
      </c>
      <c r="D40" s="965"/>
      <c r="E40" s="1012">
        <f>IF(C40&gt;0,D40/C40-1,IF(C40&lt;0,-(D40/C40-1),""))</f>
        <v>-1</v>
      </c>
      <c r="F40" s="853" t="str">
        <f>IF(LEN(A40)=3,"是",IF(B40&lt;&gt;"",IF(SUM(C40:D40)&lt;&gt;0,"是","否"),"是"))</f>
        <v>是</v>
      </c>
    </row>
    <row ht="32.0" customHeight="1" x14ac:dyDescent="0.15" r="41" spans="1:6">
      <c r="A41" s="1014"/>
      <c r="B41" s="1013" t="s">
        <v>69</v>
      </c>
      <c r="C41" s="808">
        <f>SUM(C30:C32)</f>
        <v>260764</v>
      </c>
      <c r="D41" s="808">
        <f>SUM(D30:D32)</f>
        <v>230643</v>
      </c>
      <c r="E41" s="1012">
        <f>IF(C41&gt;0,D41/C41-1,IF(C41&lt;0,-(D41/C41-1),""))</f>
        <v>-0.1155</v>
      </c>
      <c r="F41" s="853" t="str">
        <f>IF(LEN(A41)=3,"是",IF(B41&lt;&gt;"",IF(SUM(C41:D41)&lt;&gt;0,"是","否"),"是"))</f>
        <v>是</v>
      </c>
    </row>
    <row x14ac:dyDescent="0.15" r="42" spans="4:4">
      <c r="D42" s="984"/>
    </row>
    <row x14ac:dyDescent="0.15" r="43" spans="4:4">
      <c r="D43" s="984"/>
    </row>
    <row x14ac:dyDescent="0.15" r="44" spans="4:4">
      <c r="D44" s="984"/>
    </row>
    <row x14ac:dyDescent="0.15" r="45" spans="4:4">
      <c r="D45" s="984"/>
    </row>
  </sheetData>
  <autoFilter ref="A3:F41"/>
  <mergeCells count="1">
    <mergeCell ref="B1:E1"/>
  </mergeCells>
  <phoneticPr fontId="0" type="noConversion"/>
  <conditionalFormatting sqref="E2">
    <cfRule type="cellIs" stopIfTrue="1" priority="38" operator="lessThanOrEqual" dxfId="0">
      <formula>-1</formula>
    </cfRule>
  </conditionalFormatting>
  <conditionalFormatting sqref="A31:B31">
    <cfRule type="expression" stopIfTrue="1" priority="44" operator="between">
      <formula>"len($A:$A)=3"</formula>
    </cfRule>
  </conditionalFormatting>
  <conditionalFormatting sqref="C31">
    <cfRule type="expression" stopIfTrue="1" priority="7" operator="between">
      <formula>"len($A:$A)=3"</formula>
    </cfRule>
    <cfRule type="expression" stopIfTrue="1" priority="6" operator="between">
      <formula>"len($A:$A)=3"</formula>
    </cfRule>
  </conditionalFormatting>
  <conditionalFormatting sqref="B38">
    <cfRule type="expression" stopIfTrue="1" priority="5" operator="between">
      <formula>"len($A:$A)=3"</formula>
    </cfRule>
  </conditionalFormatting>
  <conditionalFormatting sqref="B7:B8">
    <cfRule type="expression" stopIfTrue="1" priority="36" operator="between">
      <formula>"len($A:$A)=3"</formula>
    </cfRule>
  </conditionalFormatting>
  <conditionalFormatting sqref="B39:B40">
    <cfRule type="expression" stopIfTrue="1" priority="13" operator="between">
      <formula>"len($A:$A)=3"</formula>
    </cfRule>
    <cfRule type="expression" stopIfTrue="1" priority="12" operator="between">
      <formula>"len($A:$A)=3"</formula>
    </cfRule>
  </conditionalFormatting>
  <conditionalFormatting sqref="C5:C19">
    <cfRule type="expression" stopIfTrue="1" priority="4" operator="between">
      <formula>"len($A:$A)=3"</formula>
    </cfRule>
    <cfRule type="expression" stopIfTrue="1" priority="3" operator="between">
      <formula>"len($A:$A)=3"</formula>
    </cfRule>
  </conditionalFormatting>
  <conditionalFormatting sqref="C33:C34">
    <cfRule type="expression" stopIfTrue="1" priority="42" operator="between">
      <formula>"len($A:$A)=3"</formula>
    </cfRule>
  </conditionalFormatting>
  <conditionalFormatting sqref="C36:C40">
    <cfRule type="expression" stopIfTrue="1" priority="40" operator="between">
      <formula>"len($A:$A)=3"</formula>
    </cfRule>
  </conditionalFormatting>
  <conditionalFormatting sqref="D5:D19">
    <cfRule type="expression" stopIfTrue="1" priority="2" operator="between">
      <formula>"len($A:$A)=3"</formula>
    </cfRule>
    <cfRule type="expression" stopIfTrue="1" priority="1" operator="between">
      <formula>"len($A:$A)=3"</formula>
    </cfRule>
  </conditionalFormatting>
  <conditionalFormatting sqref="F4:F59">
    <cfRule type="cellIs" stopIfTrue="1" priority="28" operator="lessThan" dxfId="1">
      <formula>0</formula>
    </cfRule>
  </conditionalFormatting>
  <conditionalFormatting sqref="A4:D4 A5:B19 A20:C28 D20">
    <cfRule type="expression" stopIfTrue="1" priority="34" operator="between">
      <formula>"len($A:$A)=3"</formula>
    </cfRule>
  </conditionalFormatting>
  <conditionalFormatting sqref="B4:D4 B5:B6">
    <cfRule type="expression" stopIfTrue="1" priority="37" operator="between">
      <formula>"len($A:$A)=3"</formula>
    </cfRule>
  </conditionalFormatting>
  <conditionalFormatting sqref="A29:C29 C40 D41:D45 B41:C59">
    <cfRule type="expression" stopIfTrue="1" priority="45" operator="between">
      <formula>"len($A:$A)=3"</formula>
    </cfRule>
  </conditionalFormatting>
  <conditionalFormatting sqref="B29:C29 B31 C32:C34 D32 C39:C40">
    <cfRule type="expression" stopIfTrue="1" priority="57" operator="between">
      <formula>"len($A:$A)=3"</formula>
    </cfRule>
  </conditionalFormatting>
  <conditionalFormatting sqref="A32:B32 A35:C35">
    <cfRule type="expression" stopIfTrue="1" priority="17" operator="between">
      <formula>"len($A:$A)=3"</formula>
    </cfRule>
  </conditionalFormatting>
  <conditionalFormatting sqref="B32:B34 B40">
    <cfRule type="expression" stopIfTrue="1" priority="18" operator="between">
      <formula>"len($A:$A)=3"</formula>
    </cfRule>
  </conditionalFormatting>
  <conditionalFormatting sqref="C32:C34 D32">
    <cfRule type="expression" stopIfTrue="1" priority="43" operator="between">
      <formula>"len($A:$A)=3"</formula>
    </cfRule>
  </conditionalFormatting>
  <conditionalFormatting sqref="A33:B34">
    <cfRule type="expression" stopIfTrue="1" priority="16" operator="between">
      <formula>"len($A:$A)=3"</formula>
    </cfRule>
  </conditionalFormatting>
  <conditionalFormatting sqref="A36:B37 A38 A39:B45">
    <cfRule type="expression" stopIfTrue="1" priority="14" operator="between">
      <formula>"len($A:$A)=3"</formula>
    </cfRule>
  </conditionalFormatting>
  <conditionalFormatting sqref="A39:B40">
    <cfRule type="expression" stopIfTrue="1" priority="11"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368"/>
  <sheetViews>
    <sheetView showGridLines="0" showZeros="0" view="pageBreakPreview" zoomScale="70" zoomScaleNormal="100" topLeftCell="A1" workbookViewId="0">
      <pane xSplit="1" ySplit="3" topLeftCell="B442" activePane="bottomRight" state="frozen"/>
      <selection activeCell="A1" activeCellId="0" sqref="A1"/>
      <selection pane="topRight" activeCell="A1" activeCellId="0" sqref="A1"/>
      <selection pane="bottomLeft" activeCell="A1" activeCellId="0" sqref="A1"/>
      <selection pane="bottomRight" activeCell="D452" activeCellId="0" sqref="A1:G1355"/>
    </sheetView>
  </sheetViews>
  <sheetFormatPr defaultRowHeight="14.25" defaultColWidth="9.0" x14ac:dyDescent="0.15"/>
  <cols>
    <col min="1" max="1" width="19.125" customWidth="1" style="872"/>
    <col min="2" max="2" width="50.625" customWidth="1" style="872"/>
    <col min="3" max="4" width="20.625" customWidth="1" style="872"/>
    <col min="5" max="5" width="20.625" customWidth="1" style="958"/>
    <col min="6" max="6" width="4.0" customWidth="1" style="872" hidden="1"/>
    <col min="7" max="7" width="9.0" style="872" hidden="1"/>
    <col min="8" max="16384" width="9.0" style="872"/>
  </cols>
  <sheetData>
    <row s="175" customFormat="1" ht="45.0" customHeight="1" x14ac:dyDescent="0.15" r="1" spans="1:6">
      <c r="A1" s="1010"/>
      <c r="B1" s="1009" t="s">
        <v>133</v>
      </c>
      <c r="C1" s="1009"/>
      <c r="D1" s="1009"/>
      <c r="E1" s="1009"/>
    </row>
    <row s="905" customFormat="1" ht="20.1" customHeight="1" x14ac:dyDescent="0.15" r="2" spans="1:5">
      <c r="A2" s="1008"/>
      <c r="B2" s="1007"/>
      <c r="C2" s="1006"/>
      <c r="D2" s="1005"/>
      <c r="E2" s="1005" t="s">
        <v>2</v>
      </c>
    </row>
    <row s="878" customFormat="1" ht="45.0" customHeight="1" x14ac:dyDescent="0.15" r="3" spans="1:7">
      <c r="A3" s="1003" t="s">
        <v>3</v>
      </c>
      <c r="B3" s="1004" t="s">
        <v>4</v>
      </c>
      <c r="C3" s="1003" t="s">
        <v>5</v>
      </c>
      <c r="D3" s="1003" t="s">
        <v>6</v>
      </c>
      <c r="E3" s="1003" t="s">
        <v>130</v>
      </c>
      <c r="F3" s="988" t="s">
        <v>8</v>
      </c>
      <c r="G3" s="878" t="s">
        <v>134</v>
      </c>
    </row>
    <row ht="36.0" customHeight="1" x14ac:dyDescent="0.15" r="4" spans="1:7">
      <c r="A4" s="386">
        <v>201</v>
      </c>
      <c r="B4" s="281" t="s">
        <v>71</v>
      </c>
      <c r="C4" s="307">
        <v>18016</v>
      </c>
      <c r="D4" s="307">
        <v>20552</v>
      </c>
      <c r="E4" s="978">
        <f>IF(C4&gt;0,D4/C4-1,IF(C4&lt;0,-(D4/C4-1),""))</f>
        <v>0.1408</v>
      </c>
      <c r="F4" s="937" t="str">
        <f>IF(LEN(A4)=3,"是",IF(B4&lt;&gt;"",IF(SUM(C4:D4)&lt;&gt;0,"是","否"),"是"))</f>
        <v>是</v>
      </c>
      <c r="G4" s="873" t="str">
        <f>IF(LEN(A4)=3,"类",IF(LEN(A4)=5,"款","项"))</f>
        <v>类</v>
      </c>
    </row>
    <row ht="36.0" customHeight="1" x14ac:dyDescent="0.15" r="5" spans="1:7">
      <c r="A5" s="386">
        <v>20101</v>
      </c>
      <c r="B5" s="281" t="s">
        <v>135</v>
      </c>
      <c r="C5" s="307">
        <v>689</v>
      </c>
      <c r="D5" s="307">
        <v>581</v>
      </c>
      <c r="E5" s="978">
        <f>IF(C5&gt;0,D5/C5-1,IF(C5&lt;0,-(D5/C5-1),""))</f>
        <v>-0.1567</v>
      </c>
      <c r="F5" s="937" t="str">
        <f>IF(LEN(A5)=3,"是",IF(B5&lt;&gt;"",IF(SUM(C5:D5)&lt;&gt;0,"是","否"),"是"))</f>
        <v>是</v>
      </c>
      <c r="G5" s="873" t="str">
        <f>IF(LEN(A5)=3,"类",IF(LEN(A5)=5,"款","项"))</f>
        <v>款</v>
      </c>
    </row>
    <row ht="36.0" customHeight="1" x14ac:dyDescent="0.15" r="6" spans="1:7">
      <c r="A6" s="387">
        <v>2010101</v>
      </c>
      <c r="B6" s="284" t="s">
        <v>136</v>
      </c>
      <c r="C6" s="307">
        <v>494</v>
      </c>
      <c r="D6" s="310">
        <v>507</v>
      </c>
      <c r="E6" s="944">
        <f>IF(C6&gt;0,D6/C6-1,IF(C6&lt;0,-(D6/C6-1),""))</f>
        <v>0.0263</v>
      </c>
      <c r="F6" s="937" t="str">
        <f>IF(LEN(A6)=3,"是",IF(B6&lt;&gt;"",IF(SUM(C6:D6)&lt;&gt;0,"是","否"),"是"))</f>
        <v>是</v>
      </c>
      <c r="G6" s="873" t="str">
        <f>IF(LEN(A6)=3,"类",IF(LEN(A6)=5,"款","项"))</f>
        <v>项</v>
      </c>
    </row>
    <row ht="36.0" customHeight="1" x14ac:dyDescent="0.15" r="7" spans="1:7">
      <c r="A7" s="387">
        <v>2010102</v>
      </c>
      <c r="B7" s="284" t="s">
        <v>137</v>
      </c>
      <c r="C7" s="307">
        <v>7</v>
      </c>
      <c r="D7" s="310">
        <v>28</v>
      </c>
      <c r="E7" s="944">
        <f>IF(C7&gt;0,D7/C7-1,IF(C7&lt;0,-(D7/C7-1),""))</f>
        <v>3</v>
      </c>
      <c r="F7" s="937" t="str">
        <f>IF(LEN(A7)=3,"是",IF(B7&lt;&gt;"",IF(SUM(C7:D7)&lt;&gt;0,"是","否"),"是"))</f>
        <v>是</v>
      </c>
      <c r="G7" s="873" t="str">
        <f>IF(LEN(A7)=3,"类",IF(LEN(A7)=5,"款","项"))</f>
        <v>项</v>
      </c>
    </row>
    <row ht="36.0" customHeight="1" x14ac:dyDescent="0.15" r="8" spans="1:7">
      <c r="A8" s="387">
        <v>2010103</v>
      </c>
      <c r="B8" s="284" t="s">
        <v>138</v>
      </c>
      <c r="C8" s="307">
        <v>0</v>
      </c>
      <c r="D8" s="310">
        <v>0</v>
      </c>
      <c r="E8" s="944" t="str">
        <f>IF(C8&gt;0,D8/C8-1,IF(C8&lt;0,-(D8/C8-1),""))</f>
      </c>
      <c r="F8" s="937" t="str">
        <f>IF(LEN(A8)=3,"是",IF(B8&lt;&gt;"",IF(SUM(C8:D8)&lt;&gt;0,"是","否"),"是"))</f>
        <v>否</v>
      </c>
      <c r="G8" s="873" t="str">
        <f>IF(LEN(A8)=3,"类",IF(LEN(A8)=5,"款","项"))</f>
        <v>项</v>
      </c>
    </row>
    <row ht="36.0" customHeight="1" x14ac:dyDescent="0.15" r="9" spans="1:7">
      <c r="A9" s="387">
        <v>2010104</v>
      </c>
      <c r="B9" s="284" t="s">
        <v>139</v>
      </c>
      <c r="C9" s="307">
        <v>0</v>
      </c>
      <c r="D9" s="310">
        <v>0</v>
      </c>
      <c r="E9" s="944" t="str">
        <f>IF(C9&gt;0,D9/C9-1,IF(C9&lt;0,-(D9/C9-1),""))</f>
      </c>
      <c r="F9" s="937" t="str">
        <f>IF(LEN(A9)=3,"是",IF(B9&lt;&gt;"",IF(SUM(C9:D9)&lt;&gt;0,"是","否"),"是"))</f>
        <v>否</v>
      </c>
      <c r="G9" s="873" t="str">
        <f>IF(LEN(A9)=3,"类",IF(LEN(A9)=5,"款","项"))</f>
        <v>项</v>
      </c>
    </row>
    <row ht="36.0" customHeight="1" x14ac:dyDescent="0.15" r="10" spans="1:7">
      <c r="A10" s="387">
        <v>2010105</v>
      </c>
      <c r="B10" s="284" t="s">
        <v>140</v>
      </c>
      <c r="C10" s="307">
        <v>2</v>
      </c>
      <c r="D10" s="310">
        <v>1</v>
      </c>
      <c r="E10" s="944">
        <f>IF(C10&gt;0,D10/C10-1,IF(C10&lt;0,-(D10/C10-1),""))</f>
        <v>-0.5</v>
      </c>
      <c r="F10" s="937" t="str">
        <f>IF(LEN(A10)=3,"是",IF(B10&lt;&gt;"",IF(SUM(C10:D10)&lt;&gt;0,"是","否"),"是"))</f>
        <v>是</v>
      </c>
      <c r="G10" s="873" t="str">
        <f>IF(LEN(A10)=3,"类",IF(LEN(A10)=5,"款","项"))</f>
        <v>项</v>
      </c>
    </row>
    <row ht="36.0" customHeight="1" x14ac:dyDescent="0.15" r="11" spans="1:7">
      <c r="A11" s="387">
        <v>2010106</v>
      </c>
      <c r="B11" s="284" t="s">
        <v>141</v>
      </c>
      <c r="C11" s="307">
        <v>0</v>
      </c>
      <c r="D11" s="310">
        <v>0</v>
      </c>
      <c r="E11" s="944" t="str">
        <f>IF(C11&gt;0,D11/C11-1,IF(C11&lt;0,-(D11/C11-1),""))</f>
      </c>
      <c r="F11" s="937" t="str">
        <f>IF(LEN(A11)=3,"是",IF(B11&lt;&gt;"",IF(SUM(C11:D11)&lt;&gt;0,"是","否"),"是"))</f>
        <v>否</v>
      </c>
      <c r="G11" s="873" t="str">
        <f>IF(LEN(A11)=3,"类",IF(LEN(A11)=5,"款","项"))</f>
        <v>项</v>
      </c>
    </row>
    <row ht="36.0" customHeight="1" x14ac:dyDescent="0.15" r="12" spans="1:7">
      <c r="A12" s="387">
        <v>2010107</v>
      </c>
      <c r="B12" s="284" t="s">
        <v>142</v>
      </c>
      <c r="C12" s="307">
        <v>20</v>
      </c>
      <c r="D12" s="310">
        <v>0</v>
      </c>
      <c r="E12" s="944">
        <f>IF(C12&gt;0,D12/C12-1,IF(C12&lt;0,-(D12/C12-1),""))</f>
        <v>-1</v>
      </c>
      <c r="F12" s="937" t="str">
        <f>IF(LEN(A12)=3,"是",IF(B12&lt;&gt;"",IF(SUM(C12:D12)&lt;&gt;0,"是","否"),"是"))</f>
        <v>是</v>
      </c>
      <c r="G12" s="873" t="str">
        <f>IF(LEN(A12)=3,"类",IF(LEN(A12)=5,"款","项"))</f>
        <v>项</v>
      </c>
    </row>
    <row ht="36.0" customHeight="1" x14ac:dyDescent="0.15" r="13" spans="1:7">
      <c r="A13" s="387">
        <v>2010108</v>
      </c>
      <c r="B13" s="284" t="s">
        <v>143</v>
      </c>
      <c r="C13" s="307">
        <v>153</v>
      </c>
      <c r="D13" s="310">
        <v>45</v>
      </c>
      <c r="E13" s="944">
        <f>IF(C13&gt;0,D13/C13-1,IF(C13&lt;0,-(D13/C13-1),""))</f>
        <v>-0.7059</v>
      </c>
      <c r="F13" s="937" t="str">
        <f>IF(LEN(A13)=3,"是",IF(B13&lt;&gt;"",IF(SUM(C13:D13)&lt;&gt;0,"是","否"),"是"))</f>
        <v>是</v>
      </c>
      <c r="G13" s="873" t="str">
        <f>IF(LEN(A13)=3,"类",IF(LEN(A13)=5,"款","项"))</f>
        <v>项</v>
      </c>
    </row>
    <row ht="36.0" customHeight="1" x14ac:dyDescent="0.15" r="14" spans="1:7">
      <c r="A14" s="387">
        <v>2010109</v>
      </c>
      <c r="B14" s="284" t="s">
        <v>144</v>
      </c>
      <c r="C14" s="307">
        <v>0</v>
      </c>
      <c r="D14" s="310">
        <v>0</v>
      </c>
      <c r="E14" s="944" t="str">
        <f>IF(C14&gt;0,D14/C14-1,IF(C14&lt;0,-(D14/C14-1),""))</f>
      </c>
      <c r="F14" s="937" t="str">
        <f>IF(LEN(A14)=3,"是",IF(B14&lt;&gt;"",IF(SUM(C14:D14)&lt;&gt;0,"是","否"),"是"))</f>
        <v>否</v>
      </c>
      <c r="G14" s="873" t="str">
        <f>IF(LEN(A14)=3,"类",IF(LEN(A14)=5,"款","项"))</f>
        <v>项</v>
      </c>
    </row>
    <row ht="36.0" customHeight="1" x14ac:dyDescent="0.15" r="15" spans="1:7">
      <c r="A15" s="387">
        <v>2010150</v>
      </c>
      <c r="B15" s="284" t="s">
        <v>145</v>
      </c>
      <c r="C15" s="307">
        <v>0</v>
      </c>
      <c r="D15" s="310">
        <v>0</v>
      </c>
      <c r="E15" s="944" t="str">
        <f>IF(C15&gt;0,D15/C15-1,IF(C15&lt;0,-(D15/C15-1),""))</f>
      </c>
      <c r="F15" s="937" t="str">
        <f>IF(LEN(A15)=3,"是",IF(B15&lt;&gt;"",IF(SUM(C15:D15)&lt;&gt;0,"是","否"),"是"))</f>
        <v>否</v>
      </c>
      <c r="G15" s="873" t="str">
        <f>IF(LEN(A15)=3,"类",IF(LEN(A15)=5,"款","项"))</f>
        <v>项</v>
      </c>
    </row>
    <row ht="36.0" customHeight="1" x14ac:dyDescent="0.15" r="16" spans="1:7">
      <c r="A16" s="387">
        <v>2010199</v>
      </c>
      <c r="B16" s="284" t="s">
        <v>146</v>
      </c>
      <c r="C16" s="307">
        <v>13</v>
      </c>
      <c r="D16" s="310">
        <v>0</v>
      </c>
      <c r="E16" s="944">
        <f>IF(C16&gt;0,D16/C16-1,IF(C16&lt;0,-(D16/C16-1),""))</f>
        <v>-1</v>
      </c>
      <c r="F16" s="937" t="str">
        <f>IF(LEN(A16)=3,"是",IF(B16&lt;&gt;"",IF(SUM(C16:D16)&lt;&gt;0,"是","否"),"是"))</f>
        <v>是</v>
      </c>
      <c r="G16" s="873" t="str">
        <f>IF(LEN(A16)=3,"类",IF(LEN(A16)=5,"款","项"))</f>
        <v>项</v>
      </c>
    </row>
    <row ht="36.0" customHeight="1" x14ac:dyDescent="0.15" r="17" spans="1:7">
      <c r="A17" s="386">
        <v>20102</v>
      </c>
      <c r="B17" s="281" t="s">
        <v>147</v>
      </c>
      <c r="C17" s="307">
        <v>525</v>
      </c>
      <c r="D17" s="307">
        <v>471</v>
      </c>
      <c r="E17" s="978">
        <f>IF(C17&gt;0,D17/C17-1,IF(C17&lt;0,-(D17/C17-1),""))</f>
        <v>-0.1029</v>
      </c>
      <c r="F17" s="937" t="str">
        <f>IF(LEN(A17)=3,"是",IF(B17&lt;&gt;"",IF(SUM(C17:D17)&lt;&gt;0,"是","否"),"是"))</f>
        <v>是</v>
      </c>
      <c r="G17" s="873" t="str">
        <f>IF(LEN(A17)=3,"类",IF(LEN(A17)=5,"款","项"))</f>
        <v>款</v>
      </c>
    </row>
    <row ht="36.0" customHeight="1" x14ac:dyDescent="0.15" r="18" spans="1:7">
      <c r="A18" s="387">
        <v>2010201</v>
      </c>
      <c r="B18" s="284" t="s">
        <v>136</v>
      </c>
      <c r="C18" s="307">
        <v>471</v>
      </c>
      <c r="D18" s="310">
        <v>441</v>
      </c>
      <c r="E18" s="944">
        <f>IF(C18&gt;0,D18/C18-1,IF(C18&lt;0,-(D18/C18-1),""))</f>
        <v>-0.0637</v>
      </c>
      <c r="F18" s="937" t="str">
        <f>IF(LEN(A18)=3,"是",IF(B18&lt;&gt;"",IF(SUM(C18:D18)&lt;&gt;0,"是","否"),"是"))</f>
        <v>是</v>
      </c>
      <c r="G18" s="873" t="str">
        <f>IF(LEN(A18)=3,"类",IF(LEN(A18)=5,"款","项"))</f>
        <v>项</v>
      </c>
    </row>
    <row ht="36.0" customHeight="1" x14ac:dyDescent="0.15" r="19" spans="1:7">
      <c r="A19" s="387">
        <v>2010202</v>
      </c>
      <c r="B19" s="284" t="s">
        <v>137</v>
      </c>
      <c r="C19" s="307">
        <v>0</v>
      </c>
      <c r="D19" s="310">
        <v>0</v>
      </c>
      <c r="E19" s="944" t="str">
        <f>IF(C19&gt;0,D19/C19-1,IF(C19&lt;0,-(D19/C19-1),""))</f>
      </c>
      <c r="F19" s="937" t="str">
        <f>IF(LEN(A19)=3,"是",IF(B19&lt;&gt;"",IF(SUM(C19:D19)&lt;&gt;0,"是","否"),"是"))</f>
        <v>否</v>
      </c>
      <c r="G19" s="873" t="str">
        <f>IF(LEN(A19)=3,"类",IF(LEN(A19)=5,"款","项"))</f>
        <v>项</v>
      </c>
    </row>
    <row ht="36.0" customHeight="1" x14ac:dyDescent="0.15" r="20" spans="1:7">
      <c r="A20" s="387">
        <v>2010203</v>
      </c>
      <c r="B20" s="284" t="s">
        <v>138</v>
      </c>
      <c r="C20" s="307">
        <v>0</v>
      </c>
      <c r="D20" s="310">
        <v>0</v>
      </c>
      <c r="E20" s="944" t="str">
        <f>IF(C20&gt;0,D20/C20-1,IF(C20&lt;0,-(D20/C20-1),""))</f>
      </c>
      <c r="F20" s="937" t="str">
        <f>IF(LEN(A20)=3,"是",IF(B20&lt;&gt;"",IF(SUM(C20:D20)&lt;&gt;0,"是","否"),"是"))</f>
        <v>否</v>
      </c>
      <c r="G20" s="873" t="str">
        <f>IF(LEN(A20)=3,"类",IF(LEN(A20)=5,"款","项"))</f>
        <v>项</v>
      </c>
    </row>
    <row ht="36.0" customHeight="1" x14ac:dyDescent="0.15" r="21" spans="1:7">
      <c r="A21" s="387">
        <v>2010204</v>
      </c>
      <c r="B21" s="284" t="s">
        <v>148</v>
      </c>
      <c r="C21" s="307">
        <v>0</v>
      </c>
      <c r="D21" s="310">
        <v>0</v>
      </c>
      <c r="E21" s="944" t="str">
        <f>IF(C21&gt;0,D21/C21-1,IF(C21&lt;0,-(D21/C21-1),""))</f>
      </c>
      <c r="F21" s="937" t="str">
        <f>IF(LEN(A21)=3,"是",IF(B21&lt;&gt;"",IF(SUM(C21:D21)&lt;&gt;0,"是","否"),"是"))</f>
        <v>否</v>
      </c>
      <c r="G21" s="873" t="str">
        <f>IF(LEN(A21)=3,"类",IF(LEN(A21)=5,"款","项"))</f>
        <v>项</v>
      </c>
    </row>
    <row ht="36.0" customHeight="1" x14ac:dyDescent="0.15" r="22" spans="1:7">
      <c r="A22" s="387">
        <v>2010205</v>
      </c>
      <c r="B22" s="284" t="s">
        <v>149</v>
      </c>
      <c r="C22" s="307">
        <v>4</v>
      </c>
      <c r="D22" s="310">
        <v>0</v>
      </c>
      <c r="E22" s="944">
        <f>IF(C22&gt;0,D22/C22-1,IF(C22&lt;0,-(D22/C22-1),""))</f>
        <v>-1</v>
      </c>
      <c r="F22" s="937" t="str">
        <f>IF(LEN(A22)=3,"是",IF(B22&lt;&gt;"",IF(SUM(C22:D22)&lt;&gt;0,"是","否"),"是"))</f>
        <v>是</v>
      </c>
      <c r="G22" s="873" t="str">
        <f>IF(LEN(A22)=3,"类",IF(LEN(A22)=5,"款","项"))</f>
        <v>项</v>
      </c>
    </row>
    <row ht="36.0" customHeight="1" x14ac:dyDescent="0.15" r="23" spans="1:7">
      <c r="A23" s="387">
        <v>2010206</v>
      </c>
      <c r="B23" s="284" t="s">
        <v>150</v>
      </c>
      <c r="C23" s="307">
        <v>35</v>
      </c>
      <c r="D23" s="310">
        <v>30</v>
      </c>
      <c r="E23" s="944">
        <f>IF(C23&gt;0,D23/C23-1,IF(C23&lt;0,-(D23/C23-1),""))</f>
        <v>-0.1429</v>
      </c>
      <c r="F23" s="937" t="str">
        <f>IF(LEN(A23)=3,"是",IF(B23&lt;&gt;"",IF(SUM(C23:D23)&lt;&gt;0,"是","否"),"是"))</f>
        <v>是</v>
      </c>
      <c r="G23" s="873" t="str">
        <f>IF(LEN(A23)=3,"类",IF(LEN(A23)=5,"款","项"))</f>
        <v>项</v>
      </c>
    </row>
    <row ht="36.0" customHeight="1" x14ac:dyDescent="0.15" r="24" spans="1:7">
      <c r="A24" s="387">
        <v>2010250</v>
      </c>
      <c r="B24" s="284" t="s">
        <v>145</v>
      </c>
      <c r="C24" s="307">
        <v>0</v>
      </c>
      <c r="D24" s="310">
        <v>0</v>
      </c>
      <c r="E24" s="944" t="str">
        <f>IF(C24&gt;0,D24/C24-1,IF(C24&lt;0,-(D24/C24-1),""))</f>
      </c>
      <c r="F24" s="937" t="str">
        <f>IF(LEN(A24)=3,"是",IF(B24&lt;&gt;"",IF(SUM(C24:D24)&lt;&gt;0,"是","否"),"是"))</f>
        <v>否</v>
      </c>
      <c r="G24" s="873" t="str">
        <f>IF(LEN(A24)=3,"类",IF(LEN(A24)=5,"款","项"))</f>
        <v>项</v>
      </c>
    </row>
    <row ht="36.0" customHeight="1" x14ac:dyDescent="0.15" r="25" spans="1:7">
      <c r="A25" s="387">
        <v>2010299</v>
      </c>
      <c r="B25" s="284" t="s">
        <v>151</v>
      </c>
      <c r="C25" s="307">
        <v>15</v>
      </c>
      <c r="D25" s="310">
        <v>0</v>
      </c>
      <c r="E25" s="944">
        <f>IF(C25&gt;0,D25/C25-1,IF(C25&lt;0,-(D25/C25-1),""))</f>
        <v>-1</v>
      </c>
      <c r="F25" s="937" t="str">
        <f>IF(LEN(A25)=3,"是",IF(B25&lt;&gt;"",IF(SUM(C25:D25)&lt;&gt;0,"是","否"),"是"))</f>
        <v>是</v>
      </c>
      <c r="G25" s="873" t="str">
        <f>IF(LEN(A25)=3,"类",IF(LEN(A25)=5,"款","项"))</f>
        <v>项</v>
      </c>
    </row>
    <row ht="36.0" customHeight="1" x14ac:dyDescent="0.15" r="26" spans="1:7">
      <c r="A26" s="386">
        <v>20103</v>
      </c>
      <c r="B26" s="281" t="s">
        <v>152</v>
      </c>
      <c r="C26" s="307">
        <v>5469</v>
      </c>
      <c r="D26" s="307">
        <v>4485</v>
      </c>
      <c r="E26" s="978">
        <f>IF(C26&gt;0,D26/C26-1,IF(C26&lt;0,-(D26/C26-1),""))</f>
        <v>-0.1799</v>
      </c>
      <c r="F26" s="937" t="str">
        <f>IF(LEN(A26)=3,"是",IF(B26&lt;&gt;"",IF(SUM(C26:D26)&lt;&gt;0,"是","否"),"是"))</f>
        <v>是</v>
      </c>
      <c r="G26" s="873" t="str">
        <f>IF(LEN(A26)=3,"类",IF(LEN(A26)=5,"款","项"))</f>
        <v>款</v>
      </c>
    </row>
    <row ht="36.0" customHeight="1" x14ac:dyDescent="0.15" r="27" spans="1:7">
      <c r="A27" s="387">
        <v>2010301</v>
      </c>
      <c r="B27" s="284" t="s">
        <v>136</v>
      </c>
      <c r="C27" s="307">
        <v>3570</v>
      </c>
      <c r="D27" s="310">
        <v>3021</v>
      </c>
      <c r="E27" s="944">
        <f>IF(C27&gt;0,D27/C27-1,IF(C27&lt;0,-(D27/C27-1),""))</f>
        <v>-0.1538</v>
      </c>
      <c r="F27" s="937" t="str">
        <f>IF(LEN(A27)=3,"是",IF(B27&lt;&gt;"",IF(SUM(C27:D27)&lt;&gt;0,"是","否"),"是"))</f>
        <v>是</v>
      </c>
      <c r="G27" s="873" t="str">
        <f>IF(LEN(A27)=3,"类",IF(LEN(A27)=5,"款","项"))</f>
        <v>项</v>
      </c>
    </row>
    <row ht="36.0" customHeight="1" x14ac:dyDescent="0.15" r="28" spans="1:7">
      <c r="A28" s="387">
        <v>2010302</v>
      </c>
      <c r="B28" s="284" t="s">
        <v>137</v>
      </c>
      <c r="C28" s="307">
        <v>964</v>
      </c>
      <c r="D28" s="310">
        <v>4</v>
      </c>
      <c r="E28" s="944">
        <f>IF(C28&gt;0,D28/C28-1,IF(C28&lt;0,-(D28/C28-1),""))</f>
        <v>-0.9959</v>
      </c>
      <c r="F28" s="937" t="str">
        <f>IF(LEN(A28)=3,"是",IF(B28&lt;&gt;"",IF(SUM(C28:D28)&lt;&gt;0,"是","否"),"是"))</f>
        <v>是</v>
      </c>
      <c r="G28" s="873" t="str">
        <f>IF(LEN(A28)=3,"类",IF(LEN(A28)=5,"款","项"))</f>
        <v>项</v>
      </c>
    </row>
    <row ht="36.0" customHeight="1" x14ac:dyDescent="0.15" r="29" spans="1:7">
      <c r="A29" s="387">
        <v>2010303</v>
      </c>
      <c r="B29" s="284" t="s">
        <v>138</v>
      </c>
      <c r="C29" s="307">
        <v>199</v>
      </c>
      <c r="D29" s="310">
        <v>379</v>
      </c>
      <c r="E29" s="944">
        <f>IF(C29&gt;0,D29/C29-1,IF(C29&lt;0,-(D29/C29-1),""))</f>
        <v>0.9045</v>
      </c>
      <c r="F29" s="937" t="str">
        <f>IF(LEN(A29)=3,"是",IF(B29&lt;&gt;"",IF(SUM(C29:D29)&lt;&gt;0,"是","否"),"是"))</f>
        <v>是</v>
      </c>
      <c r="G29" s="873" t="str">
        <f>IF(LEN(A29)=3,"类",IF(LEN(A29)=5,"款","项"))</f>
        <v>项</v>
      </c>
    </row>
    <row ht="36.0" customHeight="1" x14ac:dyDescent="0.15" r="30" spans="1:7">
      <c r="A30" s="387">
        <v>2010304</v>
      </c>
      <c r="B30" s="284" t="s">
        <v>153</v>
      </c>
      <c r="C30" s="307">
        <v>0</v>
      </c>
      <c r="D30" s="310">
        <v>0</v>
      </c>
      <c r="E30" s="944" t="str">
        <f>IF(C30&gt;0,D30/C30-1,IF(C30&lt;0,-(D30/C30-1),""))</f>
      </c>
      <c r="F30" s="937" t="str">
        <f>IF(LEN(A30)=3,"是",IF(B30&lt;&gt;"",IF(SUM(C30:D30)&lt;&gt;0,"是","否"),"是"))</f>
        <v>否</v>
      </c>
      <c r="G30" s="873" t="str">
        <f>IF(LEN(A30)=3,"类",IF(LEN(A30)=5,"款","项"))</f>
        <v>项</v>
      </c>
    </row>
    <row ht="36.0" customHeight="1" x14ac:dyDescent="0.15" r="31" spans="1:7">
      <c r="A31" s="387">
        <v>2010305</v>
      </c>
      <c r="B31" s="284" t="s">
        <v>154</v>
      </c>
      <c r="C31" s="307">
        <v>5</v>
      </c>
      <c r="D31" s="310">
        <v>110</v>
      </c>
      <c r="E31" s="944">
        <f>IF(C31&gt;0,D31/C31-1,IF(C31&lt;0,-(D31/C31-1),""))</f>
        <v>21</v>
      </c>
      <c r="F31" s="937" t="str">
        <f>IF(LEN(A31)=3,"是",IF(B31&lt;&gt;"",IF(SUM(C31:D31)&lt;&gt;0,"是","否"),"是"))</f>
        <v>是</v>
      </c>
      <c r="G31" s="873" t="str">
        <f>IF(LEN(A31)=3,"类",IF(LEN(A31)=5,"款","项"))</f>
        <v>项</v>
      </c>
    </row>
    <row ht="36.0" customHeight="1" x14ac:dyDescent="0.15" r="32" spans="1:7">
      <c r="A32" s="387">
        <v>2010306</v>
      </c>
      <c r="B32" s="284" t="s">
        <v>155</v>
      </c>
      <c r="C32" s="307">
        <v>40</v>
      </c>
      <c r="D32" s="310">
        <v>96</v>
      </c>
      <c r="E32" s="944">
        <f>IF(C32&gt;0,D32/C32-1,IF(C32&lt;0,-(D32/C32-1),""))</f>
        <v>1.4</v>
      </c>
      <c r="F32" s="937" t="str">
        <f>IF(LEN(A32)=3,"是",IF(B32&lt;&gt;"",IF(SUM(C32:D32)&lt;&gt;0,"是","否"),"是"))</f>
        <v>是</v>
      </c>
      <c r="G32" s="873" t="str">
        <f>IF(LEN(A32)=3,"类",IF(LEN(A32)=5,"款","项"))</f>
        <v>项</v>
      </c>
    </row>
    <row ht="36.0" customHeight="1" x14ac:dyDescent="0.15" r="33" spans="1:7">
      <c r="A33" s="387">
        <v>2010308</v>
      </c>
      <c r="B33" s="284" t="s">
        <v>156</v>
      </c>
      <c r="C33" s="307"/>
      <c r="D33" s="310"/>
      <c r="E33" s="944" t="str">
        <f>IF(C33&gt;0,D33/C33-1,IF(C33&lt;0,-(D33/C33-1),""))</f>
      </c>
      <c r="F33" s="937" t="str">
        <f>IF(LEN(A33)=3,"是",IF(B33&lt;&gt;"",IF(SUM(C33:D33)&lt;&gt;0,"是","否"),"是"))</f>
        <v>否</v>
      </c>
      <c r="G33" s="873" t="str">
        <f>IF(LEN(A33)=3,"类",IF(LEN(A33)=5,"款","项"))</f>
        <v>项</v>
      </c>
    </row>
    <row ht="36.0" customHeight="1" x14ac:dyDescent="0.15" r="34" spans="1:7">
      <c r="A34" s="387">
        <v>2010309</v>
      </c>
      <c r="B34" s="284" t="s">
        <v>157</v>
      </c>
      <c r="C34" s="307">
        <v>0</v>
      </c>
      <c r="D34" s="310">
        <v>0</v>
      </c>
      <c r="E34" s="944" t="str">
        <f>IF(C34&gt;0,D34/C34-1,IF(C34&lt;0,-(D34/C34-1),""))</f>
      </c>
      <c r="F34" s="937" t="str">
        <f>IF(LEN(A34)=3,"是",IF(B34&lt;&gt;"",IF(SUM(C34:D34)&lt;&gt;0,"是","否"),"是"))</f>
        <v>否</v>
      </c>
      <c r="G34" s="873" t="str">
        <f>IF(LEN(A34)=3,"类",IF(LEN(A34)=5,"款","项"))</f>
        <v>项</v>
      </c>
    </row>
    <row ht="36.0" customHeight="1" x14ac:dyDescent="0.15" r="35" spans="1:7">
      <c r="A35" s="387">
        <v>2010350</v>
      </c>
      <c r="B35" s="284" t="s">
        <v>145</v>
      </c>
      <c r="C35" s="307">
        <v>682</v>
      </c>
      <c r="D35" s="310">
        <v>875</v>
      </c>
      <c r="E35" s="944">
        <f>IF(C35&gt;0,D35/C35-1,IF(C35&lt;0,-(D35/C35-1),""))</f>
        <v>0.283</v>
      </c>
      <c r="F35" s="937" t="str">
        <f>IF(LEN(A35)=3,"是",IF(B35&lt;&gt;"",IF(SUM(C35:D35)&lt;&gt;0,"是","否"),"是"))</f>
        <v>是</v>
      </c>
      <c r="G35" s="873" t="str">
        <f>IF(LEN(A35)=3,"类",IF(LEN(A35)=5,"款","项"))</f>
        <v>项</v>
      </c>
    </row>
    <row ht="36.0" customHeight="1" x14ac:dyDescent="0.15" r="36" spans="1:7">
      <c r="A36" s="388">
        <v>2010399</v>
      </c>
      <c r="B36" s="284" t="s">
        <v>158</v>
      </c>
      <c r="C36" s="307">
        <v>9</v>
      </c>
      <c r="D36" s="310">
        <v>0</v>
      </c>
      <c r="E36" s="944">
        <f>IF(C36&gt;0,D36/C36-1,IF(C36&lt;0,-(D36/C36-1),""))</f>
        <v>-1</v>
      </c>
      <c r="F36" s="937" t="str">
        <f>IF(LEN(A36)=3,"是",IF(B36&lt;&gt;"",IF(SUM(C36:D36)&lt;&gt;0,"是","否"),"是"))</f>
        <v>是</v>
      </c>
      <c r="G36" s="873" t="str">
        <f>IF(LEN(A36)=3,"类",IF(LEN(A36)=5,"款","项"))</f>
        <v>项</v>
      </c>
    </row>
    <row ht="36.0" customHeight="1" x14ac:dyDescent="0.15" r="37" spans="1:7">
      <c r="A37" s="386">
        <v>20104</v>
      </c>
      <c r="B37" s="281" t="s">
        <v>159</v>
      </c>
      <c r="C37" s="307">
        <v>1008</v>
      </c>
      <c r="D37" s="307">
        <v>3223</v>
      </c>
      <c r="E37" s="978">
        <f>IF(C37&gt;0,D37/C37-1,IF(C37&lt;0,-(D37/C37-1),""))</f>
        <v>2.1974</v>
      </c>
      <c r="F37" s="937" t="str">
        <f>IF(LEN(A37)=3,"是",IF(B37&lt;&gt;"",IF(SUM(C37:D37)&lt;&gt;0,"是","否"),"是"))</f>
        <v>是</v>
      </c>
      <c r="G37" s="873" t="str">
        <f>IF(LEN(A37)=3,"类",IF(LEN(A37)=5,"款","项"))</f>
        <v>款</v>
      </c>
    </row>
    <row ht="36.0" customHeight="1" x14ac:dyDescent="0.15" r="38" spans="1:7">
      <c r="A38" s="387">
        <v>2010401</v>
      </c>
      <c r="B38" s="284" t="s">
        <v>136</v>
      </c>
      <c r="C38" s="307">
        <v>896</v>
      </c>
      <c r="D38" s="310">
        <v>867</v>
      </c>
      <c r="E38" s="944">
        <f>IF(C38&gt;0,D38/C38-1,IF(C38&lt;0,-(D38/C38-1),""))</f>
        <v>-0.0324</v>
      </c>
      <c r="F38" s="937" t="str">
        <f>IF(LEN(A38)=3,"是",IF(B38&lt;&gt;"",IF(SUM(C38:D38)&lt;&gt;0,"是","否"),"是"))</f>
        <v>是</v>
      </c>
      <c r="G38" s="873" t="str">
        <f>IF(LEN(A38)=3,"类",IF(LEN(A38)=5,"款","项"))</f>
        <v>项</v>
      </c>
    </row>
    <row ht="36.0" customHeight="1" x14ac:dyDescent="0.15" r="39" spans="1:7">
      <c r="A39" s="387">
        <v>2010402</v>
      </c>
      <c r="B39" s="284" t="s">
        <v>137</v>
      </c>
      <c r="C39" s="307">
        <v>8</v>
      </c>
      <c r="D39" s="310">
        <v>0</v>
      </c>
      <c r="E39" s="944">
        <f>IF(C39&gt;0,D39/C39-1,IF(C39&lt;0,-(D39/C39-1),""))</f>
        <v>-1</v>
      </c>
      <c r="F39" s="937" t="str">
        <f>IF(LEN(A39)=3,"是",IF(B39&lt;&gt;"",IF(SUM(C39:D39)&lt;&gt;0,"是","否"),"是"))</f>
        <v>是</v>
      </c>
      <c r="G39" s="873" t="str">
        <f>IF(LEN(A39)=3,"类",IF(LEN(A39)=5,"款","项"))</f>
        <v>项</v>
      </c>
    </row>
    <row ht="36.0" customHeight="1" x14ac:dyDescent="0.15" r="40" spans="1:7">
      <c r="A40" s="387">
        <v>2010403</v>
      </c>
      <c r="B40" s="284" t="s">
        <v>138</v>
      </c>
      <c r="C40" s="307">
        <v>0</v>
      </c>
      <c r="D40" s="310">
        <v>0</v>
      </c>
      <c r="E40" s="944" t="str">
        <f>IF(C40&gt;0,D40/C40-1,IF(C40&lt;0,-(D40/C40-1),""))</f>
      </c>
      <c r="F40" s="937" t="str">
        <f>IF(LEN(A40)=3,"是",IF(B40&lt;&gt;"",IF(SUM(C40:D40)&lt;&gt;0,"是","否"),"是"))</f>
        <v>否</v>
      </c>
      <c r="G40" s="873" t="str">
        <f>IF(LEN(A40)=3,"类",IF(LEN(A40)=5,"款","项"))</f>
        <v>项</v>
      </c>
    </row>
    <row ht="36.0" customHeight="1" x14ac:dyDescent="0.15" r="41" spans="1:7">
      <c r="A41" s="387">
        <v>2010404</v>
      </c>
      <c r="B41" s="284" t="s">
        <v>160</v>
      </c>
      <c r="C41" s="307">
        <v>47</v>
      </c>
      <c r="D41" s="310">
        <v>2117</v>
      </c>
      <c r="E41" s="944">
        <f>IF(C41&gt;0,D41/C41-1,IF(C41&lt;0,-(D41/C41-1),""))</f>
        <v>44.0426</v>
      </c>
      <c r="F41" s="937" t="str">
        <f>IF(LEN(A41)=3,"是",IF(B41&lt;&gt;"",IF(SUM(C41:D41)&lt;&gt;0,"是","否"),"是"))</f>
        <v>是</v>
      </c>
      <c r="G41" s="873" t="str">
        <f>IF(LEN(A41)=3,"类",IF(LEN(A41)=5,"款","项"))</f>
        <v>项</v>
      </c>
    </row>
    <row ht="36.0" customHeight="1" x14ac:dyDescent="0.15" r="42" spans="1:7">
      <c r="A42" s="387">
        <v>2010405</v>
      </c>
      <c r="B42" s="284" t="s">
        <v>161</v>
      </c>
      <c r="C42" s="307">
        <v>0</v>
      </c>
      <c r="D42" s="310">
        <v>0</v>
      </c>
      <c r="E42" s="944" t="str">
        <f>IF(C42&gt;0,D42/C42-1,IF(C42&lt;0,-(D42/C42-1),""))</f>
      </c>
      <c r="F42" s="937" t="str">
        <f>IF(LEN(A42)=3,"是",IF(B42&lt;&gt;"",IF(SUM(C42:D42)&lt;&gt;0,"是","否"),"是"))</f>
        <v>否</v>
      </c>
      <c r="G42" s="873" t="str">
        <f>IF(LEN(A42)=3,"类",IF(LEN(A42)=5,"款","项"))</f>
        <v>项</v>
      </c>
    </row>
    <row ht="36.0" customHeight="1" x14ac:dyDescent="0.15" r="43" spans="1:7">
      <c r="A43" s="387">
        <v>2010406</v>
      </c>
      <c r="B43" s="284" t="s">
        <v>162</v>
      </c>
      <c r="C43" s="307">
        <v>0</v>
      </c>
      <c r="D43" s="310">
        <v>0</v>
      </c>
      <c r="E43" s="944" t="str">
        <f>IF(C43&gt;0,D43/C43-1,IF(C43&lt;0,-(D43/C43-1),""))</f>
      </c>
      <c r="F43" s="937" t="str">
        <f>IF(LEN(A43)=3,"是",IF(B43&lt;&gt;"",IF(SUM(C43:D43)&lt;&gt;0,"是","否"),"是"))</f>
        <v>否</v>
      </c>
      <c r="G43" s="873" t="str">
        <f>IF(LEN(A43)=3,"类",IF(LEN(A43)=5,"款","项"))</f>
        <v>项</v>
      </c>
    </row>
    <row ht="36.0" customHeight="1" x14ac:dyDescent="0.15" r="44" spans="1:7">
      <c r="A44" s="387">
        <v>2010407</v>
      </c>
      <c r="B44" s="284" t="s">
        <v>163</v>
      </c>
      <c r="C44" s="307">
        <v>0</v>
      </c>
      <c r="D44" s="310">
        <v>0</v>
      </c>
      <c r="E44" s="944" t="str">
        <f>IF(C44&gt;0,D44/C44-1,IF(C44&lt;0,-(D44/C44-1),""))</f>
      </c>
      <c r="F44" s="937" t="str">
        <f>IF(LEN(A44)=3,"是",IF(B44&lt;&gt;"",IF(SUM(C44:D44)&lt;&gt;0,"是","否"),"是"))</f>
        <v>否</v>
      </c>
      <c r="G44" s="873" t="str">
        <f>IF(LEN(A44)=3,"类",IF(LEN(A44)=5,"款","项"))</f>
        <v>项</v>
      </c>
    </row>
    <row ht="36.0" customHeight="1" x14ac:dyDescent="0.15" r="45" spans="1:7">
      <c r="A45" s="387">
        <v>2010408</v>
      </c>
      <c r="B45" s="284" t="s">
        <v>164</v>
      </c>
      <c r="C45" s="307">
        <v>0</v>
      </c>
      <c r="D45" s="310">
        <v>0</v>
      </c>
      <c r="E45" s="944" t="str">
        <f>IF(C45&gt;0,D45/C45-1,IF(C45&lt;0,-(D45/C45-1),""))</f>
      </c>
      <c r="F45" s="937" t="str">
        <f>IF(LEN(A45)=3,"是",IF(B45&lt;&gt;"",IF(SUM(C45:D45)&lt;&gt;0,"是","否"),"是"))</f>
        <v>否</v>
      </c>
      <c r="G45" s="873" t="str">
        <f>IF(LEN(A45)=3,"类",IF(LEN(A45)=5,"款","项"))</f>
        <v>项</v>
      </c>
    </row>
    <row ht="36.0" customHeight="1" x14ac:dyDescent="0.15" r="46" spans="1:7">
      <c r="A46" s="387">
        <v>2010450</v>
      </c>
      <c r="B46" s="284" t="s">
        <v>145</v>
      </c>
      <c r="C46" s="307">
        <v>57</v>
      </c>
      <c r="D46" s="310">
        <v>64</v>
      </c>
      <c r="E46" s="944">
        <f>IF(C46&gt;0,D46/C46-1,IF(C46&lt;0,-(D46/C46-1),""))</f>
        <v>0.1228</v>
      </c>
      <c r="F46" s="937" t="str">
        <f>IF(LEN(A46)=3,"是",IF(B46&lt;&gt;"",IF(SUM(C46:D46)&lt;&gt;0,"是","否"),"是"))</f>
        <v>是</v>
      </c>
      <c r="G46" s="873" t="str">
        <f>IF(LEN(A46)=3,"类",IF(LEN(A46)=5,"款","项"))</f>
        <v>项</v>
      </c>
    </row>
    <row ht="36.0" customHeight="1" x14ac:dyDescent="0.15" r="47" spans="1:7">
      <c r="A47" s="387">
        <v>2010499</v>
      </c>
      <c r="B47" s="284" t="s">
        <v>165</v>
      </c>
      <c r="C47" s="307">
        <v>0</v>
      </c>
      <c r="D47" s="310">
        <v>175</v>
      </c>
      <c r="E47" s="944" t="str">
        <f>IF(C47&gt;0,D47/C47-1,IF(C47&lt;0,-(D47/C47-1),""))</f>
      </c>
      <c r="F47" s="937" t="str">
        <f>IF(LEN(A47)=3,"是",IF(B47&lt;&gt;"",IF(SUM(C47:D47)&lt;&gt;0,"是","否"),"是"))</f>
        <v>是</v>
      </c>
      <c r="G47" s="873" t="str">
        <f>IF(LEN(A47)=3,"类",IF(LEN(A47)=5,"款","项"))</f>
        <v>项</v>
      </c>
    </row>
    <row ht="36.0" customHeight="1" x14ac:dyDescent="0.15" r="48" spans="1:7">
      <c r="A48" s="386">
        <v>20105</v>
      </c>
      <c r="B48" s="281" t="s">
        <v>166</v>
      </c>
      <c r="C48" s="307">
        <v>423</v>
      </c>
      <c r="D48" s="307">
        <v>837</v>
      </c>
      <c r="E48" s="978">
        <f>IF(C48&gt;0,D48/C48-1,IF(C48&lt;0,-(D48/C48-1),""))</f>
        <v>0.9787</v>
      </c>
      <c r="F48" s="937" t="str">
        <f>IF(LEN(A48)=3,"是",IF(B48&lt;&gt;"",IF(SUM(C48:D48)&lt;&gt;0,"是","否"),"是"))</f>
        <v>是</v>
      </c>
      <c r="G48" s="873" t="str">
        <f>IF(LEN(A48)=3,"类",IF(LEN(A48)=5,"款","项"))</f>
        <v>款</v>
      </c>
    </row>
    <row ht="36.0" customHeight="1" x14ac:dyDescent="0.15" r="49" spans="1:7">
      <c r="A49" s="387">
        <v>2010501</v>
      </c>
      <c r="B49" s="284" t="s">
        <v>136</v>
      </c>
      <c r="C49" s="307">
        <v>379</v>
      </c>
      <c r="D49" s="310">
        <v>402</v>
      </c>
      <c r="E49" s="944">
        <f>IF(C49&gt;0,D49/C49-1,IF(C49&lt;0,-(D49/C49-1),""))</f>
        <v>0.0607</v>
      </c>
      <c r="F49" s="937" t="str">
        <f>IF(LEN(A49)=3,"是",IF(B49&lt;&gt;"",IF(SUM(C49:D49)&lt;&gt;0,"是","否"),"是"))</f>
        <v>是</v>
      </c>
      <c r="G49" s="873" t="str">
        <f>IF(LEN(A49)=3,"类",IF(LEN(A49)=5,"款","项"))</f>
        <v>项</v>
      </c>
    </row>
    <row ht="36.0" customHeight="1" x14ac:dyDescent="0.15" r="50" spans="1:7">
      <c r="A50" s="387">
        <v>2010502</v>
      </c>
      <c r="B50" s="284" t="s">
        <v>137</v>
      </c>
      <c r="C50" s="307">
        <v>0</v>
      </c>
      <c r="D50" s="310">
        <v>0</v>
      </c>
      <c r="E50" s="944" t="str">
        <f>IF(C50&gt;0,D50/C50-1,IF(C50&lt;0,-(D50/C50-1),""))</f>
      </c>
      <c r="F50" s="937" t="str">
        <f>IF(LEN(A50)=3,"是",IF(B50&lt;&gt;"",IF(SUM(C50:D50)&lt;&gt;0,"是","否"),"是"))</f>
        <v>否</v>
      </c>
      <c r="G50" s="873" t="str">
        <f>IF(LEN(A50)=3,"类",IF(LEN(A50)=5,"款","项"))</f>
        <v>项</v>
      </c>
    </row>
    <row ht="36.0" customHeight="1" x14ac:dyDescent="0.15" r="51" spans="1:7">
      <c r="A51" s="387">
        <v>2010503</v>
      </c>
      <c r="B51" s="284" t="s">
        <v>138</v>
      </c>
      <c r="C51" s="307">
        <v>0</v>
      </c>
      <c r="D51" s="310">
        <v>0</v>
      </c>
      <c r="E51" s="944" t="str">
        <f>IF(C51&gt;0,D51/C51-1,IF(C51&lt;0,-(D51/C51-1),""))</f>
      </c>
      <c r="F51" s="937" t="str">
        <f>IF(LEN(A51)=3,"是",IF(B51&lt;&gt;"",IF(SUM(C51:D51)&lt;&gt;0,"是","否"),"是"))</f>
        <v>否</v>
      </c>
      <c r="G51" s="873" t="str">
        <f>IF(LEN(A51)=3,"类",IF(LEN(A51)=5,"款","项"))</f>
        <v>项</v>
      </c>
    </row>
    <row ht="36.0" customHeight="1" x14ac:dyDescent="0.15" r="52" spans="1:7">
      <c r="A52" s="387">
        <v>2010504</v>
      </c>
      <c r="B52" s="284" t="s">
        <v>167</v>
      </c>
      <c r="C52" s="307">
        <v>0</v>
      </c>
      <c r="D52" s="310">
        <v>0</v>
      </c>
      <c r="E52" s="944" t="str">
        <f>IF(C52&gt;0,D52/C52-1,IF(C52&lt;0,-(D52/C52-1),""))</f>
      </c>
      <c r="F52" s="937" t="str">
        <f>IF(LEN(A52)=3,"是",IF(B52&lt;&gt;"",IF(SUM(C52:D52)&lt;&gt;0,"是","否"),"是"))</f>
        <v>否</v>
      </c>
      <c r="G52" s="873" t="str">
        <f>IF(LEN(A52)=3,"类",IF(LEN(A52)=5,"款","项"))</f>
        <v>项</v>
      </c>
    </row>
    <row ht="36.0" customHeight="1" x14ac:dyDescent="0.15" r="53" spans="1:7">
      <c r="A53" s="387">
        <v>2010505</v>
      </c>
      <c r="B53" s="284" t="s">
        <v>168</v>
      </c>
      <c r="C53" s="307">
        <v>0</v>
      </c>
      <c r="D53" s="310">
        <v>0</v>
      </c>
      <c r="E53" s="944" t="str">
        <f>IF(C53&gt;0,D53/C53-1,IF(C53&lt;0,-(D53/C53-1),""))</f>
      </c>
      <c r="F53" s="937" t="str">
        <f>IF(LEN(A53)=3,"是",IF(B53&lt;&gt;"",IF(SUM(C53:D53)&lt;&gt;0,"是","否"),"是"))</f>
        <v>否</v>
      </c>
      <c r="G53" s="873" t="str">
        <f>IF(LEN(A53)=3,"类",IF(LEN(A53)=5,"款","项"))</f>
        <v>项</v>
      </c>
    </row>
    <row ht="36.0" customHeight="1" x14ac:dyDescent="0.15" r="54" spans="1:7">
      <c r="A54" s="387">
        <v>2010506</v>
      </c>
      <c r="B54" s="284" t="s">
        <v>169</v>
      </c>
      <c r="C54" s="307">
        <v>0</v>
      </c>
      <c r="D54" s="310">
        <v>0</v>
      </c>
      <c r="E54" s="944" t="str">
        <f>IF(C54&gt;0,D54/C54-1,IF(C54&lt;0,-(D54/C54-1),""))</f>
      </c>
      <c r="F54" s="937" t="str">
        <f>IF(LEN(A54)=3,"是",IF(B54&lt;&gt;"",IF(SUM(C54:D54)&lt;&gt;0,"是","否"),"是"))</f>
        <v>否</v>
      </c>
      <c r="G54" s="873" t="str">
        <f>IF(LEN(A54)=3,"类",IF(LEN(A54)=5,"款","项"))</f>
        <v>项</v>
      </c>
    </row>
    <row ht="36.0" customHeight="1" x14ac:dyDescent="0.15" r="55" spans="1:7">
      <c r="A55" s="387">
        <v>2010507</v>
      </c>
      <c r="B55" s="284" t="s">
        <v>170</v>
      </c>
      <c r="C55" s="307">
        <v>26</v>
      </c>
      <c r="D55" s="310">
        <v>168</v>
      </c>
      <c r="E55" s="944">
        <f>IF(C55&gt;0,D55/C55-1,IF(C55&lt;0,-(D55/C55-1),""))</f>
        <v>5.4615</v>
      </c>
      <c r="F55" s="937" t="str">
        <f>IF(LEN(A55)=3,"是",IF(B55&lt;&gt;"",IF(SUM(C55:D55)&lt;&gt;0,"是","否"),"是"))</f>
        <v>是</v>
      </c>
      <c r="G55" s="873" t="str">
        <f>IF(LEN(A55)=3,"类",IF(LEN(A55)=5,"款","项"))</f>
        <v>项</v>
      </c>
    </row>
    <row ht="36.0" customHeight="1" x14ac:dyDescent="0.15" r="56" spans="1:7">
      <c r="A56" s="387">
        <v>2010508</v>
      </c>
      <c r="B56" s="284" t="s">
        <v>171</v>
      </c>
      <c r="C56" s="307">
        <v>18</v>
      </c>
      <c r="D56" s="310">
        <v>3</v>
      </c>
      <c r="E56" s="944">
        <f>IF(C56&gt;0,D56/C56-1,IF(C56&lt;0,-(D56/C56-1),""))</f>
        <v>-0.8333</v>
      </c>
      <c r="F56" s="937" t="str">
        <f>IF(LEN(A56)=3,"是",IF(B56&lt;&gt;"",IF(SUM(C56:D56)&lt;&gt;0,"是","否"),"是"))</f>
        <v>是</v>
      </c>
      <c r="G56" s="873" t="str">
        <f>IF(LEN(A56)=3,"类",IF(LEN(A56)=5,"款","项"))</f>
        <v>项</v>
      </c>
    </row>
    <row ht="36.0" customHeight="1" x14ac:dyDescent="0.15" r="57" spans="1:7">
      <c r="A57" s="387">
        <v>2010550</v>
      </c>
      <c r="B57" s="284" t="s">
        <v>145</v>
      </c>
      <c r="C57" s="307">
        <v>0</v>
      </c>
      <c r="D57" s="310">
        <v>0</v>
      </c>
      <c r="E57" s="944" t="str">
        <f>IF(C57&gt;0,D57/C57-1,IF(C57&lt;0,-(D57/C57-1),""))</f>
      </c>
      <c r="F57" s="937" t="str">
        <f>IF(LEN(A57)=3,"是",IF(B57&lt;&gt;"",IF(SUM(C57:D57)&lt;&gt;0,"是","否"),"是"))</f>
        <v>否</v>
      </c>
      <c r="G57" s="873" t="str">
        <f>IF(LEN(A57)=3,"类",IF(LEN(A57)=5,"款","项"))</f>
        <v>项</v>
      </c>
    </row>
    <row ht="36.0" customHeight="1" x14ac:dyDescent="0.15" r="58" spans="1:7">
      <c r="A58" s="387">
        <v>2010599</v>
      </c>
      <c r="B58" s="284" t="s">
        <v>172</v>
      </c>
      <c r="C58" s="307">
        <v>0</v>
      </c>
      <c r="D58" s="310">
        <v>264</v>
      </c>
      <c r="E58" s="944" t="str">
        <f>IF(C58&gt;0,D58/C58-1,IF(C58&lt;0,-(D58/C58-1),""))</f>
      </c>
      <c r="F58" s="937" t="str">
        <f>IF(LEN(A58)=3,"是",IF(B58&lt;&gt;"",IF(SUM(C58:D58)&lt;&gt;0,"是","否"),"是"))</f>
        <v>是</v>
      </c>
      <c r="G58" s="873" t="str">
        <f>IF(LEN(A58)=3,"类",IF(LEN(A58)=5,"款","项"))</f>
        <v>项</v>
      </c>
    </row>
    <row ht="36.0" customHeight="1" x14ac:dyDescent="0.15" r="59" spans="1:7">
      <c r="A59" s="386">
        <v>20106</v>
      </c>
      <c r="B59" s="281" t="s">
        <v>173</v>
      </c>
      <c r="C59" s="307">
        <v>865</v>
      </c>
      <c r="D59" s="307">
        <v>668</v>
      </c>
      <c r="E59" s="978">
        <f>IF(C59&gt;0,D59/C59-1,IF(C59&lt;0,-(D59/C59-1),""))</f>
        <v>-0.2277</v>
      </c>
      <c r="F59" s="937" t="str">
        <f>IF(LEN(A59)=3,"是",IF(B59&lt;&gt;"",IF(SUM(C59:D59)&lt;&gt;0,"是","否"),"是"))</f>
        <v>是</v>
      </c>
      <c r="G59" s="873" t="str">
        <f>IF(LEN(A59)=3,"类",IF(LEN(A59)=5,"款","项"))</f>
        <v>款</v>
      </c>
    </row>
    <row ht="36.0" customHeight="1" x14ac:dyDescent="0.15" r="60" spans="1:7">
      <c r="A60" s="387">
        <v>2010601</v>
      </c>
      <c r="B60" s="284" t="s">
        <v>136</v>
      </c>
      <c r="C60" s="307">
        <v>643</v>
      </c>
      <c r="D60" s="310">
        <v>608</v>
      </c>
      <c r="E60" s="944">
        <f>IF(C60&gt;0,D60/C60-1,IF(C60&lt;0,-(D60/C60-1),""))</f>
        <v>-0.0544</v>
      </c>
      <c r="F60" s="937" t="str">
        <f>IF(LEN(A60)=3,"是",IF(B60&lt;&gt;"",IF(SUM(C60:D60)&lt;&gt;0,"是","否"),"是"))</f>
        <v>是</v>
      </c>
      <c r="G60" s="873" t="str">
        <f>IF(LEN(A60)=3,"类",IF(LEN(A60)=5,"款","项"))</f>
        <v>项</v>
      </c>
    </row>
    <row ht="36.0" customHeight="1" x14ac:dyDescent="0.15" r="61" spans="1:7">
      <c r="A61" s="387">
        <v>2010602</v>
      </c>
      <c r="B61" s="284" t="s">
        <v>137</v>
      </c>
      <c r="C61" s="307">
        <v>0</v>
      </c>
      <c r="D61" s="310">
        <v>0</v>
      </c>
      <c r="E61" s="944" t="str">
        <f>IF(C61&gt;0,D61/C61-1,IF(C61&lt;0,-(D61/C61-1),""))</f>
      </c>
      <c r="F61" s="937" t="str">
        <f>IF(LEN(A61)=3,"是",IF(B61&lt;&gt;"",IF(SUM(C61:D61)&lt;&gt;0,"是","否"),"是"))</f>
        <v>否</v>
      </c>
      <c r="G61" s="873" t="str">
        <f>IF(LEN(A61)=3,"类",IF(LEN(A61)=5,"款","项"))</f>
        <v>项</v>
      </c>
    </row>
    <row ht="36.0" customHeight="1" x14ac:dyDescent="0.15" r="62" spans="1:7">
      <c r="A62" s="387">
        <v>2010603</v>
      </c>
      <c r="B62" s="284" t="s">
        <v>138</v>
      </c>
      <c r="C62" s="307">
        <v>0</v>
      </c>
      <c r="D62" s="310">
        <v>0</v>
      </c>
      <c r="E62" s="944" t="str">
        <f>IF(C62&gt;0,D62/C62-1,IF(C62&lt;0,-(D62/C62-1),""))</f>
      </c>
      <c r="F62" s="937" t="str">
        <f>IF(LEN(A62)=3,"是",IF(B62&lt;&gt;"",IF(SUM(C62:D62)&lt;&gt;0,"是","否"),"是"))</f>
        <v>否</v>
      </c>
      <c r="G62" s="873" t="str">
        <f>IF(LEN(A62)=3,"类",IF(LEN(A62)=5,"款","项"))</f>
        <v>项</v>
      </c>
    </row>
    <row ht="36.0" customHeight="1" x14ac:dyDescent="0.15" r="63" spans="1:7">
      <c r="A63" s="387">
        <v>2010604</v>
      </c>
      <c r="B63" s="284" t="s">
        <v>174</v>
      </c>
      <c r="C63" s="307">
        <v>0</v>
      </c>
      <c r="D63" s="310">
        <v>0</v>
      </c>
      <c r="E63" s="944" t="str">
        <f>IF(C63&gt;0,D63/C63-1,IF(C63&lt;0,-(D63/C63-1),""))</f>
      </c>
      <c r="F63" s="937" t="str">
        <f>IF(LEN(A63)=3,"是",IF(B63&lt;&gt;"",IF(SUM(C63:D63)&lt;&gt;0,"是","否"),"是"))</f>
        <v>否</v>
      </c>
      <c r="G63" s="873" t="str">
        <f>IF(LEN(A63)=3,"类",IF(LEN(A63)=5,"款","项"))</f>
        <v>项</v>
      </c>
    </row>
    <row ht="36.0" customHeight="1" x14ac:dyDescent="0.15" r="64" spans="1:7">
      <c r="A64" s="387">
        <v>2010605</v>
      </c>
      <c r="B64" s="284" t="s">
        <v>175</v>
      </c>
      <c r="C64" s="307">
        <v>0</v>
      </c>
      <c r="D64" s="310">
        <v>0</v>
      </c>
      <c r="E64" s="944" t="str">
        <f>IF(C64&gt;0,D64/C64-1,IF(C64&lt;0,-(D64/C64-1),""))</f>
      </c>
      <c r="F64" s="937" t="str">
        <f>IF(LEN(A64)=3,"是",IF(B64&lt;&gt;"",IF(SUM(C64:D64)&lt;&gt;0,"是","否"),"是"))</f>
        <v>否</v>
      </c>
      <c r="G64" s="873" t="str">
        <f>IF(LEN(A64)=3,"类",IF(LEN(A64)=5,"款","项"))</f>
        <v>项</v>
      </c>
    </row>
    <row ht="36.0" customHeight="1" x14ac:dyDescent="0.15" r="65" spans="1:7">
      <c r="A65" s="387">
        <v>2010606</v>
      </c>
      <c r="B65" s="284" t="s">
        <v>176</v>
      </c>
      <c r="C65" s="307">
        <v>0</v>
      </c>
      <c r="D65" s="310">
        <v>0</v>
      </c>
      <c r="E65" s="944" t="str">
        <f>IF(C65&gt;0,D65/C65-1,IF(C65&lt;0,-(D65/C65-1),""))</f>
      </c>
      <c r="F65" s="937" t="str">
        <f>IF(LEN(A65)=3,"是",IF(B65&lt;&gt;"",IF(SUM(C65:D65)&lt;&gt;0,"是","否"),"是"))</f>
        <v>否</v>
      </c>
      <c r="G65" s="873" t="str">
        <f>IF(LEN(A65)=3,"类",IF(LEN(A65)=5,"款","项"))</f>
        <v>项</v>
      </c>
    </row>
    <row ht="36.0" customHeight="1" x14ac:dyDescent="0.15" r="66" spans="1:7">
      <c r="A66" s="387">
        <v>2010607</v>
      </c>
      <c r="B66" s="284" t="s">
        <v>177</v>
      </c>
      <c r="C66" s="307">
        <v>0</v>
      </c>
      <c r="D66" s="310">
        <v>0</v>
      </c>
      <c r="E66" s="944" t="str">
        <f>IF(C66&gt;0,D66/C66-1,IF(C66&lt;0,-(D66/C66-1),""))</f>
      </c>
      <c r="F66" s="937" t="str">
        <f>IF(LEN(A66)=3,"是",IF(B66&lt;&gt;"",IF(SUM(C66:D66)&lt;&gt;0,"是","否"),"是"))</f>
        <v>否</v>
      </c>
      <c r="G66" s="873" t="str">
        <f>IF(LEN(A66)=3,"类",IF(LEN(A66)=5,"款","项"))</f>
        <v>项</v>
      </c>
    </row>
    <row ht="36.0" customHeight="1" x14ac:dyDescent="0.15" r="67" spans="1:7">
      <c r="A67" s="387">
        <v>2010608</v>
      </c>
      <c r="B67" s="284" t="s">
        <v>178</v>
      </c>
      <c r="C67" s="307">
        <v>0</v>
      </c>
      <c r="D67" s="310">
        <v>0</v>
      </c>
      <c r="E67" s="944" t="str">
        <f>IF(C67&gt;0,D67/C67-1,IF(C67&lt;0,-(D67/C67-1),""))</f>
      </c>
      <c r="F67" s="937" t="str">
        <f>IF(LEN(A67)=3,"是",IF(B67&lt;&gt;"",IF(SUM(C67:D67)&lt;&gt;0,"是","否"),"是"))</f>
        <v>否</v>
      </c>
      <c r="G67" s="873" t="str">
        <f>IF(LEN(A67)=3,"类",IF(LEN(A67)=5,"款","项"))</f>
        <v>项</v>
      </c>
    </row>
    <row ht="36.0" customHeight="1" x14ac:dyDescent="0.15" r="68" spans="1:7">
      <c r="A68" s="387">
        <v>2010650</v>
      </c>
      <c r="B68" s="284" t="s">
        <v>145</v>
      </c>
      <c r="C68" s="307">
        <v>-1</v>
      </c>
      <c r="D68" s="310">
        <v>0</v>
      </c>
      <c r="E68" s="944">
        <f>IF(C68&gt;0,D68/C68-1,IF(C68&lt;0,-(D68/C68-1),""))</f>
        <v>1</v>
      </c>
      <c r="F68" s="937" t="str">
        <f>IF(LEN(A68)=3,"是",IF(B68&lt;&gt;"",IF(SUM(C68:D68)&lt;&gt;0,"是","否"),"是"))</f>
        <v>是</v>
      </c>
      <c r="G68" s="873" t="str">
        <f>IF(LEN(A68)=3,"类",IF(LEN(A68)=5,"款","项"))</f>
        <v>项</v>
      </c>
    </row>
    <row ht="36.0" customHeight="1" x14ac:dyDescent="0.15" r="69" spans="1:7">
      <c r="A69" s="387">
        <v>2010699</v>
      </c>
      <c r="B69" s="284" t="s">
        <v>179</v>
      </c>
      <c r="C69" s="307">
        <v>223</v>
      </c>
      <c r="D69" s="310">
        <v>60</v>
      </c>
      <c r="E69" s="944">
        <f>IF(C69&gt;0,D69/C69-1,IF(C69&lt;0,-(D69/C69-1),""))</f>
        <v>-0.7309</v>
      </c>
      <c r="F69" s="937" t="str">
        <f>IF(LEN(A69)=3,"是",IF(B69&lt;&gt;"",IF(SUM(C69:D69)&lt;&gt;0,"是","否"),"是"))</f>
        <v>是</v>
      </c>
      <c r="G69" s="873" t="str">
        <f>IF(LEN(A69)=3,"类",IF(LEN(A69)=5,"款","项"))</f>
        <v>项</v>
      </c>
    </row>
    <row ht="36.0" customHeight="1" x14ac:dyDescent="0.15" r="70" spans="1:7">
      <c r="A70" s="386">
        <v>20107</v>
      </c>
      <c r="B70" s="281" t="s">
        <v>180</v>
      </c>
      <c r="C70" s="307">
        <v>19</v>
      </c>
      <c r="D70" s="307">
        <v>300</v>
      </c>
      <c r="E70" s="978">
        <f>IF(C70&gt;0,D70/C70-1,IF(C70&lt;0,-(D70/C70-1),""))</f>
        <v>14.7895</v>
      </c>
      <c r="F70" s="937" t="str">
        <f>IF(LEN(A70)=3,"是",IF(B70&lt;&gt;"",IF(SUM(C70:D70)&lt;&gt;0,"是","否"),"是"))</f>
        <v>是</v>
      </c>
      <c r="G70" s="873" t="str">
        <f>IF(LEN(A70)=3,"类",IF(LEN(A70)=5,"款","项"))</f>
        <v>款</v>
      </c>
    </row>
    <row ht="36.0" customHeight="1" x14ac:dyDescent="0.15" r="71" spans="1:7">
      <c r="A71" s="387">
        <v>2010701</v>
      </c>
      <c r="B71" s="284" t="s">
        <v>136</v>
      </c>
      <c r="C71" s="307">
        <v>19</v>
      </c>
      <c r="D71" s="310">
        <v>150</v>
      </c>
      <c r="E71" s="944">
        <f>IF(C71&gt;0,D71/C71-1,IF(C71&lt;0,-(D71/C71-1),""))</f>
        <v>6.8947</v>
      </c>
      <c r="F71" s="937" t="str">
        <f>IF(LEN(A71)=3,"是",IF(B71&lt;&gt;"",IF(SUM(C71:D71)&lt;&gt;0,"是","否"),"是"))</f>
        <v>是</v>
      </c>
      <c r="G71" s="873" t="str">
        <f>IF(LEN(A71)=3,"类",IF(LEN(A71)=5,"款","项"))</f>
        <v>项</v>
      </c>
    </row>
    <row ht="36.0" customHeight="1" x14ac:dyDescent="0.15" r="72" spans="1:7">
      <c r="A72" s="387">
        <v>2010702</v>
      </c>
      <c r="B72" s="284" t="s">
        <v>137</v>
      </c>
      <c r="C72" s="307">
        <v>0</v>
      </c>
      <c r="D72" s="310">
        <v>0</v>
      </c>
      <c r="E72" s="944" t="str">
        <f>IF(C72&gt;0,D72/C72-1,IF(C72&lt;0,-(D72/C72-1),""))</f>
      </c>
      <c r="F72" s="937" t="str">
        <f>IF(LEN(A72)=3,"是",IF(B72&lt;&gt;"",IF(SUM(C72:D72)&lt;&gt;0,"是","否"),"是"))</f>
        <v>否</v>
      </c>
      <c r="G72" s="873" t="str">
        <f>IF(LEN(A72)=3,"类",IF(LEN(A72)=5,"款","项"))</f>
        <v>项</v>
      </c>
    </row>
    <row ht="36.0" customHeight="1" x14ac:dyDescent="0.15" r="73" spans="1:7">
      <c r="A73" s="387">
        <v>2010703</v>
      </c>
      <c r="B73" s="284" t="s">
        <v>138</v>
      </c>
      <c r="C73" s="307">
        <v>0</v>
      </c>
      <c r="D73" s="310">
        <v>0</v>
      </c>
      <c r="E73" s="944" t="str">
        <f>IF(C73&gt;0,D73/C73-1,IF(C73&lt;0,-(D73/C73-1),""))</f>
      </c>
      <c r="F73" s="937" t="str">
        <f>IF(LEN(A73)=3,"是",IF(B73&lt;&gt;"",IF(SUM(C73:D73)&lt;&gt;0,"是","否"),"是"))</f>
        <v>否</v>
      </c>
      <c r="G73" s="873" t="str">
        <f>IF(LEN(A73)=3,"类",IF(LEN(A73)=5,"款","项"))</f>
        <v>项</v>
      </c>
    </row>
    <row ht="36.0" customHeight="1" x14ac:dyDescent="0.15" r="74" spans="1:7">
      <c r="A74" s="387">
        <v>2010704</v>
      </c>
      <c r="B74" s="284" t="s">
        <v>181</v>
      </c>
      <c r="C74" s="307"/>
      <c r="D74" s="310"/>
      <c r="E74" s="944" t="str">
        <f>IF(C74&gt;0,D74/C74-1,IF(C74&lt;0,-(D74/C74-1),""))</f>
      </c>
      <c r="F74" s="937" t="str">
        <f>IF(LEN(A74)=3,"是",IF(B74&lt;&gt;"",IF(SUM(C74:D74)&lt;&gt;0,"是","否"),"是"))</f>
        <v>否</v>
      </c>
      <c r="G74" s="873" t="str">
        <f>IF(LEN(A74)=3,"类",IF(LEN(A74)=5,"款","项"))</f>
        <v>项</v>
      </c>
    </row>
    <row ht="36.0" customHeight="1" x14ac:dyDescent="0.15" r="75" spans="1:7">
      <c r="A75" s="387">
        <v>2010705</v>
      </c>
      <c r="B75" s="284" t="s">
        <v>182</v>
      </c>
      <c r="C75" s="307"/>
      <c r="D75" s="310"/>
      <c r="E75" s="944" t="str">
        <f>IF(C75&gt;0,D75/C75-1,IF(C75&lt;0,-(D75/C75-1),""))</f>
      </c>
      <c r="F75" s="937" t="str">
        <f>IF(LEN(A75)=3,"是",IF(B75&lt;&gt;"",IF(SUM(C75:D75)&lt;&gt;0,"是","否"),"是"))</f>
        <v>否</v>
      </c>
      <c r="G75" s="873" t="str">
        <f>IF(LEN(A75)=3,"类",IF(LEN(A75)=5,"款","项"))</f>
        <v>项</v>
      </c>
    </row>
    <row ht="36.0" customHeight="1" x14ac:dyDescent="0.15" r="76" spans="1:7">
      <c r="A76" s="387">
        <v>2010706</v>
      </c>
      <c r="B76" s="284" t="s">
        <v>183</v>
      </c>
      <c r="C76" s="307"/>
      <c r="D76" s="310"/>
      <c r="E76" s="944" t="str">
        <f>IF(C76&gt;0,D76/C76-1,IF(C76&lt;0,-(D76/C76-1),""))</f>
      </c>
      <c r="F76" s="937" t="str">
        <f>IF(LEN(A76)=3,"是",IF(B76&lt;&gt;"",IF(SUM(C76:D76)&lt;&gt;0,"是","否"),"是"))</f>
        <v>否</v>
      </c>
      <c r="G76" s="873" t="str">
        <f>IF(LEN(A76)=3,"类",IF(LEN(A76)=5,"款","项"))</f>
        <v>项</v>
      </c>
    </row>
    <row ht="36.0" customHeight="1" x14ac:dyDescent="0.15" r="77" spans="1:7">
      <c r="A77" s="387">
        <v>2010707</v>
      </c>
      <c r="B77" s="284" t="s">
        <v>184</v>
      </c>
      <c r="C77" s="307"/>
      <c r="D77" s="310"/>
      <c r="E77" s="944" t="str">
        <f>IF(C77&gt;0,D77/C77-1,IF(C77&lt;0,-(D77/C77-1),""))</f>
      </c>
      <c r="F77" s="937" t="str">
        <f>IF(LEN(A77)=3,"是",IF(B77&lt;&gt;"",IF(SUM(C77:D77)&lt;&gt;0,"是","否"),"是"))</f>
        <v>否</v>
      </c>
      <c r="G77" s="873" t="str">
        <f>IF(LEN(A77)=3,"类",IF(LEN(A77)=5,"款","项"))</f>
        <v>项</v>
      </c>
    </row>
    <row ht="36.0" customHeight="1" x14ac:dyDescent="0.15" r="78" spans="1:7">
      <c r="A78" s="387">
        <v>2010708</v>
      </c>
      <c r="B78" s="284" t="s">
        <v>185</v>
      </c>
      <c r="C78" s="307"/>
      <c r="D78" s="310"/>
      <c r="E78" s="944" t="str">
        <f>IF(C78&gt;0,D78/C78-1,IF(C78&lt;0,-(D78/C78-1),""))</f>
      </c>
      <c r="F78" s="937" t="str">
        <f>IF(LEN(A78)=3,"是",IF(B78&lt;&gt;"",IF(SUM(C78:D78)&lt;&gt;0,"是","否"),"是"))</f>
        <v>否</v>
      </c>
      <c r="G78" s="873" t="str">
        <f>IF(LEN(A78)=3,"类",IF(LEN(A78)=5,"款","项"))</f>
        <v>项</v>
      </c>
    </row>
    <row ht="36.0" customHeight="1" x14ac:dyDescent="0.15" r="79" spans="1:7">
      <c r="A79" s="387">
        <v>2010709</v>
      </c>
      <c r="B79" s="284" t="s">
        <v>177</v>
      </c>
      <c r="C79" s="307">
        <v>0</v>
      </c>
      <c r="D79" s="310">
        <v>0</v>
      </c>
      <c r="E79" s="944" t="str">
        <f>IF(C79&gt;0,D79/C79-1,IF(C79&lt;0,-(D79/C79-1),""))</f>
      </c>
      <c r="F79" s="937" t="str">
        <f>IF(LEN(A79)=3,"是",IF(B79&lt;&gt;"",IF(SUM(C79:D79)&lt;&gt;0,"是","否"),"是"))</f>
        <v>否</v>
      </c>
      <c r="G79" s="873" t="str">
        <f>IF(LEN(A79)=3,"类",IF(LEN(A79)=5,"款","项"))</f>
        <v>项</v>
      </c>
    </row>
    <row ht="36.0" customHeight="1" x14ac:dyDescent="0.15" r="80" spans="1:7">
      <c r="A80" s="389">
        <v>2010710</v>
      </c>
      <c r="B80" s="284" t="s">
        <v>186</v>
      </c>
      <c r="C80" s="307">
        <v>0</v>
      </c>
      <c r="D80" s="310">
        <v>0</v>
      </c>
      <c r="E80" s="944" t="str">
        <f>IF(C80&gt;0,D80/C80-1,IF(C80&lt;0,-(D80/C80-1),""))</f>
      </c>
      <c r="F80" s="937" t="str">
        <f>IF(LEN(A80)=3,"是",IF(B80&lt;&gt;"",IF(SUM(C80:D80)&lt;&gt;0,"是","否"),"是"))</f>
        <v>否</v>
      </c>
      <c r="G80" s="873" t="str">
        <f>IF(LEN(A80)=3,"类",IF(LEN(A80)=5,"款","项"))</f>
        <v>项</v>
      </c>
    </row>
    <row ht="36.0" customHeight="1" x14ac:dyDescent="0.15" r="81" spans="1:7">
      <c r="A81" s="387">
        <v>2010750</v>
      </c>
      <c r="B81" s="284" t="s">
        <v>145</v>
      </c>
      <c r="C81" s="307">
        <v>0</v>
      </c>
      <c r="D81" s="310">
        <v>0</v>
      </c>
      <c r="E81" s="944" t="str">
        <f>IF(C81&gt;0,D81/C81-1,IF(C81&lt;0,-(D81/C81-1),""))</f>
      </c>
      <c r="F81" s="937" t="str">
        <f>IF(LEN(A81)=3,"是",IF(B81&lt;&gt;"",IF(SUM(C81:D81)&lt;&gt;0,"是","否"),"是"))</f>
        <v>否</v>
      </c>
      <c r="G81" s="873" t="str">
        <f>IF(LEN(A81)=3,"类",IF(LEN(A81)=5,"款","项"))</f>
        <v>项</v>
      </c>
    </row>
    <row ht="36.0" customHeight="1" x14ac:dyDescent="0.15" r="82" spans="1:7">
      <c r="A82" s="387">
        <v>2010799</v>
      </c>
      <c r="B82" s="284" t="s">
        <v>187</v>
      </c>
      <c r="C82" s="307">
        <v>0</v>
      </c>
      <c r="D82" s="310">
        <v>150</v>
      </c>
      <c r="E82" s="944" t="str">
        <f>IF(C82&gt;0,D82/C82-1,IF(C82&lt;0,-(D82/C82-1),""))</f>
      </c>
      <c r="F82" s="937" t="str">
        <f>IF(LEN(A82)=3,"是",IF(B82&lt;&gt;"",IF(SUM(C82:D82)&lt;&gt;0,"是","否"),"是"))</f>
        <v>是</v>
      </c>
      <c r="G82" s="873" t="str">
        <f>IF(LEN(A82)=3,"类",IF(LEN(A82)=5,"款","项"))</f>
        <v>项</v>
      </c>
    </row>
    <row ht="36.0" customHeight="1" x14ac:dyDescent="0.15" r="83" spans="1:7">
      <c r="A83" s="386">
        <v>20108</v>
      </c>
      <c r="B83" s="281" t="s">
        <v>188</v>
      </c>
      <c r="C83" s="307">
        <v>5</v>
      </c>
      <c r="D83" s="307">
        <v>0</v>
      </c>
      <c r="E83" s="978">
        <f>IF(C83&gt;0,D83/C83-1,IF(C83&lt;0,-(D83/C83-1),""))</f>
        <v>-1</v>
      </c>
      <c r="F83" s="937" t="str">
        <f>IF(LEN(A83)=3,"是",IF(B83&lt;&gt;"",IF(SUM(C83:D83)&lt;&gt;0,"是","否"),"是"))</f>
        <v>是</v>
      </c>
      <c r="G83" s="873" t="str">
        <f>IF(LEN(A83)=3,"类",IF(LEN(A83)=5,"款","项"))</f>
        <v>款</v>
      </c>
    </row>
    <row ht="36.0" customHeight="1" x14ac:dyDescent="0.15" r="84" spans="1:7">
      <c r="A84" s="387">
        <v>2010801</v>
      </c>
      <c r="B84" s="284" t="s">
        <v>136</v>
      </c>
      <c r="C84" s="307">
        <v>0</v>
      </c>
      <c r="D84" s="310">
        <v>0</v>
      </c>
      <c r="E84" s="944" t="str">
        <f>IF(C84&gt;0,D84/C84-1,IF(C84&lt;0,-(D84/C84-1),""))</f>
      </c>
      <c r="F84" s="937" t="str">
        <f>IF(LEN(A84)=3,"是",IF(B84&lt;&gt;"",IF(SUM(C84:D84)&lt;&gt;0,"是","否"),"是"))</f>
        <v>否</v>
      </c>
      <c r="G84" s="873" t="str">
        <f>IF(LEN(A84)=3,"类",IF(LEN(A84)=5,"款","项"))</f>
        <v>项</v>
      </c>
    </row>
    <row ht="36.0" customHeight="1" x14ac:dyDescent="0.15" r="85" spans="1:7">
      <c r="A85" s="387">
        <v>2010802</v>
      </c>
      <c r="B85" s="284" t="s">
        <v>137</v>
      </c>
      <c r="C85" s="307">
        <v>0</v>
      </c>
      <c r="D85" s="310">
        <v>0</v>
      </c>
      <c r="E85" s="944" t="str">
        <f>IF(C85&gt;0,D85/C85-1,IF(C85&lt;0,-(D85/C85-1),""))</f>
      </c>
      <c r="F85" s="937" t="str">
        <f>IF(LEN(A85)=3,"是",IF(B85&lt;&gt;"",IF(SUM(C85:D85)&lt;&gt;0,"是","否"),"是"))</f>
        <v>否</v>
      </c>
      <c r="G85" s="873" t="str">
        <f>IF(LEN(A85)=3,"类",IF(LEN(A85)=5,"款","项"))</f>
        <v>项</v>
      </c>
    </row>
    <row ht="36.0" customHeight="1" x14ac:dyDescent="0.15" r="86" spans="1:7">
      <c r="A86" s="387">
        <v>2010803</v>
      </c>
      <c r="B86" s="284" t="s">
        <v>138</v>
      </c>
      <c r="C86" s="307">
        <v>0</v>
      </c>
      <c r="D86" s="310">
        <v>0</v>
      </c>
      <c r="E86" s="944" t="str">
        <f>IF(C86&gt;0,D86/C86-1,IF(C86&lt;0,-(D86/C86-1),""))</f>
      </c>
      <c r="F86" s="937" t="str">
        <f>IF(LEN(A86)=3,"是",IF(B86&lt;&gt;"",IF(SUM(C86:D86)&lt;&gt;0,"是","否"),"是"))</f>
        <v>否</v>
      </c>
      <c r="G86" s="873" t="str">
        <f>IF(LEN(A86)=3,"类",IF(LEN(A86)=5,"款","项"))</f>
        <v>项</v>
      </c>
    </row>
    <row ht="36.0" customHeight="1" x14ac:dyDescent="0.15" r="87" spans="1:7">
      <c r="A87" s="387">
        <v>2010804</v>
      </c>
      <c r="B87" s="284" t="s">
        <v>189</v>
      </c>
      <c r="C87" s="307">
        <v>5</v>
      </c>
      <c r="D87" s="310">
        <v>0</v>
      </c>
      <c r="E87" s="944">
        <f>IF(C87&gt;0,D87/C87-1,IF(C87&lt;0,-(D87/C87-1),""))</f>
        <v>-1</v>
      </c>
      <c r="F87" s="937" t="str">
        <f>IF(LEN(A87)=3,"是",IF(B87&lt;&gt;"",IF(SUM(C87:D87)&lt;&gt;0,"是","否"),"是"))</f>
        <v>是</v>
      </c>
      <c r="G87" s="873" t="str">
        <f>IF(LEN(A87)=3,"类",IF(LEN(A87)=5,"款","项"))</f>
        <v>项</v>
      </c>
    </row>
    <row ht="36.0" customHeight="1" x14ac:dyDescent="0.15" r="88" spans="1:7">
      <c r="A88" s="387">
        <v>2010805</v>
      </c>
      <c r="B88" s="284" t="s">
        <v>190</v>
      </c>
      <c r="C88" s="307">
        <v>0</v>
      </c>
      <c r="D88" s="310">
        <v>0</v>
      </c>
      <c r="E88" s="944" t="str">
        <f>IF(C88&gt;0,D88/C88-1,IF(C88&lt;0,-(D88/C88-1),""))</f>
      </c>
      <c r="F88" s="937" t="str">
        <f>IF(LEN(A88)=3,"是",IF(B88&lt;&gt;"",IF(SUM(C88:D88)&lt;&gt;0,"是","否"),"是"))</f>
        <v>否</v>
      </c>
      <c r="G88" s="873" t="str">
        <f>IF(LEN(A88)=3,"类",IF(LEN(A88)=5,"款","项"))</f>
        <v>项</v>
      </c>
    </row>
    <row ht="36.0" customHeight="1" x14ac:dyDescent="0.15" r="89" spans="1:7">
      <c r="A89" s="387">
        <v>2010806</v>
      </c>
      <c r="B89" s="284" t="s">
        <v>177</v>
      </c>
      <c r="C89" s="307">
        <v>0</v>
      </c>
      <c r="D89" s="310">
        <v>0</v>
      </c>
      <c r="E89" s="944" t="str">
        <f>IF(C89&gt;0,D89/C89-1,IF(C89&lt;0,-(D89/C89-1),""))</f>
      </c>
      <c r="F89" s="937" t="str">
        <f>IF(LEN(A89)=3,"是",IF(B89&lt;&gt;"",IF(SUM(C89:D89)&lt;&gt;0,"是","否"),"是"))</f>
        <v>否</v>
      </c>
      <c r="G89" s="873" t="str">
        <f>IF(LEN(A89)=3,"类",IF(LEN(A89)=5,"款","项"))</f>
        <v>项</v>
      </c>
    </row>
    <row ht="36.0" customHeight="1" x14ac:dyDescent="0.15" r="90" spans="1:7">
      <c r="A90" s="387">
        <v>2010850</v>
      </c>
      <c r="B90" s="284" t="s">
        <v>145</v>
      </c>
      <c r="C90" s="307">
        <v>0</v>
      </c>
      <c r="D90" s="310">
        <v>0</v>
      </c>
      <c r="E90" s="944" t="str">
        <f>IF(C90&gt;0,D90/C90-1,IF(C90&lt;0,-(D90/C90-1),""))</f>
      </c>
      <c r="F90" s="937" t="str">
        <f>IF(LEN(A90)=3,"是",IF(B90&lt;&gt;"",IF(SUM(C90:D90)&lt;&gt;0,"是","否"),"是"))</f>
        <v>否</v>
      </c>
      <c r="G90" s="873" t="str">
        <f>IF(LEN(A90)=3,"类",IF(LEN(A90)=5,"款","项"))</f>
        <v>项</v>
      </c>
    </row>
    <row ht="36.0" customHeight="1" x14ac:dyDescent="0.15" r="91" spans="1:7">
      <c r="A91" s="387">
        <v>2010899</v>
      </c>
      <c r="B91" s="284" t="s">
        <v>191</v>
      </c>
      <c r="C91" s="307">
        <v>0</v>
      </c>
      <c r="D91" s="310">
        <v>0</v>
      </c>
      <c r="E91" s="944" t="str">
        <f>IF(C91&gt;0,D91/C91-1,IF(C91&lt;0,-(D91/C91-1),""))</f>
      </c>
      <c r="F91" s="937" t="str">
        <f>IF(LEN(A91)=3,"是",IF(B91&lt;&gt;"",IF(SUM(C91:D91)&lt;&gt;0,"是","否"),"是"))</f>
        <v>否</v>
      </c>
      <c r="G91" s="873" t="str">
        <f>IF(LEN(A91)=3,"类",IF(LEN(A91)=5,"款","项"))</f>
        <v>项</v>
      </c>
    </row>
    <row ht="36.0" customHeight="1" x14ac:dyDescent="0.15" r="92" spans="1:7">
      <c r="A92" s="386">
        <v>20109</v>
      </c>
      <c r="B92" s="281" t="s">
        <v>192</v>
      </c>
      <c r="C92" s="307">
        <v>0</v>
      </c>
      <c r="D92" s="307">
        <v>0</v>
      </c>
      <c r="E92" s="978" t="str">
        <f>IF(C92&gt;0,D92/C92-1,IF(C92&lt;0,-(D92/C92-1),""))</f>
      </c>
      <c r="F92" s="937" t="str">
        <f>IF(LEN(A92)=3,"是",IF(B92&lt;&gt;"",IF(SUM(C92:D92)&lt;&gt;0,"是","否"),"是"))</f>
        <v>否</v>
      </c>
      <c r="G92" s="873" t="str">
        <f>IF(LEN(A92)=3,"类",IF(LEN(A92)=5,"款","项"))</f>
        <v>款</v>
      </c>
    </row>
    <row ht="36.0" customHeight="1" x14ac:dyDescent="0.15" r="93" spans="1:7">
      <c r="A93" s="387">
        <v>2010901</v>
      </c>
      <c r="B93" s="284" t="s">
        <v>136</v>
      </c>
      <c r="C93" s="307">
        <v>0</v>
      </c>
      <c r="D93" s="310">
        <v>0</v>
      </c>
      <c r="E93" s="944" t="str">
        <f>IF(C93&gt;0,D93/C93-1,IF(C93&lt;0,-(D93/C93-1),""))</f>
      </c>
      <c r="F93" s="937" t="str">
        <f>IF(LEN(A93)=3,"是",IF(B93&lt;&gt;"",IF(SUM(C93:D93)&lt;&gt;0,"是","否"),"是"))</f>
        <v>否</v>
      </c>
      <c r="G93" s="873" t="str">
        <f>IF(LEN(A93)=3,"类",IF(LEN(A93)=5,"款","项"))</f>
        <v>项</v>
      </c>
    </row>
    <row ht="36.0" customHeight="1" x14ac:dyDescent="0.15" r="94" spans="1:7">
      <c r="A94" s="387">
        <v>2010902</v>
      </c>
      <c r="B94" s="284" t="s">
        <v>137</v>
      </c>
      <c r="C94" s="307">
        <v>0</v>
      </c>
      <c r="D94" s="310">
        <v>0</v>
      </c>
      <c r="E94" s="944" t="str">
        <f>IF(C94&gt;0,D94/C94-1,IF(C94&lt;0,-(D94/C94-1),""))</f>
      </c>
      <c r="F94" s="937" t="str">
        <f>IF(LEN(A94)=3,"是",IF(B94&lt;&gt;"",IF(SUM(C94:D94)&lt;&gt;0,"是","否"),"是"))</f>
        <v>否</v>
      </c>
      <c r="G94" s="873" t="str">
        <f>IF(LEN(A94)=3,"类",IF(LEN(A94)=5,"款","项"))</f>
        <v>项</v>
      </c>
    </row>
    <row ht="36.0" customHeight="1" x14ac:dyDescent="0.15" r="95" spans="1:7">
      <c r="A95" s="387">
        <v>2010903</v>
      </c>
      <c r="B95" s="284" t="s">
        <v>138</v>
      </c>
      <c r="C95" s="307">
        <v>0</v>
      </c>
      <c r="D95" s="310">
        <v>0</v>
      </c>
      <c r="E95" s="944" t="str">
        <f>IF(C95&gt;0,D95/C95-1,IF(C95&lt;0,-(D95/C95-1),""))</f>
      </c>
      <c r="F95" s="937" t="str">
        <f>IF(LEN(A95)=3,"是",IF(B95&lt;&gt;"",IF(SUM(C95:D95)&lt;&gt;0,"是","否"),"是"))</f>
        <v>否</v>
      </c>
      <c r="G95" s="873" t="str">
        <f>IF(LEN(A95)=3,"类",IF(LEN(A95)=5,"款","项"))</f>
        <v>项</v>
      </c>
    </row>
    <row ht="36.0" customHeight="1" x14ac:dyDescent="0.15" r="96" spans="1:7">
      <c r="A96" s="387">
        <v>2010905</v>
      </c>
      <c r="B96" s="284" t="s">
        <v>193</v>
      </c>
      <c r="C96" s="307">
        <v>0</v>
      </c>
      <c r="D96" s="310">
        <v>0</v>
      </c>
      <c r="E96" s="944" t="str">
        <f>IF(C96&gt;0,D96/C96-1,IF(C96&lt;0,-(D96/C96-1),""))</f>
      </c>
      <c r="F96" s="937" t="str">
        <f>IF(LEN(A96)=3,"是",IF(B96&lt;&gt;"",IF(SUM(C96:D96)&lt;&gt;0,"是","否"),"是"))</f>
        <v>否</v>
      </c>
      <c r="G96" s="873" t="str">
        <f>IF(LEN(A96)=3,"类",IF(LEN(A96)=5,"款","项"))</f>
        <v>项</v>
      </c>
    </row>
    <row ht="36.0" customHeight="1" x14ac:dyDescent="0.15" r="97" spans="1:7">
      <c r="A97" s="387">
        <v>2010907</v>
      </c>
      <c r="B97" s="284" t="s">
        <v>194</v>
      </c>
      <c r="C97" s="307">
        <v>0</v>
      </c>
      <c r="D97" s="310">
        <v>0</v>
      </c>
      <c r="E97" s="944" t="str">
        <f>IF(C97&gt;0,D97/C97-1,IF(C97&lt;0,-(D97/C97-1),""))</f>
      </c>
      <c r="F97" s="937" t="str">
        <f>IF(LEN(A97)=3,"是",IF(B97&lt;&gt;"",IF(SUM(C97:D97)&lt;&gt;0,"是","否"),"是"))</f>
        <v>否</v>
      </c>
      <c r="G97" s="873" t="str">
        <f>IF(LEN(A97)=3,"类",IF(LEN(A97)=5,"款","项"))</f>
        <v>项</v>
      </c>
    </row>
    <row ht="36.0" customHeight="1" x14ac:dyDescent="0.15" r="98" spans="1:7">
      <c r="A98" s="387">
        <v>2010908</v>
      </c>
      <c r="B98" s="284" t="s">
        <v>177</v>
      </c>
      <c r="C98" s="307">
        <v>0</v>
      </c>
      <c r="D98" s="310">
        <v>0</v>
      </c>
      <c r="E98" s="944" t="str">
        <f>IF(C98&gt;0,D98/C98-1,IF(C98&lt;0,-(D98/C98-1),""))</f>
      </c>
      <c r="F98" s="937" t="str">
        <f>IF(LEN(A98)=3,"是",IF(B98&lt;&gt;"",IF(SUM(C98:D98)&lt;&gt;0,"是","否"),"是"))</f>
        <v>否</v>
      </c>
      <c r="G98" s="873" t="str">
        <f>IF(LEN(A98)=3,"类",IF(LEN(A98)=5,"款","项"))</f>
        <v>项</v>
      </c>
    </row>
    <row ht="36.0" customHeight="1" x14ac:dyDescent="0.15" r="99" spans="1:7">
      <c r="A99" s="387">
        <v>2010909</v>
      </c>
      <c r="B99" s="284" t="s">
        <v>195</v>
      </c>
      <c r="C99" s="307">
        <v>0</v>
      </c>
      <c r="D99" s="310">
        <v>0</v>
      </c>
      <c r="E99" s="944" t="str">
        <f>IF(C99&gt;0,D99/C99-1,IF(C99&lt;0,-(D99/C99-1),""))</f>
      </c>
      <c r="F99" s="937" t="str">
        <f>IF(LEN(A99)=3,"是",IF(B99&lt;&gt;"",IF(SUM(C99:D99)&lt;&gt;0,"是","否"),"是"))</f>
        <v>否</v>
      </c>
      <c r="G99" s="873" t="str">
        <f>IF(LEN(A99)=3,"类",IF(LEN(A99)=5,"款","项"))</f>
        <v>项</v>
      </c>
    </row>
    <row ht="36.0" customHeight="1" x14ac:dyDescent="0.15" r="100" spans="1:7">
      <c r="A100" s="387">
        <v>2010910</v>
      </c>
      <c r="B100" s="284" t="s">
        <v>196</v>
      </c>
      <c r="C100" s="307">
        <v>0</v>
      </c>
      <c r="D100" s="310">
        <v>0</v>
      </c>
      <c r="E100" s="944" t="str">
        <f>IF(C100&gt;0,D100/C100-1,IF(C100&lt;0,-(D100/C100-1),""))</f>
      </c>
      <c r="F100" s="937" t="str">
        <f>IF(LEN(A100)=3,"是",IF(B100&lt;&gt;"",IF(SUM(C100:D100)&lt;&gt;0,"是","否"),"是"))</f>
        <v>否</v>
      </c>
      <c r="G100" s="873" t="str">
        <f>IF(LEN(A100)=3,"类",IF(LEN(A100)=5,"款","项"))</f>
        <v>项</v>
      </c>
    </row>
    <row ht="36.0" customHeight="1" x14ac:dyDescent="0.15" r="101" spans="1:7">
      <c r="A101" s="387">
        <v>2010911</v>
      </c>
      <c r="B101" s="284" t="s">
        <v>197</v>
      </c>
      <c r="C101" s="307">
        <v>0</v>
      </c>
      <c r="D101" s="310">
        <v>0</v>
      </c>
      <c r="E101" s="944" t="str">
        <f>IF(C101&gt;0,D101/C101-1,IF(C101&lt;0,-(D101/C101-1),""))</f>
      </c>
      <c r="F101" s="937" t="str">
        <f>IF(LEN(A101)=3,"是",IF(B101&lt;&gt;"",IF(SUM(C101:D101)&lt;&gt;0,"是","否"),"是"))</f>
        <v>否</v>
      </c>
      <c r="G101" s="873" t="str">
        <f>IF(LEN(A101)=3,"类",IF(LEN(A101)=5,"款","项"))</f>
        <v>项</v>
      </c>
    </row>
    <row ht="36.0" customHeight="1" x14ac:dyDescent="0.15" r="102" spans="1:7">
      <c r="A102" s="387">
        <v>2010912</v>
      </c>
      <c r="B102" s="284" t="s">
        <v>198</v>
      </c>
      <c r="C102" s="307">
        <v>0</v>
      </c>
      <c r="D102" s="310">
        <v>0</v>
      </c>
      <c r="E102" s="944" t="str">
        <f>IF(C102&gt;0,D102/C102-1,IF(C102&lt;0,-(D102/C102-1),""))</f>
      </c>
      <c r="F102" s="937" t="str">
        <f>IF(LEN(A102)=3,"是",IF(B102&lt;&gt;"",IF(SUM(C102:D102)&lt;&gt;0,"是","否"),"是"))</f>
        <v>否</v>
      </c>
      <c r="G102" s="873" t="str">
        <f>IF(LEN(A102)=3,"类",IF(LEN(A102)=5,"款","项"))</f>
        <v>项</v>
      </c>
    </row>
    <row ht="36.0" customHeight="1" x14ac:dyDescent="0.15" r="103" spans="1:7">
      <c r="A103" s="387">
        <v>2010950</v>
      </c>
      <c r="B103" s="284" t="s">
        <v>145</v>
      </c>
      <c r="C103" s="307">
        <v>0</v>
      </c>
      <c r="D103" s="310">
        <v>0</v>
      </c>
      <c r="E103" s="944" t="str">
        <f>IF(C103&gt;0,D103/C103-1,IF(C103&lt;0,-(D103/C103-1),""))</f>
      </c>
      <c r="F103" s="937" t="str">
        <f>IF(LEN(A103)=3,"是",IF(B103&lt;&gt;"",IF(SUM(C103:D103)&lt;&gt;0,"是","否"),"是"))</f>
        <v>否</v>
      </c>
      <c r="G103" s="873" t="str">
        <f>IF(LEN(A103)=3,"类",IF(LEN(A103)=5,"款","项"))</f>
        <v>项</v>
      </c>
    </row>
    <row ht="36.0" customHeight="1" x14ac:dyDescent="0.15" r="104" spans="1:7">
      <c r="A104" s="387">
        <v>2010999</v>
      </c>
      <c r="B104" s="284" t="s">
        <v>199</v>
      </c>
      <c r="C104" s="307">
        <v>0</v>
      </c>
      <c r="D104" s="310">
        <v>0</v>
      </c>
      <c r="E104" s="944" t="str">
        <f>IF(C104&gt;0,D104/C104-1,IF(C104&lt;0,-(D104/C104-1),""))</f>
      </c>
      <c r="F104" s="937" t="str">
        <f>IF(LEN(A104)=3,"是",IF(B104&lt;&gt;"",IF(SUM(C104:D104)&lt;&gt;0,"是","否"),"是"))</f>
        <v>否</v>
      </c>
      <c r="G104" s="873" t="str">
        <f>IF(LEN(A104)=3,"类",IF(LEN(A104)=5,"款","项"))</f>
        <v>项</v>
      </c>
    </row>
    <row ht="36.0" customHeight="1" x14ac:dyDescent="0.15" r="105" spans="1:7">
      <c r="A105" s="386">
        <v>20110</v>
      </c>
      <c r="B105" s="281" t="s">
        <v>200</v>
      </c>
      <c r="C105" s="307"/>
      <c r="D105" s="307"/>
      <c r="E105" s="978" t="str">
        <f>IF(C105&gt;0,D105/C105-1,IF(C105&lt;0,-(D105/C105-1),""))</f>
      </c>
      <c r="F105" s="937" t="str">
        <f>IF(LEN(A105)=3,"是",IF(B105&lt;&gt;"",IF(SUM(C105:D105)&lt;&gt;0,"是","否"),"是"))</f>
        <v>否</v>
      </c>
      <c r="G105" s="873" t="str">
        <f>IF(LEN(A105)=3,"类",IF(LEN(A105)=5,"款","项"))</f>
        <v>款</v>
      </c>
    </row>
    <row ht="36.0" customHeight="1" x14ac:dyDescent="0.15" r="106" spans="1:7">
      <c r="A106" s="387">
        <v>2011001</v>
      </c>
      <c r="B106" s="284" t="s">
        <v>136</v>
      </c>
      <c r="C106" s="307"/>
      <c r="D106" s="310"/>
      <c r="E106" s="944" t="str">
        <f>IF(C106&gt;0,D106/C106-1,IF(C106&lt;0,-(D106/C106-1),""))</f>
      </c>
      <c r="F106" s="937" t="str">
        <f>IF(LEN(A106)=3,"是",IF(B106&lt;&gt;"",IF(SUM(C106:D106)&lt;&gt;0,"是","否"),"是"))</f>
        <v>否</v>
      </c>
      <c r="G106" s="873" t="str">
        <f>IF(LEN(A106)=3,"类",IF(LEN(A106)=5,"款","项"))</f>
        <v>项</v>
      </c>
    </row>
    <row ht="36.0" customHeight="1" x14ac:dyDescent="0.15" r="107" spans="1:7">
      <c r="A107" s="387">
        <v>2011002</v>
      </c>
      <c r="B107" s="284" t="s">
        <v>137</v>
      </c>
      <c r="C107" s="307"/>
      <c r="D107" s="310"/>
      <c r="E107" s="944" t="str">
        <f>IF(C107&gt;0,D107/C107-1,IF(C107&lt;0,-(D107/C107-1),""))</f>
      </c>
      <c r="F107" s="937" t="str">
        <f>IF(LEN(A107)=3,"是",IF(B107&lt;&gt;"",IF(SUM(C107:D107)&lt;&gt;0,"是","否"),"是"))</f>
        <v>否</v>
      </c>
      <c r="G107" s="873" t="str">
        <f>IF(LEN(A107)=3,"类",IF(LEN(A107)=5,"款","项"))</f>
        <v>项</v>
      </c>
    </row>
    <row ht="36.0" customHeight="1" x14ac:dyDescent="0.15" r="108" spans="1:7">
      <c r="A108" s="387">
        <v>2011003</v>
      </c>
      <c r="B108" s="284" t="s">
        <v>138</v>
      </c>
      <c r="C108" s="307"/>
      <c r="D108" s="310"/>
      <c r="E108" s="944" t="str">
        <f>IF(C108&gt;0,D108/C108-1,IF(C108&lt;0,-(D108/C108-1),""))</f>
      </c>
      <c r="F108" s="937" t="str">
        <f>IF(LEN(A108)=3,"是",IF(B108&lt;&gt;"",IF(SUM(C108:D108)&lt;&gt;0,"是","否"),"是"))</f>
        <v>否</v>
      </c>
      <c r="G108" s="873" t="str">
        <f>IF(LEN(A108)=3,"类",IF(LEN(A108)=5,"款","项"))</f>
        <v>项</v>
      </c>
    </row>
    <row ht="36.0" customHeight="1" x14ac:dyDescent="0.15" r="109" spans="1:7">
      <c r="A109" s="387">
        <v>2011004</v>
      </c>
      <c r="B109" s="284" t="s">
        <v>201</v>
      </c>
      <c r="C109" s="307"/>
      <c r="D109" s="310"/>
      <c r="E109" s="944" t="str">
        <f>IF(C109&gt;0,D109/C109-1,IF(C109&lt;0,-(D109/C109-1),""))</f>
      </c>
      <c r="F109" s="937" t="str">
        <f>IF(LEN(A109)=3,"是",IF(B109&lt;&gt;"",IF(SUM(C109:D109)&lt;&gt;0,"是","否"),"是"))</f>
        <v>否</v>
      </c>
      <c r="G109" s="873" t="str">
        <f>IF(LEN(A109)=3,"类",IF(LEN(A109)=5,"款","项"))</f>
        <v>项</v>
      </c>
    </row>
    <row ht="36.0" customHeight="1" x14ac:dyDescent="0.15" r="110" spans="1:7">
      <c r="A110" s="387">
        <v>2011005</v>
      </c>
      <c r="B110" s="284" t="s">
        <v>202</v>
      </c>
      <c r="C110" s="307"/>
      <c r="D110" s="310"/>
      <c r="E110" s="944" t="str">
        <f>IF(C110&gt;0,D110/C110-1,IF(C110&lt;0,-(D110/C110-1),""))</f>
      </c>
      <c r="F110" s="937" t="str">
        <f>IF(LEN(A110)=3,"是",IF(B110&lt;&gt;"",IF(SUM(C110:D110)&lt;&gt;0,"是","否"),"是"))</f>
        <v>否</v>
      </c>
      <c r="G110" s="873" t="str">
        <f>IF(LEN(A110)=3,"类",IF(LEN(A110)=5,"款","项"))</f>
        <v>项</v>
      </c>
    </row>
    <row ht="36.0" customHeight="1" x14ac:dyDescent="0.15" r="111" spans="1:7">
      <c r="A111" s="387">
        <v>2011007</v>
      </c>
      <c r="B111" s="284" t="s">
        <v>203</v>
      </c>
      <c r="C111" s="307"/>
      <c r="D111" s="310"/>
      <c r="E111" s="944" t="str">
        <f>IF(C111&gt;0,D111/C111-1,IF(C111&lt;0,-(D111/C111-1),""))</f>
      </c>
      <c r="F111" s="937" t="str">
        <f>IF(LEN(A111)=3,"是",IF(B111&lt;&gt;"",IF(SUM(C111:D111)&lt;&gt;0,"是","否"),"是"))</f>
        <v>否</v>
      </c>
      <c r="G111" s="873" t="str">
        <f>IF(LEN(A111)=3,"类",IF(LEN(A111)=5,"款","项"))</f>
        <v>项</v>
      </c>
    </row>
    <row ht="36.0" customHeight="1" x14ac:dyDescent="0.15" r="112" spans="1:7">
      <c r="A112" s="387">
        <v>2011008</v>
      </c>
      <c r="B112" s="284" t="s">
        <v>204</v>
      </c>
      <c r="C112" s="307"/>
      <c r="D112" s="310"/>
      <c r="E112" s="944" t="str">
        <f>IF(C112&gt;0,D112/C112-1,IF(C112&lt;0,-(D112/C112-1),""))</f>
      </c>
      <c r="F112" s="937" t="str">
        <f>IF(LEN(A112)=3,"是",IF(B112&lt;&gt;"",IF(SUM(C112:D112)&lt;&gt;0,"是","否"),"是"))</f>
        <v>否</v>
      </c>
      <c r="G112" s="873" t="str">
        <f>IF(LEN(A112)=3,"类",IF(LEN(A112)=5,"款","项"))</f>
        <v>项</v>
      </c>
    </row>
    <row ht="36.0" customHeight="1" x14ac:dyDescent="0.15" r="113" spans="1:7">
      <c r="A113" s="387">
        <v>2011050</v>
      </c>
      <c r="B113" s="284" t="s">
        <v>145</v>
      </c>
      <c r="C113" s="307"/>
      <c r="D113" s="310"/>
      <c r="E113" s="944" t="str">
        <f>IF(C113&gt;0,D113/C113-1,IF(C113&lt;0,-(D113/C113-1),""))</f>
      </c>
      <c r="F113" s="937" t="str">
        <f>IF(LEN(A113)=3,"是",IF(B113&lt;&gt;"",IF(SUM(C113:D113)&lt;&gt;0,"是","否"),"是"))</f>
        <v>否</v>
      </c>
      <c r="G113" s="873" t="str">
        <f>IF(LEN(A113)=3,"类",IF(LEN(A113)=5,"款","项"))</f>
        <v>项</v>
      </c>
    </row>
    <row ht="36.0" customHeight="1" x14ac:dyDescent="0.15" r="114" spans="1:7">
      <c r="A114" s="387">
        <v>2011099</v>
      </c>
      <c r="B114" s="284" t="s">
        <v>205</v>
      </c>
      <c r="C114" s="307"/>
      <c r="D114" s="310"/>
      <c r="E114" s="944" t="str">
        <f>IF(C114&gt;0,D114/C114-1,IF(C114&lt;0,-(D114/C114-1),""))</f>
      </c>
      <c r="F114" s="937" t="str">
        <f>IF(LEN(A114)=3,"是",IF(B114&lt;&gt;"",IF(SUM(C114:D114)&lt;&gt;0,"是","否"),"是"))</f>
        <v>否</v>
      </c>
      <c r="G114" s="873" t="str">
        <f>IF(LEN(A114)=3,"类",IF(LEN(A114)=5,"款","项"))</f>
        <v>项</v>
      </c>
    </row>
    <row ht="36.0" customHeight="1" x14ac:dyDescent="0.15" r="115" spans="1:7">
      <c r="A115" s="386">
        <v>20111</v>
      </c>
      <c r="B115" s="281" t="s">
        <v>206</v>
      </c>
      <c r="C115" s="307">
        <v>1459</v>
      </c>
      <c r="D115" s="307">
        <v>1587</v>
      </c>
      <c r="E115" s="978">
        <f>IF(C115&gt;0,D115/C115-1,IF(C115&lt;0,-(D115/C115-1),""))</f>
        <v>0.0877</v>
      </c>
      <c r="F115" s="937" t="str">
        <f>IF(LEN(A115)=3,"是",IF(B115&lt;&gt;"",IF(SUM(C115:D115)&lt;&gt;0,"是","否"),"是"))</f>
        <v>是</v>
      </c>
      <c r="G115" s="873" t="str">
        <f>IF(LEN(A115)=3,"类",IF(LEN(A115)=5,"款","项"))</f>
        <v>款</v>
      </c>
    </row>
    <row ht="36.0" customHeight="1" x14ac:dyDescent="0.15" r="116" spans="1:7">
      <c r="A116" s="387">
        <v>2011101</v>
      </c>
      <c r="B116" s="284" t="s">
        <v>136</v>
      </c>
      <c r="C116" s="307">
        <v>1333</v>
      </c>
      <c r="D116" s="310">
        <v>1286</v>
      </c>
      <c r="E116" s="944">
        <f>IF(C116&gt;0,D116/C116-1,IF(C116&lt;0,-(D116/C116-1),""))</f>
        <v>-0.0353</v>
      </c>
      <c r="F116" s="937" t="str">
        <f>IF(LEN(A116)=3,"是",IF(B116&lt;&gt;"",IF(SUM(C116:D116)&lt;&gt;0,"是","否"),"是"))</f>
        <v>是</v>
      </c>
      <c r="G116" s="873" t="str">
        <f>IF(LEN(A116)=3,"类",IF(LEN(A116)=5,"款","项"))</f>
        <v>项</v>
      </c>
    </row>
    <row ht="36.0" customHeight="1" x14ac:dyDescent="0.15" r="117" spans="1:7">
      <c r="A117" s="387">
        <v>2011102</v>
      </c>
      <c r="B117" s="284" t="s">
        <v>137</v>
      </c>
      <c r="C117" s="307">
        <v>116</v>
      </c>
      <c r="D117" s="310">
        <v>286</v>
      </c>
      <c r="E117" s="944">
        <f>IF(C117&gt;0,D117/C117-1,IF(C117&lt;0,-(D117/C117-1),""))</f>
        <v>1.4655</v>
      </c>
      <c r="F117" s="937" t="str">
        <f>IF(LEN(A117)=3,"是",IF(B117&lt;&gt;"",IF(SUM(C117:D117)&lt;&gt;0,"是","否"),"是"))</f>
        <v>是</v>
      </c>
      <c r="G117" s="873" t="str">
        <f>IF(LEN(A117)=3,"类",IF(LEN(A117)=5,"款","项"))</f>
        <v>项</v>
      </c>
    </row>
    <row ht="36.0" customHeight="1" x14ac:dyDescent="0.15" r="118" spans="1:7">
      <c r="A118" s="387">
        <v>2011103</v>
      </c>
      <c r="B118" s="284" t="s">
        <v>138</v>
      </c>
      <c r="C118" s="307">
        <v>0</v>
      </c>
      <c r="D118" s="310">
        <v>0</v>
      </c>
      <c r="E118" s="944" t="str">
        <f>IF(C118&gt;0,D118/C118-1,IF(C118&lt;0,-(D118/C118-1),""))</f>
      </c>
      <c r="F118" s="937" t="str">
        <f>IF(LEN(A118)=3,"是",IF(B118&lt;&gt;"",IF(SUM(C118:D118)&lt;&gt;0,"是","否"),"是"))</f>
        <v>否</v>
      </c>
      <c r="G118" s="873" t="str">
        <f>IF(LEN(A118)=3,"类",IF(LEN(A118)=5,"款","项"))</f>
        <v>项</v>
      </c>
    </row>
    <row ht="36.0" customHeight="1" x14ac:dyDescent="0.15" r="119" spans="1:7">
      <c r="A119" s="387">
        <v>2011104</v>
      </c>
      <c r="B119" s="284" t="s">
        <v>207</v>
      </c>
      <c r="C119" s="307">
        <v>0</v>
      </c>
      <c r="D119" s="310">
        <v>0</v>
      </c>
      <c r="E119" s="944" t="str">
        <f>IF(C119&gt;0,D119/C119-1,IF(C119&lt;0,-(D119/C119-1),""))</f>
      </c>
      <c r="F119" s="937" t="str">
        <f>IF(LEN(A119)=3,"是",IF(B119&lt;&gt;"",IF(SUM(C119:D119)&lt;&gt;0,"是","否"),"是"))</f>
        <v>否</v>
      </c>
      <c r="G119" s="873" t="str">
        <f>IF(LEN(A119)=3,"类",IF(LEN(A119)=5,"款","项"))</f>
        <v>项</v>
      </c>
    </row>
    <row ht="36.0" customHeight="1" x14ac:dyDescent="0.15" r="120" spans="1:7">
      <c r="A120" s="387">
        <v>2011105</v>
      </c>
      <c r="B120" s="284" t="s">
        <v>208</v>
      </c>
      <c r="C120" s="307">
        <v>0</v>
      </c>
      <c r="D120" s="310">
        <v>0</v>
      </c>
      <c r="E120" s="944" t="str">
        <f>IF(C120&gt;0,D120/C120-1,IF(C120&lt;0,-(D120/C120-1),""))</f>
      </c>
      <c r="F120" s="937" t="str">
        <f>IF(LEN(A120)=3,"是",IF(B120&lt;&gt;"",IF(SUM(C120:D120)&lt;&gt;0,"是","否"),"是"))</f>
        <v>否</v>
      </c>
      <c r="G120" s="873" t="str">
        <f>IF(LEN(A120)=3,"类",IF(LEN(A120)=5,"款","项"))</f>
        <v>项</v>
      </c>
    </row>
    <row ht="36.0" customHeight="1" x14ac:dyDescent="0.15" r="121" spans="1:7">
      <c r="A121" s="387">
        <v>2011106</v>
      </c>
      <c r="B121" s="284" t="s">
        <v>209</v>
      </c>
      <c r="C121" s="307">
        <v>0</v>
      </c>
      <c r="D121" s="310">
        <v>0</v>
      </c>
      <c r="E121" s="944" t="str">
        <f>IF(C121&gt;0,D121/C121-1,IF(C121&lt;0,-(D121/C121-1),""))</f>
      </c>
      <c r="F121" s="937" t="str">
        <f>IF(LEN(A121)=3,"是",IF(B121&lt;&gt;"",IF(SUM(C121:D121)&lt;&gt;0,"是","否"),"是"))</f>
        <v>否</v>
      </c>
      <c r="G121" s="873" t="str">
        <f>IF(LEN(A121)=3,"类",IF(LEN(A121)=5,"款","项"))</f>
        <v>项</v>
      </c>
    </row>
    <row ht="36.0" customHeight="1" x14ac:dyDescent="0.15" r="122" spans="1:7">
      <c r="A122" s="387">
        <v>2011150</v>
      </c>
      <c r="B122" s="284" t="s">
        <v>145</v>
      </c>
      <c r="C122" s="307">
        <v>0</v>
      </c>
      <c r="D122" s="310">
        <v>0</v>
      </c>
      <c r="E122" s="944" t="str">
        <f>IF(C122&gt;0,D122/C122-1,IF(C122&lt;0,-(D122/C122-1),""))</f>
      </c>
      <c r="F122" s="937" t="str">
        <f>IF(LEN(A122)=3,"是",IF(B122&lt;&gt;"",IF(SUM(C122:D122)&lt;&gt;0,"是","否"),"是"))</f>
        <v>否</v>
      </c>
      <c r="G122" s="873" t="str">
        <f>IF(LEN(A122)=3,"类",IF(LEN(A122)=5,"款","项"))</f>
        <v>项</v>
      </c>
    </row>
    <row ht="36.0" customHeight="1" x14ac:dyDescent="0.15" r="123" spans="1:7">
      <c r="A123" s="387">
        <v>2011199</v>
      </c>
      <c r="B123" s="284" t="s">
        <v>210</v>
      </c>
      <c r="C123" s="307">
        <v>10</v>
      </c>
      <c r="D123" s="310">
        <v>15</v>
      </c>
      <c r="E123" s="944">
        <f>IF(C123&gt;0,D123/C123-1,IF(C123&lt;0,-(D123/C123-1),""))</f>
        <v>0.5</v>
      </c>
      <c r="F123" s="937" t="str">
        <f>IF(LEN(A123)=3,"是",IF(B123&lt;&gt;"",IF(SUM(C123:D123)&lt;&gt;0,"是","否"),"是"))</f>
        <v>是</v>
      </c>
      <c r="G123" s="873" t="str">
        <f>IF(LEN(A123)=3,"类",IF(LEN(A123)=5,"款","项"))</f>
        <v>项</v>
      </c>
    </row>
    <row ht="36.0" customHeight="1" x14ac:dyDescent="0.15" r="124" spans="1:7">
      <c r="A124" s="386">
        <v>20113</v>
      </c>
      <c r="B124" s="281" t="s">
        <v>211</v>
      </c>
      <c r="C124" s="307">
        <v>554</v>
      </c>
      <c r="D124" s="307">
        <v>619</v>
      </c>
      <c r="E124" s="978">
        <f>IF(C124&gt;0,D124/C124-1,IF(C124&lt;0,-(D124/C124-1),""))</f>
        <v>0.1173</v>
      </c>
      <c r="F124" s="937" t="str">
        <f>IF(LEN(A124)=3,"是",IF(B124&lt;&gt;"",IF(SUM(C124:D124)&lt;&gt;0,"是","否"),"是"))</f>
        <v>是</v>
      </c>
      <c r="G124" s="873" t="str">
        <f>IF(LEN(A124)=3,"类",IF(LEN(A124)=5,"款","项"))</f>
        <v>款</v>
      </c>
    </row>
    <row ht="36.0" customHeight="1" x14ac:dyDescent="0.15" r="125" spans="1:7">
      <c r="A125" s="387">
        <v>2011301</v>
      </c>
      <c r="B125" s="284" t="s">
        <v>136</v>
      </c>
      <c r="C125" s="307">
        <v>513</v>
      </c>
      <c r="D125" s="310">
        <v>618</v>
      </c>
      <c r="E125" s="944">
        <f>IF(C125&gt;0,D125/C125-1,IF(C125&lt;0,-(D125/C125-1),""))</f>
        <v>0.2047</v>
      </c>
      <c r="F125" s="937" t="str">
        <f>IF(LEN(A125)=3,"是",IF(B125&lt;&gt;"",IF(SUM(C125:D125)&lt;&gt;0,"是","否"),"是"))</f>
        <v>是</v>
      </c>
      <c r="G125" s="873" t="str">
        <f>IF(LEN(A125)=3,"类",IF(LEN(A125)=5,"款","项"))</f>
        <v>项</v>
      </c>
    </row>
    <row ht="36.0" customHeight="1" x14ac:dyDescent="0.15" r="126" spans="1:7">
      <c r="A126" s="387">
        <v>2011302</v>
      </c>
      <c r="B126" s="284" t="s">
        <v>137</v>
      </c>
      <c r="C126" s="307">
        <v>8</v>
      </c>
      <c r="D126" s="310">
        <v>1</v>
      </c>
      <c r="E126" s="944">
        <f>IF(C126&gt;0,D126/C126-1,IF(C126&lt;0,-(D126/C126-1),""))</f>
        <v>-0.875</v>
      </c>
      <c r="F126" s="937" t="str">
        <f>IF(LEN(A126)=3,"是",IF(B126&lt;&gt;"",IF(SUM(C126:D126)&lt;&gt;0,"是","否"),"是"))</f>
        <v>是</v>
      </c>
      <c r="G126" s="873" t="str">
        <f>IF(LEN(A126)=3,"类",IF(LEN(A126)=5,"款","项"))</f>
        <v>项</v>
      </c>
    </row>
    <row ht="36.0" customHeight="1" x14ac:dyDescent="0.15" r="127" spans="1:7">
      <c r="A127" s="387">
        <v>2011303</v>
      </c>
      <c r="B127" s="284" t="s">
        <v>138</v>
      </c>
      <c r="C127" s="307">
        <v>0</v>
      </c>
      <c r="D127" s="310">
        <v>0</v>
      </c>
      <c r="E127" s="944" t="str">
        <f>IF(C127&gt;0,D127/C127-1,IF(C127&lt;0,-(D127/C127-1),""))</f>
      </c>
      <c r="F127" s="937" t="str">
        <f>IF(LEN(A127)=3,"是",IF(B127&lt;&gt;"",IF(SUM(C127:D127)&lt;&gt;0,"是","否"),"是"))</f>
        <v>否</v>
      </c>
      <c r="G127" s="873" t="str">
        <f>IF(LEN(A127)=3,"类",IF(LEN(A127)=5,"款","项"))</f>
        <v>项</v>
      </c>
    </row>
    <row ht="36.0" customHeight="1" x14ac:dyDescent="0.15" r="128" spans="1:7">
      <c r="A128" s="387">
        <v>2011304</v>
      </c>
      <c r="B128" s="284" t="s">
        <v>212</v>
      </c>
      <c r="C128" s="307">
        <v>0</v>
      </c>
      <c r="D128" s="310">
        <v>0</v>
      </c>
      <c r="E128" s="944" t="str">
        <f>IF(C128&gt;0,D128/C128-1,IF(C128&lt;0,-(D128/C128-1),""))</f>
      </c>
      <c r="F128" s="937" t="str">
        <f>IF(LEN(A128)=3,"是",IF(B128&lt;&gt;"",IF(SUM(C128:D128)&lt;&gt;0,"是","否"),"是"))</f>
        <v>否</v>
      </c>
      <c r="G128" s="873" t="str">
        <f>IF(LEN(A128)=3,"类",IF(LEN(A128)=5,"款","项"))</f>
        <v>项</v>
      </c>
    </row>
    <row ht="36.0" customHeight="1" x14ac:dyDescent="0.15" r="129" spans="1:7">
      <c r="A129" s="387">
        <v>2011305</v>
      </c>
      <c r="B129" s="284" t="s">
        <v>213</v>
      </c>
      <c r="C129" s="307">
        <v>0</v>
      </c>
      <c r="D129" s="310">
        <v>0</v>
      </c>
      <c r="E129" s="944" t="str">
        <f>IF(C129&gt;0,D129/C129-1,IF(C129&lt;0,-(D129/C129-1),""))</f>
      </c>
      <c r="F129" s="937" t="str">
        <f>IF(LEN(A129)=3,"是",IF(B129&lt;&gt;"",IF(SUM(C129:D129)&lt;&gt;0,"是","否"),"是"))</f>
        <v>否</v>
      </c>
      <c r="G129" s="873" t="str">
        <f>IF(LEN(A129)=3,"类",IF(LEN(A129)=5,"款","项"))</f>
        <v>项</v>
      </c>
    </row>
    <row ht="36.0" customHeight="1" x14ac:dyDescent="0.15" r="130" spans="1:7">
      <c r="A130" s="387">
        <v>2011306</v>
      </c>
      <c r="B130" s="284" t="s">
        <v>214</v>
      </c>
      <c r="C130" s="307">
        <v>0</v>
      </c>
      <c r="D130" s="310">
        <v>0</v>
      </c>
      <c r="E130" s="944" t="str">
        <f>IF(C130&gt;0,D130/C130-1,IF(C130&lt;0,-(D130/C130-1),""))</f>
      </c>
      <c r="F130" s="937" t="str">
        <f>IF(LEN(A130)=3,"是",IF(B130&lt;&gt;"",IF(SUM(C130:D130)&lt;&gt;0,"是","否"),"是"))</f>
        <v>否</v>
      </c>
      <c r="G130" s="873" t="str">
        <f>IF(LEN(A130)=3,"类",IF(LEN(A130)=5,"款","项"))</f>
        <v>项</v>
      </c>
    </row>
    <row ht="36.0" customHeight="1" x14ac:dyDescent="0.15" r="131" spans="1:7">
      <c r="A131" s="387">
        <v>2011307</v>
      </c>
      <c r="B131" s="284" t="s">
        <v>215</v>
      </c>
      <c r="C131" s="307">
        <v>0</v>
      </c>
      <c r="D131" s="310">
        <v>0</v>
      </c>
      <c r="E131" s="944" t="str">
        <f>IF(C131&gt;0,D131/C131-1,IF(C131&lt;0,-(D131/C131-1),""))</f>
      </c>
      <c r="F131" s="937" t="str">
        <f>IF(LEN(A131)=3,"是",IF(B131&lt;&gt;"",IF(SUM(C131:D131)&lt;&gt;0,"是","否"),"是"))</f>
        <v>否</v>
      </c>
      <c r="G131" s="873" t="str">
        <f>IF(LEN(A131)=3,"类",IF(LEN(A131)=5,"款","项"))</f>
        <v>项</v>
      </c>
    </row>
    <row ht="36.0" customHeight="1" x14ac:dyDescent="0.15" r="132" spans="1:7">
      <c r="A132" s="387">
        <v>2011308</v>
      </c>
      <c r="B132" s="284" t="s">
        <v>216</v>
      </c>
      <c r="C132" s="307">
        <v>33</v>
      </c>
      <c r="D132" s="310">
        <v>0</v>
      </c>
      <c r="E132" s="944">
        <f>IF(C132&gt;0,D132/C132-1,IF(C132&lt;0,-(D132/C132-1),""))</f>
        <v>-1</v>
      </c>
      <c r="F132" s="937" t="str">
        <f>IF(LEN(A132)=3,"是",IF(B132&lt;&gt;"",IF(SUM(C132:D132)&lt;&gt;0,"是","否"),"是"))</f>
        <v>是</v>
      </c>
      <c r="G132" s="873" t="str">
        <f>IF(LEN(A132)=3,"类",IF(LEN(A132)=5,"款","项"))</f>
        <v>项</v>
      </c>
    </row>
    <row ht="36.0" customHeight="1" x14ac:dyDescent="0.15" r="133" spans="1:7">
      <c r="A133" s="387">
        <v>2011350</v>
      </c>
      <c r="B133" s="284" t="s">
        <v>145</v>
      </c>
      <c r="C133" s="307">
        <v>0</v>
      </c>
      <c r="D133" s="310">
        <v>0</v>
      </c>
      <c r="E133" s="944" t="str">
        <f>IF(C133&gt;0,D133/C133-1,IF(C133&lt;0,-(D133/C133-1),""))</f>
      </c>
      <c r="F133" s="937" t="str">
        <f>IF(LEN(A133)=3,"是",IF(B133&lt;&gt;"",IF(SUM(C133:D133)&lt;&gt;0,"是","否"),"是"))</f>
        <v>否</v>
      </c>
      <c r="G133" s="873" t="str">
        <f>IF(LEN(A133)=3,"类",IF(LEN(A133)=5,"款","项"))</f>
        <v>项</v>
      </c>
    </row>
    <row ht="36.0" customHeight="1" x14ac:dyDescent="0.15" r="134" spans="1:7">
      <c r="A134" s="387">
        <v>2011399</v>
      </c>
      <c r="B134" s="284" t="s">
        <v>217</v>
      </c>
      <c r="C134" s="307">
        <v>0</v>
      </c>
      <c r="D134" s="310">
        <v>0</v>
      </c>
      <c r="E134" s="944" t="str">
        <f>IF(C134&gt;0,D134/C134-1,IF(C134&lt;0,-(D134/C134-1),""))</f>
      </c>
      <c r="F134" s="937" t="str">
        <f>IF(LEN(A134)=3,"是",IF(B134&lt;&gt;"",IF(SUM(C134:D134)&lt;&gt;0,"是","否"),"是"))</f>
        <v>否</v>
      </c>
      <c r="G134" s="873" t="str">
        <f>IF(LEN(A134)=3,"类",IF(LEN(A134)=5,"款","项"))</f>
        <v>项</v>
      </c>
    </row>
    <row ht="36.0" customHeight="1" x14ac:dyDescent="0.15" r="135" spans="1:7">
      <c r="A135" s="386">
        <v>20114</v>
      </c>
      <c r="B135" s="281" t="s">
        <v>218</v>
      </c>
      <c r="C135" s="307">
        <v>0</v>
      </c>
      <c r="D135" s="307">
        <v>0</v>
      </c>
      <c r="E135" s="978" t="str">
        <f>IF(C135&gt;0,D135/C135-1,IF(C135&lt;0,-(D135/C135-1),""))</f>
      </c>
      <c r="F135" s="937" t="str">
        <f>IF(LEN(A135)=3,"是",IF(B135&lt;&gt;"",IF(SUM(C135:D135)&lt;&gt;0,"是","否"),"是"))</f>
        <v>否</v>
      </c>
      <c r="G135" s="873" t="str">
        <f>IF(LEN(A135)=3,"类",IF(LEN(A135)=5,"款","项"))</f>
        <v>款</v>
      </c>
    </row>
    <row ht="36.0" customHeight="1" x14ac:dyDescent="0.15" r="136" spans="1:7">
      <c r="A136" s="387">
        <v>2011401</v>
      </c>
      <c r="B136" s="284" t="s">
        <v>136</v>
      </c>
      <c r="C136" s="307">
        <v>0</v>
      </c>
      <c r="D136" s="310">
        <v>0</v>
      </c>
      <c r="E136" s="944" t="str">
        <f>IF(C136&gt;0,D136/C136-1,IF(C136&lt;0,-(D136/C136-1),""))</f>
      </c>
      <c r="F136" s="937" t="str">
        <f>IF(LEN(A136)=3,"是",IF(B136&lt;&gt;"",IF(SUM(C136:D136)&lt;&gt;0,"是","否"),"是"))</f>
        <v>否</v>
      </c>
      <c r="G136" s="873" t="str">
        <f>IF(LEN(A136)=3,"类",IF(LEN(A136)=5,"款","项"))</f>
        <v>项</v>
      </c>
    </row>
    <row ht="36.0" customHeight="1" x14ac:dyDescent="0.15" r="137" spans="1:7">
      <c r="A137" s="387">
        <v>2011402</v>
      </c>
      <c r="B137" s="284" t="s">
        <v>137</v>
      </c>
      <c r="C137" s="307">
        <v>0</v>
      </c>
      <c r="D137" s="310">
        <v>0</v>
      </c>
      <c r="E137" s="944" t="str">
        <f>IF(C137&gt;0,D137/C137-1,IF(C137&lt;0,-(D137/C137-1),""))</f>
      </c>
      <c r="F137" s="937" t="str">
        <f>IF(LEN(A137)=3,"是",IF(B137&lt;&gt;"",IF(SUM(C137:D137)&lt;&gt;0,"是","否"),"是"))</f>
        <v>否</v>
      </c>
      <c r="G137" s="873" t="str">
        <f>IF(LEN(A137)=3,"类",IF(LEN(A137)=5,"款","项"))</f>
        <v>项</v>
      </c>
    </row>
    <row ht="36.0" customHeight="1" x14ac:dyDescent="0.15" r="138" spans="1:7">
      <c r="A138" s="387">
        <v>2011403</v>
      </c>
      <c r="B138" s="284" t="s">
        <v>138</v>
      </c>
      <c r="C138" s="307">
        <v>0</v>
      </c>
      <c r="D138" s="310">
        <v>0</v>
      </c>
      <c r="E138" s="944" t="str">
        <f>IF(C138&gt;0,D138/C138-1,IF(C138&lt;0,-(D138/C138-1),""))</f>
      </c>
      <c r="F138" s="937" t="str">
        <f>IF(LEN(A138)=3,"是",IF(B138&lt;&gt;"",IF(SUM(C138:D138)&lt;&gt;0,"是","否"),"是"))</f>
        <v>否</v>
      </c>
      <c r="G138" s="873" t="str">
        <f>IF(LEN(A138)=3,"类",IF(LEN(A138)=5,"款","项"))</f>
        <v>项</v>
      </c>
    </row>
    <row ht="36.0" customHeight="1" x14ac:dyDescent="0.15" r="139" spans="1:7">
      <c r="A139" s="387">
        <v>2011404</v>
      </c>
      <c r="B139" s="284" t="s">
        <v>219</v>
      </c>
      <c r="C139" s="307">
        <v>0</v>
      </c>
      <c r="D139" s="310">
        <v>0</v>
      </c>
      <c r="E139" s="944" t="str">
        <f>IF(C139&gt;0,D139/C139-1,IF(C139&lt;0,-(D139/C139-1),""))</f>
      </c>
      <c r="F139" s="937" t="str">
        <f>IF(LEN(A139)=3,"是",IF(B139&lt;&gt;"",IF(SUM(C139:D139)&lt;&gt;0,"是","否"),"是"))</f>
        <v>否</v>
      </c>
      <c r="G139" s="873" t="str">
        <f>IF(LEN(A139)=3,"类",IF(LEN(A139)=5,"款","项"))</f>
        <v>项</v>
      </c>
    </row>
    <row ht="36.0" customHeight="1" x14ac:dyDescent="0.15" r="140" spans="1:7">
      <c r="A140" s="387">
        <v>2011405</v>
      </c>
      <c r="B140" s="284" t="s">
        <v>220</v>
      </c>
      <c r="C140" s="307">
        <v>0</v>
      </c>
      <c r="D140" s="310">
        <v>0</v>
      </c>
      <c r="E140" s="944" t="str">
        <f>IF(C140&gt;0,D140/C140-1,IF(C140&lt;0,-(D140/C140-1),""))</f>
      </c>
      <c r="F140" s="937" t="str">
        <f>IF(LEN(A140)=3,"是",IF(B140&lt;&gt;"",IF(SUM(C140:D140)&lt;&gt;0,"是","否"),"是"))</f>
        <v>否</v>
      </c>
      <c r="G140" s="873" t="str">
        <f>IF(LEN(A140)=3,"类",IF(LEN(A140)=5,"款","项"))</f>
        <v>项</v>
      </c>
    </row>
    <row ht="36.0" customHeight="1" x14ac:dyDescent="0.15" r="141" spans="1:7">
      <c r="A141" s="387">
        <v>2011406</v>
      </c>
      <c r="B141" s="284" t="s">
        <v>221</v>
      </c>
      <c r="C141" s="307"/>
      <c r="D141" s="310"/>
      <c r="E141" s="944" t="str">
        <f>IF(C141&gt;0,D141/C141-1,IF(C141&lt;0,-(D141/C141-1),""))</f>
      </c>
      <c r="F141" s="937" t="str">
        <f>IF(LEN(A141)=3,"是",IF(B141&lt;&gt;"",IF(SUM(C141:D141)&lt;&gt;0,"是","否"),"是"))</f>
        <v>否</v>
      </c>
      <c r="G141" s="873" t="str">
        <f>IF(LEN(A141)=3,"类",IF(LEN(A141)=5,"款","项"))</f>
        <v>项</v>
      </c>
    </row>
    <row ht="36.0" customHeight="1" x14ac:dyDescent="0.15" r="142" spans="1:7">
      <c r="A142" s="387">
        <v>2011408</v>
      </c>
      <c r="B142" s="284" t="s">
        <v>222</v>
      </c>
      <c r="C142" s="307">
        <v>0</v>
      </c>
      <c r="D142" s="310">
        <v>0</v>
      </c>
      <c r="E142" s="944" t="str">
        <f>IF(C142&gt;0,D142/C142-1,IF(C142&lt;0,-(D142/C142-1),""))</f>
      </c>
      <c r="F142" s="937" t="str">
        <f>IF(LEN(A142)=3,"是",IF(B142&lt;&gt;"",IF(SUM(C142:D142)&lt;&gt;0,"是","否"),"是"))</f>
        <v>否</v>
      </c>
      <c r="G142" s="873" t="str">
        <f>IF(LEN(A142)=3,"类",IF(LEN(A142)=5,"款","项"))</f>
        <v>项</v>
      </c>
    </row>
    <row ht="36.0" customHeight="1" x14ac:dyDescent="0.15" r="143" spans="1:7">
      <c r="A143" s="387">
        <v>2011409</v>
      </c>
      <c r="B143" s="284" t="s">
        <v>223</v>
      </c>
      <c r="C143" s="307">
        <v>0</v>
      </c>
      <c r="D143" s="310">
        <v>0</v>
      </c>
      <c r="E143" s="944" t="str">
        <f>IF(C143&gt;0,D143/C143-1,IF(C143&lt;0,-(D143/C143-1),""))</f>
      </c>
      <c r="F143" s="937" t="str">
        <f>IF(LEN(A143)=3,"是",IF(B143&lt;&gt;"",IF(SUM(C143:D143)&lt;&gt;0,"是","否"),"是"))</f>
        <v>否</v>
      </c>
      <c r="G143" s="873" t="str">
        <f>IF(LEN(A143)=3,"类",IF(LEN(A143)=5,"款","项"))</f>
        <v>项</v>
      </c>
    </row>
    <row ht="36.0" customHeight="1" x14ac:dyDescent="0.15" r="144" spans="1:7">
      <c r="A144" s="387">
        <v>2011410</v>
      </c>
      <c r="B144" s="284" t="s">
        <v>224</v>
      </c>
      <c r="C144" s="307">
        <v>0</v>
      </c>
      <c r="D144" s="310">
        <v>0</v>
      </c>
      <c r="E144" s="944" t="str">
        <f>IF(C144&gt;0,D144/C144-1,IF(C144&lt;0,-(D144/C144-1),""))</f>
      </c>
      <c r="F144" s="937" t="str">
        <f>IF(LEN(A144)=3,"是",IF(B144&lt;&gt;"",IF(SUM(C144:D144)&lt;&gt;0,"是","否"),"是"))</f>
        <v>否</v>
      </c>
      <c r="G144" s="873" t="str">
        <f>IF(LEN(A144)=3,"类",IF(LEN(A144)=5,"款","项"))</f>
        <v>项</v>
      </c>
    </row>
    <row ht="36.0" customHeight="1" x14ac:dyDescent="0.15" r="145" spans="1:7">
      <c r="A145" s="387">
        <v>2011411</v>
      </c>
      <c r="B145" s="284" t="s">
        <v>225</v>
      </c>
      <c r="C145" s="307">
        <v>0</v>
      </c>
      <c r="D145" s="310">
        <v>0</v>
      </c>
      <c r="E145" s="944" t="str">
        <f>IF(C145&gt;0,D145/C145-1,IF(C145&lt;0,-(D145/C145-1),""))</f>
      </c>
      <c r="F145" s="937" t="str">
        <f>IF(LEN(A145)=3,"是",IF(B145&lt;&gt;"",IF(SUM(C145:D145)&lt;&gt;0,"是","否"),"是"))</f>
        <v>否</v>
      </c>
      <c r="G145" s="873" t="str">
        <f>IF(LEN(A145)=3,"类",IF(LEN(A145)=5,"款","项"))</f>
        <v>项</v>
      </c>
    </row>
    <row ht="36.0" customHeight="1" x14ac:dyDescent="0.15" r="146" spans="1:7">
      <c r="A146" s="387">
        <v>2011450</v>
      </c>
      <c r="B146" s="284" t="s">
        <v>145</v>
      </c>
      <c r="C146" s="307">
        <v>0</v>
      </c>
      <c r="D146" s="310">
        <v>0</v>
      </c>
      <c r="E146" s="944" t="str">
        <f>IF(C146&gt;0,D146/C146-1,IF(C146&lt;0,-(D146/C146-1),""))</f>
      </c>
      <c r="F146" s="937" t="str">
        <f>IF(LEN(A146)=3,"是",IF(B146&lt;&gt;"",IF(SUM(C146:D146)&lt;&gt;0,"是","否"),"是"))</f>
        <v>否</v>
      </c>
      <c r="G146" s="873" t="str">
        <f>IF(LEN(A146)=3,"类",IF(LEN(A146)=5,"款","项"))</f>
        <v>项</v>
      </c>
    </row>
    <row ht="36.0" customHeight="1" x14ac:dyDescent="0.15" r="147" spans="1:7">
      <c r="A147" s="387">
        <v>2011499</v>
      </c>
      <c r="B147" s="284" t="s">
        <v>226</v>
      </c>
      <c r="C147" s="307">
        <v>0</v>
      </c>
      <c r="D147" s="310">
        <v>0</v>
      </c>
      <c r="E147" s="944" t="str">
        <f>IF(C147&gt;0,D147/C147-1,IF(C147&lt;0,-(D147/C147-1),""))</f>
      </c>
      <c r="F147" s="937" t="str">
        <f>IF(LEN(A147)=3,"是",IF(B147&lt;&gt;"",IF(SUM(C147:D147)&lt;&gt;0,"是","否"),"是"))</f>
        <v>否</v>
      </c>
      <c r="G147" s="873" t="str">
        <f>IF(LEN(A147)=3,"类",IF(LEN(A147)=5,"款","项"))</f>
        <v>项</v>
      </c>
    </row>
    <row ht="36.0" customHeight="1" x14ac:dyDescent="0.15" r="148" spans="1:7">
      <c r="A148" s="386">
        <v>20123</v>
      </c>
      <c r="B148" s="281" t="s">
        <v>227</v>
      </c>
      <c r="C148" s="307">
        <v>196</v>
      </c>
      <c r="D148" s="307">
        <v>34</v>
      </c>
      <c r="E148" s="978">
        <f>IF(C148&gt;0,D148/C148-1,IF(C148&lt;0,-(D148/C148-1),""))</f>
        <v>-0.8265</v>
      </c>
      <c r="F148" s="937" t="str">
        <f>IF(LEN(A148)=3,"是",IF(B148&lt;&gt;"",IF(SUM(C148:D148)&lt;&gt;0,"是","否"),"是"))</f>
        <v>是</v>
      </c>
      <c r="G148" s="873" t="str">
        <f>IF(LEN(A148)=3,"类",IF(LEN(A148)=5,"款","项"))</f>
        <v>款</v>
      </c>
    </row>
    <row ht="36.0" customHeight="1" x14ac:dyDescent="0.15" r="149" spans="1:7">
      <c r="A149" s="387">
        <v>2012301</v>
      </c>
      <c r="B149" s="284" t="s">
        <v>136</v>
      </c>
      <c r="C149" s="307">
        <v>0</v>
      </c>
      <c r="D149" s="310">
        <v>0</v>
      </c>
      <c r="E149" s="944" t="str">
        <f>IF(C149&gt;0,D149/C149-1,IF(C149&lt;0,-(D149/C149-1),""))</f>
      </c>
      <c r="F149" s="937" t="str">
        <f>IF(LEN(A149)=3,"是",IF(B149&lt;&gt;"",IF(SUM(C149:D149)&lt;&gt;0,"是","否"),"是"))</f>
        <v>否</v>
      </c>
      <c r="G149" s="873" t="str">
        <f>IF(LEN(A149)=3,"类",IF(LEN(A149)=5,"款","项"))</f>
        <v>项</v>
      </c>
    </row>
    <row ht="36.0" customHeight="1" x14ac:dyDescent="0.15" r="150" spans="1:7">
      <c r="A150" s="387">
        <v>2012302</v>
      </c>
      <c r="B150" s="284" t="s">
        <v>137</v>
      </c>
      <c r="C150" s="307">
        <v>0</v>
      </c>
      <c r="D150" s="310">
        <v>0</v>
      </c>
      <c r="E150" s="944" t="str">
        <f>IF(C150&gt;0,D150/C150-1,IF(C150&lt;0,-(D150/C150-1),""))</f>
      </c>
      <c r="F150" s="937" t="str">
        <f>IF(LEN(A150)=3,"是",IF(B150&lt;&gt;"",IF(SUM(C150:D150)&lt;&gt;0,"是","否"),"是"))</f>
        <v>否</v>
      </c>
      <c r="G150" s="873" t="str">
        <f>IF(LEN(A150)=3,"类",IF(LEN(A150)=5,"款","项"))</f>
        <v>项</v>
      </c>
    </row>
    <row ht="36.0" customHeight="1" x14ac:dyDescent="0.15" r="151" spans="1:7">
      <c r="A151" s="387">
        <v>2012303</v>
      </c>
      <c r="B151" s="284" t="s">
        <v>138</v>
      </c>
      <c r="C151" s="307">
        <v>0</v>
      </c>
      <c r="D151" s="310">
        <v>0</v>
      </c>
      <c r="E151" s="944" t="str">
        <f>IF(C151&gt;0,D151/C151-1,IF(C151&lt;0,-(D151/C151-1),""))</f>
      </c>
      <c r="F151" s="937" t="str">
        <f>IF(LEN(A151)=3,"是",IF(B151&lt;&gt;"",IF(SUM(C151:D151)&lt;&gt;0,"是","否"),"是"))</f>
        <v>否</v>
      </c>
      <c r="G151" s="873" t="str">
        <f>IF(LEN(A151)=3,"类",IF(LEN(A151)=5,"款","项"))</f>
        <v>项</v>
      </c>
    </row>
    <row ht="36.0" customHeight="1" x14ac:dyDescent="0.15" r="152" spans="1:7">
      <c r="A152" s="387">
        <v>2012304</v>
      </c>
      <c r="B152" s="284" t="s">
        <v>228</v>
      </c>
      <c r="C152" s="307">
        <v>50</v>
      </c>
      <c r="D152" s="310">
        <v>4</v>
      </c>
      <c r="E152" s="944">
        <f>IF(C152&gt;0,D152/C152-1,IF(C152&lt;0,-(D152/C152-1),""))</f>
        <v>-0.92</v>
      </c>
      <c r="F152" s="937" t="str">
        <f>IF(LEN(A152)=3,"是",IF(B152&lt;&gt;"",IF(SUM(C152:D152)&lt;&gt;0,"是","否"),"是"))</f>
        <v>是</v>
      </c>
      <c r="G152" s="873" t="str">
        <f>IF(LEN(A152)=3,"类",IF(LEN(A152)=5,"款","项"))</f>
        <v>项</v>
      </c>
    </row>
    <row ht="36.0" customHeight="1" x14ac:dyDescent="0.15" r="153" spans="1:7">
      <c r="A153" s="387">
        <v>2012350</v>
      </c>
      <c r="B153" s="284" t="s">
        <v>145</v>
      </c>
      <c r="C153" s="307">
        <v>0</v>
      </c>
      <c r="D153" s="310">
        <v>0</v>
      </c>
      <c r="E153" s="944" t="str">
        <f>IF(C153&gt;0,D153/C153-1,IF(C153&lt;0,-(D153/C153-1),""))</f>
      </c>
      <c r="F153" s="937" t="str">
        <f>IF(LEN(A153)=3,"是",IF(B153&lt;&gt;"",IF(SUM(C153:D153)&lt;&gt;0,"是","否"),"是"))</f>
        <v>否</v>
      </c>
      <c r="G153" s="873" t="str">
        <f>IF(LEN(A153)=3,"类",IF(LEN(A153)=5,"款","项"))</f>
        <v>项</v>
      </c>
    </row>
    <row ht="36.0" customHeight="1" x14ac:dyDescent="0.15" r="154" spans="1:7">
      <c r="A154" s="387">
        <v>2012399</v>
      </c>
      <c r="B154" s="284" t="s">
        <v>229</v>
      </c>
      <c r="C154" s="307">
        <v>146</v>
      </c>
      <c r="D154" s="310">
        <v>30</v>
      </c>
      <c r="E154" s="944">
        <f>IF(C154&gt;0,D154/C154-1,IF(C154&lt;0,-(D154/C154-1),""))</f>
        <v>-0.7945</v>
      </c>
      <c r="F154" s="937" t="str">
        <f>IF(LEN(A154)=3,"是",IF(B154&lt;&gt;"",IF(SUM(C154:D154)&lt;&gt;0,"是","否"),"是"))</f>
        <v>是</v>
      </c>
      <c r="G154" s="873" t="str">
        <f>IF(LEN(A154)=3,"类",IF(LEN(A154)=5,"款","项"))</f>
        <v>项</v>
      </c>
    </row>
    <row ht="36.0" customHeight="1" x14ac:dyDescent="0.15" r="155" spans="1:7">
      <c r="A155" s="386">
        <v>20125</v>
      </c>
      <c r="B155" s="281" t="s">
        <v>230</v>
      </c>
      <c r="C155" s="307">
        <v>0</v>
      </c>
      <c r="D155" s="307">
        <v>0</v>
      </c>
      <c r="E155" s="978" t="str">
        <f>IF(C155&gt;0,D155/C155-1,IF(C155&lt;0,-(D155/C155-1),""))</f>
      </c>
      <c r="F155" s="937" t="str">
        <f>IF(LEN(A155)=3,"是",IF(B155&lt;&gt;"",IF(SUM(C155:D155)&lt;&gt;0,"是","否"),"是"))</f>
        <v>否</v>
      </c>
      <c r="G155" s="873" t="str">
        <f>IF(LEN(A155)=3,"类",IF(LEN(A155)=5,"款","项"))</f>
        <v>款</v>
      </c>
    </row>
    <row ht="36.0" customHeight="1" x14ac:dyDescent="0.15" r="156" spans="1:7">
      <c r="A156" s="387">
        <v>2012501</v>
      </c>
      <c r="B156" s="284" t="s">
        <v>136</v>
      </c>
      <c r="C156" s="307">
        <v>0</v>
      </c>
      <c r="D156" s="310">
        <v>0</v>
      </c>
      <c r="E156" s="944" t="str">
        <f>IF(C156&gt;0,D156/C156-1,IF(C156&lt;0,-(D156/C156-1),""))</f>
      </c>
      <c r="F156" s="937" t="str">
        <f>IF(LEN(A156)=3,"是",IF(B156&lt;&gt;"",IF(SUM(C156:D156)&lt;&gt;0,"是","否"),"是"))</f>
        <v>否</v>
      </c>
      <c r="G156" s="873" t="str">
        <f>IF(LEN(A156)=3,"类",IF(LEN(A156)=5,"款","项"))</f>
        <v>项</v>
      </c>
    </row>
    <row ht="36.0" customHeight="1" x14ac:dyDescent="0.15" r="157" spans="1:7">
      <c r="A157" s="387">
        <v>2012502</v>
      </c>
      <c r="B157" s="284" t="s">
        <v>137</v>
      </c>
      <c r="C157" s="307">
        <v>0</v>
      </c>
      <c r="D157" s="310">
        <v>0</v>
      </c>
      <c r="E157" s="944" t="str">
        <f>IF(C157&gt;0,D157/C157-1,IF(C157&lt;0,-(D157/C157-1),""))</f>
      </c>
      <c r="F157" s="937" t="str">
        <f>IF(LEN(A157)=3,"是",IF(B157&lt;&gt;"",IF(SUM(C157:D157)&lt;&gt;0,"是","否"),"是"))</f>
        <v>否</v>
      </c>
      <c r="G157" s="873" t="str">
        <f>IF(LEN(A157)=3,"类",IF(LEN(A157)=5,"款","项"))</f>
        <v>项</v>
      </c>
    </row>
    <row ht="36.0" customHeight="1" x14ac:dyDescent="0.15" r="158" spans="1:7">
      <c r="A158" s="387">
        <v>2012503</v>
      </c>
      <c r="B158" s="284" t="s">
        <v>138</v>
      </c>
      <c r="C158" s="307">
        <v>0</v>
      </c>
      <c r="D158" s="310">
        <v>0</v>
      </c>
      <c r="E158" s="944" t="str">
        <f>IF(C158&gt;0,D158/C158-1,IF(C158&lt;0,-(D158/C158-1),""))</f>
      </c>
      <c r="F158" s="937" t="str">
        <f>IF(LEN(A158)=3,"是",IF(B158&lt;&gt;"",IF(SUM(C158:D158)&lt;&gt;0,"是","否"),"是"))</f>
        <v>否</v>
      </c>
      <c r="G158" s="873" t="str">
        <f>IF(LEN(A158)=3,"类",IF(LEN(A158)=5,"款","项"))</f>
        <v>项</v>
      </c>
    </row>
    <row ht="36.0" customHeight="1" x14ac:dyDescent="0.15" r="159" spans="1:7">
      <c r="A159" s="387">
        <v>2012504</v>
      </c>
      <c r="B159" s="284" t="s">
        <v>231</v>
      </c>
      <c r="C159" s="307">
        <v>0</v>
      </c>
      <c r="D159" s="310">
        <v>0</v>
      </c>
      <c r="E159" s="944" t="str">
        <f>IF(C159&gt;0,D159/C159-1,IF(C159&lt;0,-(D159/C159-1),""))</f>
      </c>
      <c r="F159" s="937" t="str">
        <f>IF(LEN(A159)=3,"是",IF(B159&lt;&gt;"",IF(SUM(C159:D159)&lt;&gt;0,"是","否"),"是"))</f>
        <v>否</v>
      </c>
      <c r="G159" s="873" t="str">
        <f>IF(LEN(A159)=3,"类",IF(LEN(A159)=5,"款","项"))</f>
        <v>项</v>
      </c>
    </row>
    <row ht="36.0" customHeight="1" x14ac:dyDescent="0.15" r="160" spans="1:7">
      <c r="A160" s="387">
        <v>2012505</v>
      </c>
      <c r="B160" s="284" t="s">
        <v>232</v>
      </c>
      <c r="C160" s="307">
        <v>0</v>
      </c>
      <c r="D160" s="310">
        <v>0</v>
      </c>
      <c r="E160" s="944" t="str">
        <f>IF(C160&gt;0,D160/C160-1,IF(C160&lt;0,-(D160/C160-1),""))</f>
      </c>
      <c r="F160" s="937" t="str">
        <f>IF(LEN(A160)=3,"是",IF(B160&lt;&gt;"",IF(SUM(C160:D160)&lt;&gt;0,"是","否"),"是"))</f>
        <v>否</v>
      </c>
      <c r="G160" s="873" t="str">
        <f>IF(LEN(A160)=3,"类",IF(LEN(A160)=5,"款","项"))</f>
        <v>项</v>
      </c>
    </row>
    <row ht="36.0" customHeight="1" x14ac:dyDescent="0.15" r="161" spans="1:7">
      <c r="A161" s="387">
        <v>2012550</v>
      </c>
      <c r="B161" s="284" t="s">
        <v>145</v>
      </c>
      <c r="C161" s="307">
        <v>0</v>
      </c>
      <c r="D161" s="310">
        <v>0</v>
      </c>
      <c r="E161" s="944" t="str">
        <f>IF(C161&gt;0,D161/C161-1,IF(C161&lt;0,-(D161/C161-1),""))</f>
      </c>
      <c r="F161" s="937" t="str">
        <f>IF(LEN(A161)=3,"是",IF(B161&lt;&gt;"",IF(SUM(C161:D161)&lt;&gt;0,"是","否"),"是"))</f>
        <v>否</v>
      </c>
      <c r="G161" s="873" t="str">
        <f>IF(LEN(A161)=3,"类",IF(LEN(A161)=5,"款","项"))</f>
        <v>项</v>
      </c>
    </row>
    <row ht="36.0" customHeight="1" x14ac:dyDescent="0.15" r="162" spans="1:7">
      <c r="A162" s="387">
        <v>2012599</v>
      </c>
      <c r="B162" s="284" t="s">
        <v>233</v>
      </c>
      <c r="C162" s="307">
        <v>0</v>
      </c>
      <c r="D162" s="310">
        <v>0</v>
      </c>
      <c r="E162" s="944" t="str">
        <f>IF(C162&gt;0,D162/C162-1,IF(C162&lt;0,-(D162/C162-1),""))</f>
      </c>
      <c r="F162" s="937" t="str">
        <f>IF(LEN(A162)=3,"是",IF(B162&lt;&gt;"",IF(SUM(C162:D162)&lt;&gt;0,"是","否"),"是"))</f>
        <v>否</v>
      </c>
      <c r="G162" s="873" t="str">
        <f>IF(LEN(A162)=3,"类",IF(LEN(A162)=5,"款","项"))</f>
        <v>项</v>
      </c>
    </row>
    <row ht="36.0" customHeight="1" x14ac:dyDescent="0.15" r="163" spans="1:7">
      <c r="A163" s="386">
        <v>20126</v>
      </c>
      <c r="B163" s="281" t="s">
        <v>234</v>
      </c>
      <c r="C163" s="307">
        <v>251</v>
      </c>
      <c r="D163" s="307">
        <v>196</v>
      </c>
      <c r="E163" s="978">
        <f>IF(C163&gt;0,D163/C163-1,IF(C163&lt;0,-(D163/C163-1),""))</f>
        <v>-0.2191</v>
      </c>
      <c r="F163" s="937" t="str">
        <f>IF(LEN(A163)=3,"是",IF(B163&lt;&gt;"",IF(SUM(C163:D163)&lt;&gt;0,"是","否"),"是"))</f>
        <v>是</v>
      </c>
      <c r="G163" s="873" t="str">
        <f>IF(LEN(A163)=3,"类",IF(LEN(A163)=5,"款","项"))</f>
        <v>款</v>
      </c>
    </row>
    <row ht="36.0" customHeight="1" x14ac:dyDescent="0.15" r="164" spans="1:7">
      <c r="A164" s="387">
        <v>2012601</v>
      </c>
      <c r="B164" s="284" t="s">
        <v>136</v>
      </c>
      <c r="C164" s="307">
        <v>91</v>
      </c>
      <c r="D164" s="310">
        <v>96</v>
      </c>
      <c r="E164" s="944">
        <f>IF(C164&gt;0,D164/C164-1,IF(C164&lt;0,-(D164/C164-1),""))</f>
        <v>0.0549</v>
      </c>
      <c r="F164" s="937" t="str">
        <f>IF(LEN(A164)=3,"是",IF(B164&lt;&gt;"",IF(SUM(C164:D164)&lt;&gt;0,"是","否"),"是"))</f>
        <v>是</v>
      </c>
      <c r="G164" s="873" t="str">
        <f>IF(LEN(A164)=3,"类",IF(LEN(A164)=5,"款","项"))</f>
        <v>项</v>
      </c>
    </row>
    <row ht="36.0" customHeight="1" x14ac:dyDescent="0.15" r="165" spans="1:7">
      <c r="A165" s="387">
        <v>2012602</v>
      </c>
      <c r="B165" s="284" t="s">
        <v>137</v>
      </c>
      <c r="C165" s="307">
        <v>2</v>
      </c>
      <c r="D165" s="310">
        <v>0</v>
      </c>
      <c r="E165" s="944">
        <f>IF(C165&gt;0,D165/C165-1,IF(C165&lt;0,-(D165/C165-1),""))</f>
        <v>-1</v>
      </c>
      <c r="F165" s="937" t="str">
        <f>IF(LEN(A165)=3,"是",IF(B165&lt;&gt;"",IF(SUM(C165:D165)&lt;&gt;0,"是","否"),"是"))</f>
        <v>是</v>
      </c>
      <c r="G165" s="873" t="str">
        <f>IF(LEN(A165)=3,"类",IF(LEN(A165)=5,"款","项"))</f>
        <v>项</v>
      </c>
    </row>
    <row ht="36.0" customHeight="1" x14ac:dyDescent="0.15" r="166" spans="1:7">
      <c r="A166" s="387">
        <v>2012603</v>
      </c>
      <c r="B166" s="284" t="s">
        <v>138</v>
      </c>
      <c r="C166" s="307">
        <v>0</v>
      </c>
      <c r="D166" s="310">
        <v>0</v>
      </c>
      <c r="E166" s="944" t="str">
        <f>IF(C166&gt;0,D166/C166-1,IF(C166&lt;0,-(D166/C166-1),""))</f>
      </c>
      <c r="F166" s="937" t="str">
        <f>IF(LEN(A166)=3,"是",IF(B166&lt;&gt;"",IF(SUM(C166:D166)&lt;&gt;0,"是","否"),"是"))</f>
        <v>否</v>
      </c>
      <c r="G166" s="873" t="str">
        <f>IF(LEN(A166)=3,"类",IF(LEN(A166)=5,"款","项"))</f>
        <v>项</v>
      </c>
    </row>
    <row ht="36.0" customHeight="1" x14ac:dyDescent="0.15" r="167" spans="1:7">
      <c r="A167" s="387">
        <v>2012604</v>
      </c>
      <c r="B167" s="284" t="s">
        <v>235</v>
      </c>
      <c r="C167" s="307">
        <v>158</v>
      </c>
      <c r="D167" s="310">
        <v>100</v>
      </c>
      <c r="E167" s="944">
        <f>IF(C167&gt;0,D167/C167-1,IF(C167&lt;0,-(D167/C167-1),""))</f>
        <v>-0.3671</v>
      </c>
      <c r="F167" s="937" t="str">
        <f>IF(LEN(A167)=3,"是",IF(B167&lt;&gt;"",IF(SUM(C167:D167)&lt;&gt;0,"是","否"),"是"))</f>
        <v>是</v>
      </c>
      <c r="G167" s="873" t="str">
        <f>IF(LEN(A167)=3,"类",IF(LEN(A167)=5,"款","项"))</f>
        <v>项</v>
      </c>
    </row>
    <row ht="36.0" customHeight="1" x14ac:dyDescent="0.15" r="168" spans="1:7">
      <c r="A168" s="387">
        <v>2012699</v>
      </c>
      <c r="B168" s="284" t="s">
        <v>236</v>
      </c>
      <c r="C168" s="307">
        <v>0</v>
      </c>
      <c r="D168" s="310">
        <v>0</v>
      </c>
      <c r="E168" s="944" t="str">
        <f>IF(C168&gt;0,D168/C168-1,IF(C168&lt;0,-(D168/C168-1),""))</f>
      </c>
      <c r="F168" s="937" t="str">
        <f>IF(LEN(A168)=3,"是",IF(B168&lt;&gt;"",IF(SUM(C168:D168)&lt;&gt;0,"是","否"),"是"))</f>
        <v>否</v>
      </c>
      <c r="G168" s="873" t="str">
        <f>IF(LEN(A168)=3,"类",IF(LEN(A168)=5,"款","项"))</f>
        <v>项</v>
      </c>
    </row>
    <row ht="36.0" customHeight="1" x14ac:dyDescent="0.15" r="169" spans="1:7">
      <c r="A169" s="386">
        <v>20128</v>
      </c>
      <c r="B169" s="281" t="s">
        <v>237</v>
      </c>
      <c r="C169" s="307">
        <v>59</v>
      </c>
      <c r="D169" s="307">
        <v>59</v>
      </c>
      <c r="E169" s="978">
        <f>IF(C169&gt;0,D169/C169-1,IF(C169&lt;0,-(D169/C169-1),""))</f>
        <v>0</v>
      </c>
      <c r="F169" s="937" t="str">
        <f>IF(LEN(A169)=3,"是",IF(B169&lt;&gt;"",IF(SUM(C169:D169)&lt;&gt;0,"是","否"),"是"))</f>
        <v>是</v>
      </c>
      <c r="G169" s="873" t="str">
        <f>IF(LEN(A169)=3,"类",IF(LEN(A169)=5,"款","项"))</f>
        <v>款</v>
      </c>
    </row>
    <row ht="36.0" customHeight="1" x14ac:dyDescent="0.15" r="170" spans="1:7">
      <c r="A170" s="387">
        <v>2012801</v>
      </c>
      <c r="B170" s="284" t="s">
        <v>136</v>
      </c>
      <c r="C170" s="307">
        <v>59</v>
      </c>
      <c r="D170" s="310">
        <v>59</v>
      </c>
      <c r="E170" s="944">
        <f>IF(C170&gt;0,D170/C170-1,IF(C170&lt;0,-(D170/C170-1),""))</f>
        <v>0</v>
      </c>
      <c r="F170" s="937" t="str">
        <f>IF(LEN(A170)=3,"是",IF(B170&lt;&gt;"",IF(SUM(C170:D170)&lt;&gt;0,"是","否"),"是"))</f>
        <v>是</v>
      </c>
      <c r="G170" s="873" t="str">
        <f>IF(LEN(A170)=3,"类",IF(LEN(A170)=5,"款","项"))</f>
        <v>项</v>
      </c>
    </row>
    <row ht="36.0" customHeight="1" x14ac:dyDescent="0.15" r="171" spans="1:7">
      <c r="A171" s="387">
        <v>2012802</v>
      </c>
      <c r="B171" s="284" t="s">
        <v>137</v>
      </c>
      <c r="C171" s="307">
        <v>0</v>
      </c>
      <c r="D171" s="310">
        <v>0</v>
      </c>
      <c r="E171" s="944" t="str">
        <f>IF(C171&gt;0,D171/C171-1,IF(C171&lt;0,-(D171/C171-1),""))</f>
      </c>
      <c r="F171" s="937" t="str">
        <f>IF(LEN(A171)=3,"是",IF(B171&lt;&gt;"",IF(SUM(C171:D171)&lt;&gt;0,"是","否"),"是"))</f>
        <v>否</v>
      </c>
      <c r="G171" s="873" t="str">
        <f>IF(LEN(A171)=3,"类",IF(LEN(A171)=5,"款","项"))</f>
        <v>项</v>
      </c>
    </row>
    <row ht="36.0" customHeight="1" x14ac:dyDescent="0.15" r="172" spans="1:7">
      <c r="A172" s="387">
        <v>2012803</v>
      </c>
      <c r="B172" s="284" t="s">
        <v>138</v>
      </c>
      <c r="C172" s="307">
        <v>0</v>
      </c>
      <c r="D172" s="310">
        <v>0</v>
      </c>
      <c r="E172" s="944" t="str">
        <f>IF(C172&gt;0,D172/C172-1,IF(C172&lt;0,-(D172/C172-1),""))</f>
      </c>
      <c r="F172" s="937" t="str">
        <f>IF(LEN(A172)=3,"是",IF(B172&lt;&gt;"",IF(SUM(C172:D172)&lt;&gt;0,"是","否"),"是"))</f>
        <v>否</v>
      </c>
      <c r="G172" s="873" t="str">
        <f>IF(LEN(A172)=3,"类",IF(LEN(A172)=5,"款","项"))</f>
        <v>项</v>
      </c>
    </row>
    <row ht="36.0" customHeight="1" x14ac:dyDescent="0.15" r="173" spans="1:7">
      <c r="A173" s="387">
        <v>2012804</v>
      </c>
      <c r="B173" s="284" t="s">
        <v>150</v>
      </c>
      <c r="C173" s="307">
        <v>0</v>
      </c>
      <c r="D173" s="310">
        <v>0</v>
      </c>
      <c r="E173" s="944" t="str">
        <f>IF(C173&gt;0,D173/C173-1,IF(C173&lt;0,-(D173/C173-1),""))</f>
      </c>
      <c r="F173" s="937" t="str">
        <f>IF(LEN(A173)=3,"是",IF(B173&lt;&gt;"",IF(SUM(C173:D173)&lt;&gt;0,"是","否"),"是"))</f>
        <v>否</v>
      </c>
      <c r="G173" s="873" t="str">
        <f>IF(LEN(A173)=3,"类",IF(LEN(A173)=5,"款","项"))</f>
        <v>项</v>
      </c>
    </row>
    <row ht="36.0" customHeight="1" x14ac:dyDescent="0.15" r="174" spans="1:7">
      <c r="A174" s="387">
        <v>2012850</v>
      </c>
      <c r="B174" s="284" t="s">
        <v>145</v>
      </c>
      <c r="C174" s="307">
        <v>0</v>
      </c>
      <c r="D174" s="310">
        <v>0</v>
      </c>
      <c r="E174" s="944" t="str">
        <f>IF(C174&gt;0,D174/C174-1,IF(C174&lt;0,-(D174/C174-1),""))</f>
      </c>
      <c r="F174" s="937" t="str">
        <f>IF(LEN(A174)=3,"是",IF(B174&lt;&gt;"",IF(SUM(C174:D174)&lt;&gt;0,"是","否"),"是"))</f>
        <v>否</v>
      </c>
      <c r="G174" s="873" t="str">
        <f>IF(LEN(A174)=3,"类",IF(LEN(A174)=5,"款","项"))</f>
        <v>项</v>
      </c>
    </row>
    <row ht="36.0" customHeight="1" x14ac:dyDescent="0.15" r="175" spans="1:7">
      <c r="A175" s="387">
        <v>2012899</v>
      </c>
      <c r="B175" s="284" t="s">
        <v>238</v>
      </c>
      <c r="C175" s="307">
        <v>0</v>
      </c>
      <c r="D175" s="310">
        <v>0</v>
      </c>
      <c r="E175" s="944" t="str">
        <f>IF(C175&gt;0,D175/C175-1,IF(C175&lt;0,-(D175/C175-1),""))</f>
      </c>
      <c r="F175" s="937" t="str">
        <f>IF(LEN(A175)=3,"是",IF(B175&lt;&gt;"",IF(SUM(C175:D175)&lt;&gt;0,"是","否"),"是"))</f>
        <v>否</v>
      </c>
      <c r="G175" s="873" t="str">
        <f>IF(LEN(A175)=3,"类",IF(LEN(A175)=5,"款","项"))</f>
        <v>项</v>
      </c>
    </row>
    <row ht="36.0" customHeight="1" x14ac:dyDescent="0.15" r="176" spans="1:7">
      <c r="A176" s="386">
        <v>20129</v>
      </c>
      <c r="B176" s="281" t="s">
        <v>239</v>
      </c>
      <c r="C176" s="307">
        <v>437</v>
      </c>
      <c r="D176" s="307">
        <v>517</v>
      </c>
      <c r="E176" s="978">
        <f>IF(C176&gt;0,D176/C176-1,IF(C176&lt;0,-(D176/C176-1),""))</f>
        <v>0.1831</v>
      </c>
      <c r="F176" s="937" t="str">
        <f>IF(LEN(A176)=3,"是",IF(B176&lt;&gt;"",IF(SUM(C176:D176)&lt;&gt;0,"是","否"),"是"))</f>
        <v>是</v>
      </c>
      <c r="G176" s="873" t="str">
        <f>IF(LEN(A176)=3,"类",IF(LEN(A176)=5,"款","项"))</f>
        <v>款</v>
      </c>
    </row>
    <row ht="36.0" customHeight="1" x14ac:dyDescent="0.15" r="177" spans="1:7">
      <c r="A177" s="387">
        <v>2012901</v>
      </c>
      <c r="B177" s="284" t="s">
        <v>136</v>
      </c>
      <c r="C177" s="307">
        <v>307</v>
      </c>
      <c r="D177" s="310">
        <v>385</v>
      </c>
      <c r="E177" s="944">
        <f>IF(C177&gt;0,D177/C177-1,IF(C177&lt;0,-(D177/C177-1),""))</f>
        <v>0.2541</v>
      </c>
      <c r="F177" s="937" t="str">
        <f>IF(LEN(A177)=3,"是",IF(B177&lt;&gt;"",IF(SUM(C177:D177)&lt;&gt;0,"是","否"),"是"))</f>
        <v>是</v>
      </c>
      <c r="G177" s="873" t="str">
        <f>IF(LEN(A177)=3,"类",IF(LEN(A177)=5,"款","项"))</f>
        <v>项</v>
      </c>
    </row>
    <row ht="36.0" customHeight="1" x14ac:dyDescent="0.15" r="178" spans="1:7">
      <c r="A178" s="387">
        <v>2012902</v>
      </c>
      <c r="B178" s="284" t="s">
        <v>137</v>
      </c>
      <c r="C178" s="307">
        <v>12</v>
      </c>
      <c r="D178" s="310">
        <v>78</v>
      </c>
      <c r="E178" s="944">
        <f>IF(C178&gt;0,D178/C178-1,IF(C178&lt;0,-(D178/C178-1),""))</f>
        <v>5.5</v>
      </c>
      <c r="F178" s="937" t="str">
        <f>IF(LEN(A178)=3,"是",IF(B178&lt;&gt;"",IF(SUM(C178:D178)&lt;&gt;0,"是","否"),"是"))</f>
        <v>是</v>
      </c>
      <c r="G178" s="873" t="str">
        <f>IF(LEN(A178)=3,"类",IF(LEN(A178)=5,"款","项"))</f>
        <v>项</v>
      </c>
    </row>
    <row ht="36.0" customHeight="1" x14ac:dyDescent="0.15" r="179" spans="1:7">
      <c r="A179" s="387">
        <v>2012903</v>
      </c>
      <c r="B179" s="284" t="s">
        <v>138</v>
      </c>
      <c r="C179" s="307">
        <v>0</v>
      </c>
      <c r="D179" s="310">
        <v>0</v>
      </c>
      <c r="E179" s="944" t="str">
        <f>IF(C179&gt;0,D179/C179-1,IF(C179&lt;0,-(D179/C179-1),""))</f>
      </c>
      <c r="F179" s="937" t="str">
        <f>IF(LEN(A179)=3,"是",IF(B179&lt;&gt;"",IF(SUM(C179:D179)&lt;&gt;0,"是","否"),"是"))</f>
        <v>否</v>
      </c>
      <c r="G179" s="873" t="str">
        <f>IF(LEN(A179)=3,"类",IF(LEN(A179)=5,"款","项"))</f>
        <v>项</v>
      </c>
    </row>
    <row ht="36.0" customHeight="1" x14ac:dyDescent="0.15" r="180" spans="1:7">
      <c r="A180" s="387">
        <v>2012906</v>
      </c>
      <c r="B180" s="284" t="s">
        <v>240</v>
      </c>
      <c r="C180" s="307">
        <v>0</v>
      </c>
      <c r="D180" s="310">
        <v>0</v>
      </c>
      <c r="E180" s="944" t="str">
        <f>IF(C180&gt;0,D180/C180-1,IF(C180&lt;0,-(D180/C180-1),""))</f>
      </c>
      <c r="F180" s="937" t="str">
        <f>IF(LEN(A180)=3,"是",IF(B180&lt;&gt;"",IF(SUM(C180:D180)&lt;&gt;0,"是","否"),"是"))</f>
        <v>否</v>
      </c>
      <c r="G180" s="873" t="str">
        <f>IF(LEN(A180)=3,"类",IF(LEN(A180)=5,"款","项"))</f>
        <v>项</v>
      </c>
    </row>
    <row ht="36.0" customHeight="1" x14ac:dyDescent="0.15" r="181" spans="1:7">
      <c r="A181" s="387">
        <v>2012950</v>
      </c>
      <c r="B181" s="284" t="s">
        <v>145</v>
      </c>
      <c r="C181" s="307">
        <v>46</v>
      </c>
      <c r="D181" s="310">
        <v>47</v>
      </c>
      <c r="E181" s="944">
        <f>IF(C181&gt;0,D181/C181-1,IF(C181&lt;0,-(D181/C181-1),""))</f>
        <v>0.0217</v>
      </c>
      <c r="F181" s="937" t="str">
        <f>IF(LEN(A181)=3,"是",IF(B181&lt;&gt;"",IF(SUM(C181:D181)&lt;&gt;0,"是","否"),"是"))</f>
        <v>是</v>
      </c>
      <c r="G181" s="873" t="str">
        <f>IF(LEN(A181)=3,"类",IF(LEN(A181)=5,"款","项"))</f>
        <v>项</v>
      </c>
    </row>
    <row ht="36.0" customHeight="1" x14ac:dyDescent="0.15" r="182" spans="1:7">
      <c r="A182" s="387">
        <v>2012999</v>
      </c>
      <c r="B182" s="284" t="s">
        <v>241</v>
      </c>
      <c r="C182" s="307">
        <v>72</v>
      </c>
      <c r="D182" s="310">
        <v>7</v>
      </c>
      <c r="E182" s="944">
        <f>IF(C182&gt;0,D182/C182-1,IF(C182&lt;0,-(D182/C182-1),""))</f>
        <v>-0.9028</v>
      </c>
      <c r="F182" s="937" t="str">
        <f>IF(LEN(A182)=3,"是",IF(B182&lt;&gt;"",IF(SUM(C182:D182)&lt;&gt;0,"是","否"),"是"))</f>
        <v>是</v>
      </c>
      <c r="G182" s="873" t="str">
        <f>IF(LEN(A182)=3,"类",IF(LEN(A182)=5,"款","项"))</f>
        <v>项</v>
      </c>
    </row>
    <row ht="36.0" customHeight="1" x14ac:dyDescent="0.15" r="183" spans="1:7">
      <c r="A183" s="386">
        <v>20131</v>
      </c>
      <c r="B183" s="281" t="s">
        <v>242</v>
      </c>
      <c r="C183" s="307">
        <v>2162</v>
      </c>
      <c r="D183" s="307">
        <v>2485</v>
      </c>
      <c r="E183" s="978">
        <f>IF(C183&gt;0,D183/C183-1,IF(C183&lt;0,-(D183/C183-1),""))</f>
        <v>0.1494</v>
      </c>
      <c r="F183" s="937" t="str">
        <f>IF(LEN(A183)=3,"是",IF(B183&lt;&gt;"",IF(SUM(C183:D183)&lt;&gt;0,"是","否"),"是"))</f>
        <v>是</v>
      </c>
      <c r="G183" s="873" t="str">
        <f>IF(LEN(A183)=3,"类",IF(LEN(A183)=5,"款","项"))</f>
        <v>款</v>
      </c>
    </row>
    <row ht="36.0" customHeight="1" x14ac:dyDescent="0.15" r="184" spans="1:7">
      <c r="A184" s="387">
        <v>2013101</v>
      </c>
      <c r="B184" s="284" t="s">
        <v>136</v>
      </c>
      <c r="C184" s="307">
        <v>1146</v>
      </c>
      <c r="D184" s="310">
        <v>1138</v>
      </c>
      <c r="E184" s="944">
        <f>IF(C184&gt;0,D184/C184-1,IF(C184&lt;0,-(D184/C184-1),""))</f>
        <v>-0.007</v>
      </c>
      <c r="F184" s="937" t="str">
        <f>IF(LEN(A184)=3,"是",IF(B184&lt;&gt;"",IF(SUM(C184:D184)&lt;&gt;0,"是","否"),"是"))</f>
        <v>是</v>
      </c>
      <c r="G184" s="873" t="str">
        <f>IF(LEN(A184)=3,"类",IF(LEN(A184)=5,"款","项"))</f>
        <v>项</v>
      </c>
    </row>
    <row ht="36.0" customHeight="1" x14ac:dyDescent="0.15" r="185" spans="1:7">
      <c r="A185" s="387">
        <v>2013102</v>
      </c>
      <c r="B185" s="284" t="s">
        <v>137</v>
      </c>
      <c r="C185" s="307">
        <v>57</v>
      </c>
      <c r="D185" s="310">
        <v>71</v>
      </c>
      <c r="E185" s="944">
        <f>IF(C185&gt;0,D185/C185-1,IF(C185&lt;0,-(D185/C185-1),""))</f>
        <v>0.2456</v>
      </c>
      <c r="F185" s="937" t="str">
        <f>IF(LEN(A185)=3,"是",IF(B185&lt;&gt;"",IF(SUM(C185:D185)&lt;&gt;0,"是","否"),"是"))</f>
        <v>是</v>
      </c>
      <c r="G185" s="873" t="str">
        <f>IF(LEN(A185)=3,"类",IF(LEN(A185)=5,"款","项"))</f>
        <v>项</v>
      </c>
    </row>
    <row ht="36.0" customHeight="1" x14ac:dyDescent="0.15" r="186" spans="1:7">
      <c r="A186" s="387">
        <v>2013103</v>
      </c>
      <c r="B186" s="284" t="s">
        <v>138</v>
      </c>
      <c r="C186" s="307">
        <v>0</v>
      </c>
      <c r="D186" s="310">
        <v>0</v>
      </c>
      <c r="E186" s="944" t="str">
        <f>IF(C186&gt;0,D186/C186-1,IF(C186&lt;0,-(D186/C186-1),""))</f>
      </c>
      <c r="F186" s="937" t="str">
        <f>IF(LEN(A186)=3,"是",IF(B186&lt;&gt;"",IF(SUM(C186:D186)&lt;&gt;0,"是","否"),"是"))</f>
        <v>否</v>
      </c>
      <c r="G186" s="873" t="str">
        <f>IF(LEN(A186)=3,"类",IF(LEN(A186)=5,"款","项"))</f>
        <v>项</v>
      </c>
    </row>
    <row ht="36.0" customHeight="1" x14ac:dyDescent="0.15" r="187" spans="1:7">
      <c r="A187" s="387">
        <v>2013105</v>
      </c>
      <c r="B187" s="284" t="s">
        <v>243</v>
      </c>
      <c r="C187" s="307">
        <v>36</v>
      </c>
      <c r="D187" s="310">
        <v>25</v>
      </c>
      <c r="E187" s="944">
        <f>IF(C187&gt;0,D187/C187-1,IF(C187&lt;0,-(D187/C187-1),""))</f>
        <v>-0.3056</v>
      </c>
      <c r="F187" s="937" t="str">
        <f>IF(LEN(A187)=3,"是",IF(B187&lt;&gt;"",IF(SUM(C187:D187)&lt;&gt;0,"是","否"),"是"))</f>
        <v>是</v>
      </c>
      <c r="G187" s="873" t="str">
        <f>IF(LEN(A187)=3,"类",IF(LEN(A187)=5,"款","项"))</f>
        <v>项</v>
      </c>
    </row>
    <row ht="36.0" customHeight="1" x14ac:dyDescent="0.15" r="188" spans="1:7">
      <c r="A188" s="387">
        <v>2013150</v>
      </c>
      <c r="B188" s="284" t="s">
        <v>145</v>
      </c>
      <c r="C188" s="307">
        <v>918</v>
      </c>
      <c r="D188" s="310">
        <v>979</v>
      </c>
      <c r="E188" s="944">
        <f>IF(C188&gt;0,D188/C188-1,IF(C188&lt;0,-(D188/C188-1),""))</f>
        <v>0.0664</v>
      </c>
      <c r="F188" s="937" t="str">
        <f>IF(LEN(A188)=3,"是",IF(B188&lt;&gt;"",IF(SUM(C188:D188)&lt;&gt;0,"是","否"),"是"))</f>
        <v>是</v>
      </c>
      <c r="G188" s="873" t="str">
        <f>IF(LEN(A188)=3,"类",IF(LEN(A188)=5,"款","项"))</f>
        <v>项</v>
      </c>
    </row>
    <row ht="36.0" customHeight="1" x14ac:dyDescent="0.15" r="189" spans="1:7">
      <c r="A189" s="387">
        <v>2013199</v>
      </c>
      <c r="B189" s="284" t="s">
        <v>244</v>
      </c>
      <c r="C189" s="307">
        <v>5</v>
      </c>
      <c r="D189" s="310">
        <v>272</v>
      </c>
      <c r="E189" s="944">
        <f>IF(C189&gt;0,D189/C189-1,IF(C189&lt;0,-(D189/C189-1),""))</f>
        <v>53.4</v>
      </c>
      <c r="F189" s="937" t="str">
        <f>IF(LEN(A189)=3,"是",IF(B189&lt;&gt;"",IF(SUM(C189:D189)&lt;&gt;0,"是","否"),"是"))</f>
        <v>是</v>
      </c>
      <c r="G189" s="873" t="str">
        <f>IF(LEN(A189)=3,"类",IF(LEN(A189)=5,"款","项"))</f>
        <v>项</v>
      </c>
    </row>
    <row ht="36.0" customHeight="1" x14ac:dyDescent="0.15" r="190" spans="1:7">
      <c r="A190" s="386">
        <v>20132</v>
      </c>
      <c r="B190" s="281" t="s">
        <v>245</v>
      </c>
      <c r="C190" s="307">
        <v>770</v>
      </c>
      <c r="D190" s="307">
        <v>1429</v>
      </c>
      <c r="E190" s="978">
        <f>IF(C190&gt;0,D190/C190-1,IF(C190&lt;0,-(D190/C190-1),""))</f>
        <v>0.8558</v>
      </c>
      <c r="F190" s="937" t="str">
        <f>IF(LEN(A190)=3,"是",IF(B190&lt;&gt;"",IF(SUM(C190:D190)&lt;&gt;0,"是","否"),"是"))</f>
        <v>是</v>
      </c>
      <c r="G190" s="873" t="str">
        <f>IF(LEN(A190)=3,"类",IF(LEN(A190)=5,"款","项"))</f>
        <v>款</v>
      </c>
    </row>
    <row ht="36.0" customHeight="1" x14ac:dyDescent="0.15" r="191" spans="1:7">
      <c r="A191" s="387">
        <v>2013201</v>
      </c>
      <c r="B191" s="284" t="s">
        <v>136</v>
      </c>
      <c r="C191" s="307">
        <v>487</v>
      </c>
      <c r="D191" s="310">
        <v>489</v>
      </c>
      <c r="E191" s="944">
        <f>IF(C191&gt;0,D191/C191-1,IF(C191&lt;0,-(D191/C191-1),""))</f>
        <v>0.0041</v>
      </c>
      <c r="F191" s="937" t="str">
        <f>IF(LEN(A191)=3,"是",IF(B191&lt;&gt;"",IF(SUM(C191:D191)&lt;&gt;0,"是","否"),"是"))</f>
        <v>是</v>
      </c>
      <c r="G191" s="873" t="str">
        <f>IF(LEN(A191)=3,"类",IF(LEN(A191)=5,"款","项"))</f>
        <v>项</v>
      </c>
    </row>
    <row ht="36.0" customHeight="1" x14ac:dyDescent="0.15" r="192" spans="1:7">
      <c r="A192" s="387">
        <v>2013202</v>
      </c>
      <c r="B192" s="284" t="s">
        <v>137</v>
      </c>
      <c r="C192" s="307">
        <v>269</v>
      </c>
      <c r="D192" s="310">
        <v>940</v>
      </c>
      <c r="E192" s="944">
        <f>IF(C192&gt;0,D192/C192-1,IF(C192&lt;0,-(D192/C192-1),""))</f>
        <v>2.4944</v>
      </c>
      <c r="F192" s="937" t="str">
        <f>IF(LEN(A192)=3,"是",IF(B192&lt;&gt;"",IF(SUM(C192:D192)&lt;&gt;0,"是","否"),"是"))</f>
        <v>是</v>
      </c>
      <c r="G192" s="873" t="str">
        <f>IF(LEN(A192)=3,"类",IF(LEN(A192)=5,"款","项"))</f>
        <v>项</v>
      </c>
    </row>
    <row ht="36.0" customHeight="1" x14ac:dyDescent="0.15" r="193" spans="1:7">
      <c r="A193" s="387">
        <v>2013203</v>
      </c>
      <c r="B193" s="284" t="s">
        <v>138</v>
      </c>
      <c r="C193" s="307">
        <v>0</v>
      </c>
      <c r="D193" s="310">
        <v>0</v>
      </c>
      <c r="E193" s="944" t="str">
        <f>IF(C193&gt;0,D193/C193-1,IF(C193&lt;0,-(D193/C193-1),""))</f>
      </c>
      <c r="F193" s="937" t="str">
        <f>IF(LEN(A193)=3,"是",IF(B193&lt;&gt;"",IF(SUM(C193:D193)&lt;&gt;0,"是","否"),"是"))</f>
        <v>否</v>
      </c>
      <c r="G193" s="873" t="str">
        <f>IF(LEN(A193)=3,"类",IF(LEN(A193)=5,"款","项"))</f>
        <v>项</v>
      </c>
    </row>
    <row ht="36.0" customHeight="1" x14ac:dyDescent="0.15" r="194" spans="1:7">
      <c r="A194" s="387">
        <v>2013204</v>
      </c>
      <c r="B194" s="284" t="s">
        <v>246</v>
      </c>
      <c r="C194" s="307">
        <v>0</v>
      </c>
      <c r="D194" s="310">
        <v>0</v>
      </c>
      <c r="E194" s="944" t="str">
        <f>IF(C194&gt;0,D194/C194-1,IF(C194&lt;0,-(D194/C194-1),""))</f>
      </c>
      <c r="F194" s="937" t="str">
        <f>IF(LEN(A194)=3,"是",IF(B194&lt;&gt;"",IF(SUM(C194:D194)&lt;&gt;0,"是","否"),"是"))</f>
        <v>否</v>
      </c>
      <c r="G194" s="873" t="str">
        <f>IF(LEN(A194)=3,"类",IF(LEN(A194)=5,"款","项"))</f>
        <v>项</v>
      </c>
    </row>
    <row ht="36.0" customHeight="1" x14ac:dyDescent="0.15" r="195" spans="1:7">
      <c r="A195" s="387">
        <v>2013250</v>
      </c>
      <c r="B195" s="284" t="s">
        <v>145</v>
      </c>
      <c r="C195" s="307">
        <v>0</v>
      </c>
      <c r="D195" s="310">
        <v>0</v>
      </c>
      <c r="E195" s="944" t="str">
        <f>IF(C195&gt;0,D195/C195-1,IF(C195&lt;0,-(D195/C195-1),""))</f>
      </c>
      <c r="F195" s="937" t="str">
        <f>IF(LEN(A195)=3,"是",IF(B195&lt;&gt;"",IF(SUM(C195:D195)&lt;&gt;0,"是","否"),"是"))</f>
        <v>否</v>
      </c>
      <c r="G195" s="873" t="str">
        <f>IF(LEN(A195)=3,"类",IF(LEN(A195)=5,"款","项"))</f>
        <v>项</v>
      </c>
    </row>
    <row ht="36.0" customHeight="1" x14ac:dyDescent="0.15" r="196" spans="1:7">
      <c r="A196" s="387">
        <v>2013299</v>
      </c>
      <c r="B196" s="284" t="s">
        <v>247</v>
      </c>
      <c r="C196" s="307">
        <v>14</v>
      </c>
      <c r="D196" s="310">
        <v>0</v>
      </c>
      <c r="E196" s="944">
        <f>IF(C196&gt;0,D196/C196-1,IF(C196&lt;0,-(D196/C196-1),""))</f>
        <v>-1</v>
      </c>
      <c r="F196" s="937" t="str">
        <f>IF(LEN(A196)=3,"是",IF(B196&lt;&gt;"",IF(SUM(C196:D196)&lt;&gt;0,"是","否"),"是"))</f>
        <v>是</v>
      </c>
      <c r="G196" s="873" t="str">
        <f>IF(LEN(A196)=3,"类",IF(LEN(A196)=5,"款","项"))</f>
        <v>项</v>
      </c>
    </row>
    <row ht="36.0" customHeight="1" x14ac:dyDescent="0.15" r="197" spans="1:7">
      <c r="A197" s="386">
        <v>20133</v>
      </c>
      <c r="B197" s="281" t="s">
        <v>248</v>
      </c>
      <c r="C197" s="307">
        <v>854</v>
      </c>
      <c r="D197" s="307">
        <v>751</v>
      </c>
      <c r="E197" s="978">
        <f>IF(C197&gt;0,D197/C197-1,IF(C197&lt;0,-(D197/C197-1),""))</f>
        <v>-0.1206</v>
      </c>
      <c r="F197" s="937" t="str">
        <f>IF(LEN(A197)=3,"是",IF(B197&lt;&gt;"",IF(SUM(C197:D197)&lt;&gt;0,"是","否"),"是"))</f>
        <v>是</v>
      </c>
      <c r="G197" s="873" t="str">
        <f>IF(LEN(A197)=3,"类",IF(LEN(A197)=5,"款","项"))</f>
        <v>款</v>
      </c>
    </row>
    <row ht="36.0" customHeight="1" x14ac:dyDescent="0.15" r="198" spans="1:7">
      <c r="A198" s="387">
        <v>2013301</v>
      </c>
      <c r="B198" s="284" t="s">
        <v>136</v>
      </c>
      <c r="C198" s="307">
        <v>248</v>
      </c>
      <c r="D198" s="310">
        <v>231</v>
      </c>
      <c r="E198" s="944">
        <f>IF(C198&gt;0,D198/C198-1,IF(C198&lt;0,-(D198/C198-1),""))</f>
        <v>-0.0685</v>
      </c>
      <c r="F198" s="937" t="str">
        <f>IF(LEN(A198)=3,"是",IF(B198&lt;&gt;"",IF(SUM(C198:D198)&lt;&gt;0,"是","否"),"是"))</f>
        <v>是</v>
      </c>
      <c r="G198" s="873" t="str">
        <f>IF(LEN(A198)=3,"类",IF(LEN(A198)=5,"款","项"))</f>
        <v>项</v>
      </c>
    </row>
    <row ht="36.0" customHeight="1" x14ac:dyDescent="0.15" r="199" spans="1:7">
      <c r="A199" s="387">
        <v>2013302</v>
      </c>
      <c r="B199" s="284" t="s">
        <v>137</v>
      </c>
      <c r="C199" s="307">
        <v>23</v>
      </c>
      <c r="D199" s="310">
        <v>60</v>
      </c>
      <c r="E199" s="944">
        <f>IF(C199&gt;0,D199/C199-1,IF(C199&lt;0,-(D199/C199-1),""))</f>
        <v>1.6087</v>
      </c>
      <c r="F199" s="937" t="str">
        <f>IF(LEN(A199)=3,"是",IF(B199&lt;&gt;"",IF(SUM(C199:D199)&lt;&gt;0,"是","否"),"是"))</f>
        <v>是</v>
      </c>
      <c r="G199" s="873" t="str">
        <f>IF(LEN(A199)=3,"类",IF(LEN(A199)=5,"款","项"))</f>
        <v>项</v>
      </c>
    </row>
    <row ht="36.0" customHeight="1" x14ac:dyDescent="0.15" r="200" spans="1:7">
      <c r="A200" s="387">
        <v>2013303</v>
      </c>
      <c r="B200" s="284" t="s">
        <v>138</v>
      </c>
      <c r="C200" s="307">
        <v>0</v>
      </c>
      <c r="D200" s="310">
        <v>0</v>
      </c>
      <c r="E200" s="944" t="str">
        <f>IF(C200&gt;0,D200/C200-1,IF(C200&lt;0,-(D200/C200-1),""))</f>
      </c>
      <c r="F200" s="937" t="str">
        <f>IF(LEN(A200)=3,"是",IF(B200&lt;&gt;"",IF(SUM(C200:D200)&lt;&gt;0,"是","否"),"是"))</f>
        <v>否</v>
      </c>
      <c r="G200" s="873" t="str">
        <f>IF(LEN(A200)=3,"类",IF(LEN(A200)=5,"款","项"))</f>
        <v>项</v>
      </c>
    </row>
    <row ht="36.0" customHeight="1" x14ac:dyDescent="0.15" r="201" spans="1:7">
      <c r="A201" s="387">
        <v>2013304</v>
      </c>
      <c r="B201" s="284" t="s">
        <v>249</v>
      </c>
      <c r="C201" s="307">
        <v>98</v>
      </c>
      <c r="D201" s="310">
        <v>0</v>
      </c>
      <c r="E201" s="944">
        <f>IF(C201&gt;0,D201/C201-1,IF(C201&lt;0,-(D201/C201-1),""))</f>
        <v>-1</v>
      </c>
      <c r="F201" s="937" t="str">
        <f>IF(LEN(A201)=3,"是",IF(B201&lt;&gt;"",IF(SUM(C201:D201)&lt;&gt;0,"是","否"),"是"))</f>
        <v>是</v>
      </c>
      <c r="G201" s="873" t="str">
        <f>IF(LEN(A201)=3,"类",IF(LEN(A201)=5,"款","项"))</f>
        <v>项</v>
      </c>
    </row>
    <row ht="36.0" customHeight="1" x14ac:dyDescent="0.15" r="202" spans="1:7">
      <c r="A202" s="387">
        <v>2013350</v>
      </c>
      <c r="B202" s="284" t="s">
        <v>145</v>
      </c>
      <c r="C202" s="307">
        <v>435</v>
      </c>
      <c r="D202" s="310">
        <v>423</v>
      </c>
      <c r="E202" s="944">
        <f>IF(C202&gt;0,D202/C202-1,IF(C202&lt;0,-(D202/C202-1),""))</f>
        <v>-0.0276</v>
      </c>
      <c r="F202" s="937" t="str">
        <f>IF(LEN(A202)=3,"是",IF(B202&lt;&gt;"",IF(SUM(C202:D202)&lt;&gt;0,"是","否"),"是"))</f>
        <v>是</v>
      </c>
      <c r="G202" s="873" t="str">
        <f>IF(LEN(A202)=3,"类",IF(LEN(A202)=5,"款","项"))</f>
        <v>项</v>
      </c>
    </row>
    <row ht="36.0" customHeight="1" x14ac:dyDescent="0.15" r="203" spans="1:7">
      <c r="A203" s="387">
        <v>2013399</v>
      </c>
      <c r="B203" s="284" t="s">
        <v>250</v>
      </c>
      <c r="C203" s="307">
        <v>50</v>
      </c>
      <c r="D203" s="310">
        <v>37</v>
      </c>
      <c r="E203" s="944">
        <f>IF(C203&gt;0,D203/C203-1,IF(C203&lt;0,-(D203/C203-1),""))</f>
        <v>-0.26</v>
      </c>
      <c r="F203" s="937" t="str">
        <f>IF(LEN(A203)=3,"是",IF(B203&lt;&gt;"",IF(SUM(C203:D203)&lt;&gt;0,"是","否"),"是"))</f>
        <v>是</v>
      </c>
      <c r="G203" s="873" t="str">
        <f>IF(LEN(A203)=3,"类",IF(LEN(A203)=5,"款","项"))</f>
        <v>项</v>
      </c>
    </row>
    <row ht="36.0" customHeight="1" x14ac:dyDescent="0.15" r="204" spans="1:7">
      <c r="A204" s="386">
        <v>20134</v>
      </c>
      <c r="B204" s="281" t="s">
        <v>251</v>
      </c>
      <c r="C204" s="307">
        <v>425</v>
      </c>
      <c r="D204" s="307">
        <v>391</v>
      </c>
      <c r="E204" s="978">
        <f>IF(C204&gt;0,D204/C204-1,IF(C204&lt;0,-(D204/C204-1),""))</f>
        <v>-0.08</v>
      </c>
      <c r="F204" s="937" t="str">
        <f>IF(LEN(A204)=3,"是",IF(B204&lt;&gt;"",IF(SUM(C204:D204)&lt;&gt;0,"是","否"),"是"))</f>
        <v>是</v>
      </c>
      <c r="G204" s="873" t="str">
        <f>IF(LEN(A204)=3,"类",IF(LEN(A204)=5,"款","项"))</f>
        <v>款</v>
      </c>
    </row>
    <row ht="36.0" customHeight="1" x14ac:dyDescent="0.15" r="205" spans="1:7">
      <c r="A205" s="387">
        <v>2013401</v>
      </c>
      <c r="B205" s="284" t="s">
        <v>136</v>
      </c>
      <c r="C205" s="307">
        <v>211</v>
      </c>
      <c r="D205" s="310">
        <v>197</v>
      </c>
      <c r="E205" s="944">
        <f>IF(C205&gt;0,D205/C205-1,IF(C205&lt;0,-(D205/C205-1),""))</f>
        <v>-0.0664</v>
      </c>
      <c r="F205" s="937" t="str">
        <f>IF(LEN(A205)=3,"是",IF(B205&lt;&gt;"",IF(SUM(C205:D205)&lt;&gt;0,"是","否"),"是"))</f>
        <v>是</v>
      </c>
      <c r="G205" s="873" t="str">
        <f>IF(LEN(A205)=3,"类",IF(LEN(A205)=5,"款","项"))</f>
        <v>项</v>
      </c>
    </row>
    <row ht="36.0" customHeight="1" x14ac:dyDescent="0.15" r="206" spans="1:7">
      <c r="A206" s="387">
        <v>2013402</v>
      </c>
      <c r="B206" s="284" t="s">
        <v>137</v>
      </c>
      <c r="C206" s="307">
        <v>11</v>
      </c>
      <c r="D206" s="310">
        <v>45</v>
      </c>
      <c r="E206" s="944">
        <f>IF(C206&gt;0,D206/C206-1,IF(C206&lt;0,-(D206/C206-1),""))</f>
        <v>3.0909</v>
      </c>
      <c r="F206" s="937" t="str">
        <f>IF(LEN(A206)=3,"是",IF(B206&lt;&gt;"",IF(SUM(C206:D206)&lt;&gt;0,"是","否"),"是"))</f>
        <v>是</v>
      </c>
      <c r="G206" s="873" t="str">
        <f>IF(LEN(A206)=3,"类",IF(LEN(A206)=5,"款","项"))</f>
        <v>项</v>
      </c>
    </row>
    <row ht="36.0" customHeight="1" x14ac:dyDescent="0.15" r="207" spans="1:7">
      <c r="A207" s="387">
        <v>2013403</v>
      </c>
      <c r="B207" s="284" t="s">
        <v>138</v>
      </c>
      <c r="C207" s="307">
        <v>0</v>
      </c>
      <c r="D207" s="310">
        <v>0</v>
      </c>
      <c r="E207" s="944" t="str">
        <f>IF(C207&gt;0,D207/C207-1,IF(C207&lt;0,-(D207/C207-1),""))</f>
      </c>
      <c r="F207" s="937" t="str">
        <f>IF(LEN(A207)=3,"是",IF(B207&lt;&gt;"",IF(SUM(C207:D207)&lt;&gt;0,"是","否"),"是"))</f>
        <v>否</v>
      </c>
      <c r="G207" s="873" t="str">
        <f>IF(LEN(A207)=3,"类",IF(LEN(A207)=5,"款","项"))</f>
        <v>项</v>
      </c>
    </row>
    <row ht="36.0" customHeight="1" x14ac:dyDescent="0.15" r="208" spans="1:7">
      <c r="A208" s="387">
        <v>2013404</v>
      </c>
      <c r="B208" s="284" t="s">
        <v>252</v>
      </c>
      <c r="C208" s="307">
        <v>174</v>
      </c>
      <c r="D208" s="310">
        <v>111</v>
      </c>
      <c r="E208" s="944">
        <f>IF(C208&gt;0,D208/C208-1,IF(C208&lt;0,-(D208/C208-1),""))</f>
        <v>-0.3621</v>
      </c>
      <c r="F208" s="937" t="str">
        <f>IF(LEN(A208)=3,"是",IF(B208&lt;&gt;"",IF(SUM(C208:D208)&lt;&gt;0,"是","否"),"是"))</f>
        <v>是</v>
      </c>
      <c r="G208" s="873" t="str">
        <f>IF(LEN(A208)=3,"类",IF(LEN(A208)=5,"款","项"))</f>
        <v>项</v>
      </c>
    </row>
    <row ht="36.0" customHeight="1" x14ac:dyDescent="0.15" r="209" spans="1:7">
      <c r="A209" s="387">
        <v>2013405</v>
      </c>
      <c r="B209" s="284" t="s">
        <v>253</v>
      </c>
      <c r="C209" s="307">
        <v>5</v>
      </c>
      <c r="D209" s="310">
        <v>0</v>
      </c>
      <c r="E209" s="944">
        <f>IF(C209&gt;0,D209/C209-1,IF(C209&lt;0,-(D209/C209-1),""))</f>
        <v>-1</v>
      </c>
      <c r="F209" s="937" t="str">
        <f>IF(LEN(A209)=3,"是",IF(B209&lt;&gt;"",IF(SUM(C209:D209)&lt;&gt;0,"是","否"),"是"))</f>
        <v>是</v>
      </c>
      <c r="G209" s="873" t="str">
        <f>IF(LEN(A209)=3,"类",IF(LEN(A209)=5,"款","项"))</f>
        <v>项</v>
      </c>
    </row>
    <row ht="36.0" customHeight="1" x14ac:dyDescent="0.15" r="210" spans="1:7">
      <c r="A210" s="387">
        <v>2013450</v>
      </c>
      <c r="B210" s="284" t="s">
        <v>145</v>
      </c>
      <c r="C210" s="307">
        <v>0</v>
      </c>
      <c r="D210" s="310">
        <v>0</v>
      </c>
      <c r="E210" s="944" t="str">
        <f>IF(C210&gt;0,D210/C210-1,IF(C210&lt;0,-(D210/C210-1),""))</f>
      </c>
      <c r="F210" s="937" t="str">
        <f>IF(LEN(A210)=3,"是",IF(B210&lt;&gt;"",IF(SUM(C210:D210)&lt;&gt;0,"是","否"),"是"))</f>
        <v>否</v>
      </c>
      <c r="G210" s="873" t="str">
        <f>IF(LEN(A210)=3,"类",IF(LEN(A210)=5,"款","项"))</f>
        <v>项</v>
      </c>
    </row>
    <row ht="36.0" customHeight="1" x14ac:dyDescent="0.15" r="211" spans="1:7">
      <c r="A211" s="387">
        <v>2013499</v>
      </c>
      <c r="B211" s="284" t="s">
        <v>254</v>
      </c>
      <c r="C211" s="307">
        <v>24</v>
      </c>
      <c r="D211" s="310">
        <v>38</v>
      </c>
      <c r="E211" s="944">
        <f>IF(C211&gt;0,D211/C211-1,IF(C211&lt;0,-(D211/C211-1),""))</f>
        <v>0.5833</v>
      </c>
      <c r="F211" s="937" t="str">
        <f>IF(LEN(A211)=3,"是",IF(B211&lt;&gt;"",IF(SUM(C211:D211)&lt;&gt;0,"是","否"),"是"))</f>
        <v>是</v>
      </c>
      <c r="G211" s="873" t="str">
        <f>IF(LEN(A211)=3,"类",IF(LEN(A211)=5,"款","项"))</f>
        <v>项</v>
      </c>
    </row>
    <row ht="36.0" customHeight="1" x14ac:dyDescent="0.15" r="212" spans="1:7">
      <c r="A212" s="386">
        <v>20135</v>
      </c>
      <c r="B212" s="281" t="s">
        <v>255</v>
      </c>
      <c r="C212" s="307">
        <v>0</v>
      </c>
      <c r="D212" s="307">
        <v>0</v>
      </c>
      <c r="E212" s="978" t="str">
        <f>IF(C212&gt;0,D212/C212-1,IF(C212&lt;0,-(D212/C212-1),""))</f>
      </c>
      <c r="F212" s="937" t="str">
        <f>IF(LEN(A212)=3,"是",IF(B212&lt;&gt;"",IF(SUM(C212:D212)&lt;&gt;0,"是","否"),"是"))</f>
        <v>否</v>
      </c>
      <c r="G212" s="873" t="str">
        <f>IF(LEN(A212)=3,"类",IF(LEN(A212)=5,"款","项"))</f>
        <v>款</v>
      </c>
    </row>
    <row ht="36.0" customHeight="1" x14ac:dyDescent="0.15" r="213" spans="1:7">
      <c r="A213" s="387">
        <v>2013501</v>
      </c>
      <c r="B213" s="284" t="s">
        <v>136</v>
      </c>
      <c r="C213" s="307">
        <v>0</v>
      </c>
      <c r="D213" s="310">
        <v>0</v>
      </c>
      <c r="E213" s="944" t="str">
        <f>IF(C213&gt;0,D213/C213-1,IF(C213&lt;0,-(D213/C213-1),""))</f>
      </c>
      <c r="F213" s="937" t="str">
        <f>IF(LEN(A213)=3,"是",IF(B213&lt;&gt;"",IF(SUM(C213:D213)&lt;&gt;0,"是","否"),"是"))</f>
        <v>否</v>
      </c>
      <c r="G213" s="873" t="str">
        <f>IF(LEN(A213)=3,"类",IF(LEN(A213)=5,"款","项"))</f>
        <v>项</v>
      </c>
    </row>
    <row ht="36.0" customHeight="1" x14ac:dyDescent="0.15" r="214" spans="1:7">
      <c r="A214" s="387">
        <v>2013502</v>
      </c>
      <c r="B214" s="284" t="s">
        <v>137</v>
      </c>
      <c r="C214" s="307">
        <v>0</v>
      </c>
      <c r="D214" s="310">
        <v>0</v>
      </c>
      <c r="E214" s="944" t="str">
        <f>IF(C214&gt;0,D214/C214-1,IF(C214&lt;0,-(D214/C214-1),""))</f>
      </c>
      <c r="F214" s="937" t="str">
        <f>IF(LEN(A214)=3,"是",IF(B214&lt;&gt;"",IF(SUM(C214:D214)&lt;&gt;0,"是","否"),"是"))</f>
        <v>否</v>
      </c>
      <c r="G214" s="873" t="str">
        <f>IF(LEN(A214)=3,"类",IF(LEN(A214)=5,"款","项"))</f>
        <v>项</v>
      </c>
    </row>
    <row ht="36.0" customHeight="1" x14ac:dyDescent="0.15" r="215" spans="1:7">
      <c r="A215" s="387">
        <v>2013503</v>
      </c>
      <c r="B215" s="284" t="s">
        <v>138</v>
      </c>
      <c r="C215" s="307">
        <v>0</v>
      </c>
      <c r="D215" s="310">
        <v>0</v>
      </c>
      <c r="E215" s="944" t="str">
        <f>IF(C215&gt;0,D215/C215-1,IF(C215&lt;0,-(D215/C215-1),""))</f>
      </c>
      <c r="F215" s="937" t="str">
        <f>IF(LEN(A215)=3,"是",IF(B215&lt;&gt;"",IF(SUM(C215:D215)&lt;&gt;0,"是","否"),"是"))</f>
        <v>否</v>
      </c>
      <c r="G215" s="873" t="str">
        <f>IF(LEN(A215)=3,"类",IF(LEN(A215)=5,"款","项"))</f>
        <v>项</v>
      </c>
    </row>
    <row ht="36.0" customHeight="1" x14ac:dyDescent="0.15" r="216" spans="1:7">
      <c r="A216" s="387">
        <v>2013550</v>
      </c>
      <c r="B216" s="284" t="s">
        <v>145</v>
      </c>
      <c r="C216" s="307">
        <v>0</v>
      </c>
      <c r="D216" s="310">
        <v>0</v>
      </c>
      <c r="E216" s="944" t="str">
        <f>IF(C216&gt;0,D216/C216-1,IF(C216&lt;0,-(D216/C216-1),""))</f>
      </c>
      <c r="F216" s="937" t="str">
        <f>IF(LEN(A216)=3,"是",IF(B216&lt;&gt;"",IF(SUM(C216:D216)&lt;&gt;0,"是","否"),"是"))</f>
        <v>否</v>
      </c>
      <c r="G216" s="873" t="str">
        <f>IF(LEN(A216)=3,"类",IF(LEN(A216)=5,"款","项"))</f>
        <v>项</v>
      </c>
    </row>
    <row ht="36.0" customHeight="1" x14ac:dyDescent="0.15" r="217" spans="1:7">
      <c r="A217" s="387">
        <v>2013599</v>
      </c>
      <c r="B217" s="284" t="s">
        <v>256</v>
      </c>
      <c r="C217" s="307">
        <v>0</v>
      </c>
      <c r="D217" s="310">
        <v>0</v>
      </c>
      <c r="E217" s="944" t="str">
        <f>IF(C217&gt;0,D217/C217-1,IF(C217&lt;0,-(D217/C217-1),""))</f>
      </c>
      <c r="F217" s="937" t="str">
        <f>IF(LEN(A217)=3,"是",IF(B217&lt;&gt;"",IF(SUM(C217:D217)&lt;&gt;0,"是","否"),"是"))</f>
        <v>否</v>
      </c>
      <c r="G217" s="873" t="str">
        <f>IF(LEN(A217)=3,"类",IF(LEN(A217)=5,"款","项"))</f>
        <v>项</v>
      </c>
    </row>
    <row ht="36.0" customHeight="1" x14ac:dyDescent="0.15" r="218" spans="1:7">
      <c r="A218" s="386">
        <v>20136</v>
      </c>
      <c r="B218" s="281" t="s">
        <v>257</v>
      </c>
      <c r="C218" s="307">
        <v>606</v>
      </c>
      <c r="D218" s="307">
        <v>702</v>
      </c>
      <c r="E218" s="978">
        <f>IF(C218&gt;0,D218/C218-1,IF(C218&lt;0,-(D218/C218-1),""))</f>
        <v>0.1584</v>
      </c>
      <c r="F218" s="937" t="str">
        <f>IF(LEN(A218)=3,"是",IF(B218&lt;&gt;"",IF(SUM(C218:D218)&lt;&gt;0,"是","否"),"是"))</f>
        <v>是</v>
      </c>
      <c r="G218" s="873" t="str">
        <f>IF(LEN(A218)=3,"类",IF(LEN(A218)=5,"款","项"))</f>
        <v>款</v>
      </c>
    </row>
    <row ht="36.0" customHeight="1" x14ac:dyDescent="0.15" r="219" spans="1:7">
      <c r="A219" s="387">
        <v>2013601</v>
      </c>
      <c r="B219" s="284" t="s">
        <v>136</v>
      </c>
      <c r="C219" s="307">
        <v>441</v>
      </c>
      <c r="D219" s="310">
        <v>432</v>
      </c>
      <c r="E219" s="944">
        <f>IF(C219&gt;0,D219/C219-1,IF(C219&lt;0,-(D219/C219-1),""))</f>
        <v>-0.0204</v>
      </c>
      <c r="F219" s="937" t="str">
        <f>IF(LEN(A219)=3,"是",IF(B219&lt;&gt;"",IF(SUM(C219:D219)&lt;&gt;0,"是","否"),"是"))</f>
        <v>是</v>
      </c>
      <c r="G219" s="873" t="str">
        <f>IF(LEN(A219)=3,"类",IF(LEN(A219)=5,"款","项"))</f>
        <v>项</v>
      </c>
    </row>
    <row ht="36.0" customHeight="1" x14ac:dyDescent="0.15" r="220" spans="1:7">
      <c r="A220" s="387">
        <v>2013602</v>
      </c>
      <c r="B220" s="284" t="s">
        <v>137</v>
      </c>
      <c r="C220" s="307">
        <v>54</v>
      </c>
      <c r="D220" s="310">
        <v>164</v>
      </c>
      <c r="E220" s="944">
        <f>IF(C220&gt;0,D220/C220-1,IF(C220&lt;0,-(D220/C220-1),""))</f>
        <v>2.037</v>
      </c>
      <c r="F220" s="937" t="str">
        <f>IF(LEN(A220)=3,"是",IF(B220&lt;&gt;"",IF(SUM(C220:D220)&lt;&gt;0,"是","否"),"是"))</f>
        <v>是</v>
      </c>
      <c r="G220" s="873" t="str">
        <f>IF(LEN(A220)=3,"类",IF(LEN(A220)=5,"款","项"))</f>
        <v>项</v>
      </c>
    </row>
    <row ht="36.0" customHeight="1" x14ac:dyDescent="0.15" r="221" spans="1:7">
      <c r="A221" s="387">
        <v>2013603</v>
      </c>
      <c r="B221" s="284" t="s">
        <v>138</v>
      </c>
      <c r="C221" s="307">
        <v>0</v>
      </c>
      <c r="D221" s="310">
        <v>0</v>
      </c>
      <c r="E221" s="944" t="str">
        <f>IF(C221&gt;0,D221/C221-1,IF(C221&lt;0,-(D221/C221-1),""))</f>
      </c>
      <c r="F221" s="937" t="str">
        <f>IF(LEN(A221)=3,"是",IF(B221&lt;&gt;"",IF(SUM(C221:D221)&lt;&gt;0,"是","否"),"是"))</f>
        <v>否</v>
      </c>
      <c r="G221" s="873" t="str">
        <f>IF(LEN(A221)=3,"类",IF(LEN(A221)=5,"款","项"))</f>
        <v>项</v>
      </c>
    </row>
    <row ht="36.0" customHeight="1" x14ac:dyDescent="0.15" r="222" spans="1:7">
      <c r="A222" s="387">
        <v>2013650</v>
      </c>
      <c r="B222" s="284" t="s">
        <v>145</v>
      </c>
      <c r="C222" s="307">
        <v>104</v>
      </c>
      <c r="D222" s="310">
        <v>106</v>
      </c>
      <c r="E222" s="944">
        <f>IF(C222&gt;0,D222/C222-1,IF(C222&lt;0,-(D222/C222-1),""))</f>
        <v>0.0192</v>
      </c>
      <c r="F222" s="937" t="str">
        <f>IF(LEN(A222)=3,"是",IF(B222&lt;&gt;"",IF(SUM(C222:D222)&lt;&gt;0,"是","否"),"是"))</f>
        <v>是</v>
      </c>
      <c r="G222" s="873" t="str">
        <f>IF(LEN(A222)=3,"类",IF(LEN(A222)=5,"款","项"))</f>
        <v>项</v>
      </c>
    </row>
    <row ht="36.0" customHeight="1" x14ac:dyDescent="0.15" r="223" spans="1:7">
      <c r="A223" s="387">
        <v>2013699</v>
      </c>
      <c r="B223" s="284" t="s">
        <v>258</v>
      </c>
      <c r="C223" s="307">
        <v>7</v>
      </c>
      <c r="D223" s="310">
        <v>0</v>
      </c>
      <c r="E223" s="944">
        <f>IF(C223&gt;0,D223/C223-1,IF(C223&lt;0,-(D223/C223-1),""))</f>
        <v>-1</v>
      </c>
      <c r="F223" s="937" t="str">
        <f>IF(LEN(A223)=3,"是",IF(B223&lt;&gt;"",IF(SUM(C223:D223)&lt;&gt;0,"是","否"),"是"))</f>
        <v>是</v>
      </c>
      <c r="G223" s="873" t="str">
        <f>IF(LEN(A223)=3,"类",IF(LEN(A223)=5,"款","项"))</f>
        <v>项</v>
      </c>
    </row>
    <row ht="36.0" customHeight="1" x14ac:dyDescent="0.15" r="224" spans="1:7">
      <c r="A224" s="386">
        <v>20137</v>
      </c>
      <c r="B224" s="281" t="s">
        <v>259</v>
      </c>
      <c r="C224" s="307">
        <v>0</v>
      </c>
      <c r="D224" s="307">
        <v>0</v>
      </c>
      <c r="E224" s="978" t="str">
        <f>IF(C224&gt;0,D224/C224-1,IF(C224&lt;0,-(D224/C224-1),""))</f>
      </c>
      <c r="F224" s="937" t="str">
        <f>IF(LEN(A224)=3,"是",IF(B224&lt;&gt;"",IF(SUM(C224:D224)&lt;&gt;0,"是","否"),"是"))</f>
        <v>否</v>
      </c>
      <c r="G224" s="873" t="str">
        <f>IF(LEN(A224)=3,"类",IF(LEN(A224)=5,"款","项"))</f>
        <v>款</v>
      </c>
    </row>
    <row ht="36.0" customHeight="1" x14ac:dyDescent="0.15" r="225" spans="1:7">
      <c r="A225" s="387">
        <v>2013701</v>
      </c>
      <c r="B225" s="284" t="s">
        <v>136</v>
      </c>
      <c r="C225" s="307">
        <v>0</v>
      </c>
      <c r="D225" s="310">
        <v>0</v>
      </c>
      <c r="E225" s="944" t="str">
        <f>IF(C225&gt;0,D225/C225-1,IF(C225&lt;0,-(D225/C225-1),""))</f>
      </c>
      <c r="F225" s="937" t="str">
        <f>IF(LEN(A225)=3,"是",IF(B225&lt;&gt;"",IF(SUM(C225:D225)&lt;&gt;0,"是","否"),"是"))</f>
        <v>否</v>
      </c>
      <c r="G225" s="873" t="str">
        <f>IF(LEN(A225)=3,"类",IF(LEN(A225)=5,"款","项"))</f>
        <v>项</v>
      </c>
    </row>
    <row ht="36.0" customHeight="1" x14ac:dyDescent="0.15" r="226" spans="1:7">
      <c r="A226" s="387">
        <v>2013702</v>
      </c>
      <c r="B226" s="284" t="s">
        <v>137</v>
      </c>
      <c r="C226" s="307">
        <v>0</v>
      </c>
      <c r="D226" s="310">
        <v>0</v>
      </c>
      <c r="E226" s="944" t="str">
        <f>IF(C226&gt;0,D226/C226-1,IF(C226&lt;0,-(D226/C226-1),""))</f>
      </c>
      <c r="F226" s="937" t="str">
        <f>IF(LEN(A226)=3,"是",IF(B226&lt;&gt;"",IF(SUM(C226:D226)&lt;&gt;0,"是","否"),"是"))</f>
        <v>否</v>
      </c>
      <c r="G226" s="873" t="str">
        <f>IF(LEN(A226)=3,"类",IF(LEN(A226)=5,"款","项"))</f>
        <v>项</v>
      </c>
    </row>
    <row ht="36.0" customHeight="1" x14ac:dyDescent="0.15" r="227" spans="1:7">
      <c r="A227" s="387">
        <v>2013703</v>
      </c>
      <c r="B227" s="284" t="s">
        <v>138</v>
      </c>
      <c r="C227" s="307">
        <v>0</v>
      </c>
      <c r="D227" s="310">
        <v>0</v>
      </c>
      <c r="E227" s="944" t="str">
        <f>IF(C227&gt;0,D227/C227-1,IF(C227&lt;0,-(D227/C227-1),""))</f>
      </c>
      <c r="F227" s="937" t="str">
        <f>IF(LEN(A227)=3,"是",IF(B227&lt;&gt;"",IF(SUM(C227:D227)&lt;&gt;0,"是","否"),"是"))</f>
        <v>否</v>
      </c>
      <c r="G227" s="873" t="str">
        <f>IF(LEN(A227)=3,"类",IF(LEN(A227)=5,"款","项"))</f>
        <v>项</v>
      </c>
    </row>
    <row ht="36.0" customHeight="1" x14ac:dyDescent="0.15" r="228" spans="1:7">
      <c r="A228" s="387">
        <v>2013704</v>
      </c>
      <c r="B228" s="284" t="s">
        <v>260</v>
      </c>
      <c r="C228" s="307">
        <v>0</v>
      </c>
      <c r="D228" s="310">
        <v>0</v>
      </c>
      <c r="E228" s="944" t="str">
        <f>IF(C228&gt;0,D228/C228-1,IF(C228&lt;0,-(D228/C228-1),""))</f>
      </c>
      <c r="F228" s="937" t="str">
        <f>IF(LEN(A228)=3,"是",IF(B228&lt;&gt;"",IF(SUM(C228:D228)&lt;&gt;0,"是","否"),"是"))</f>
        <v>否</v>
      </c>
      <c r="G228" s="873" t="str">
        <f>IF(LEN(A228)=3,"类",IF(LEN(A228)=5,"款","项"))</f>
        <v>项</v>
      </c>
    </row>
    <row ht="36.0" customHeight="1" x14ac:dyDescent="0.15" r="229" spans="1:7">
      <c r="A229" s="387">
        <v>2013750</v>
      </c>
      <c r="B229" s="284" t="s">
        <v>145</v>
      </c>
      <c r="C229" s="307">
        <v>0</v>
      </c>
      <c r="D229" s="310">
        <v>0</v>
      </c>
      <c r="E229" s="944" t="str">
        <f>IF(C229&gt;0,D229/C229-1,IF(C229&lt;0,-(D229/C229-1),""))</f>
      </c>
      <c r="F229" s="937" t="str">
        <f>IF(LEN(A229)=3,"是",IF(B229&lt;&gt;"",IF(SUM(C229:D229)&lt;&gt;0,"是","否"),"是"))</f>
        <v>否</v>
      </c>
      <c r="G229" s="873" t="str">
        <f>IF(LEN(A229)=3,"类",IF(LEN(A229)=5,"款","项"))</f>
        <v>项</v>
      </c>
    </row>
    <row ht="36.0" customHeight="1" x14ac:dyDescent="0.15" r="230" spans="1:7">
      <c r="A230" s="387">
        <v>2013799</v>
      </c>
      <c r="B230" s="284" t="s">
        <v>261</v>
      </c>
      <c r="C230" s="307">
        <v>0</v>
      </c>
      <c r="D230" s="310">
        <v>0</v>
      </c>
      <c r="E230" s="944" t="str">
        <f>IF(C230&gt;0,D230/C230-1,IF(C230&lt;0,-(D230/C230-1),""))</f>
      </c>
      <c r="F230" s="937" t="str">
        <f>IF(LEN(A230)=3,"是",IF(B230&lt;&gt;"",IF(SUM(C230:D230)&lt;&gt;0,"是","否"),"是"))</f>
        <v>否</v>
      </c>
      <c r="G230" s="873" t="str">
        <f>IF(LEN(A230)=3,"类",IF(LEN(A230)=5,"款","项"))</f>
        <v>项</v>
      </c>
    </row>
    <row ht="36.0" customHeight="1" x14ac:dyDescent="0.15" r="231" spans="1:7">
      <c r="A231" s="386">
        <v>20138</v>
      </c>
      <c r="B231" s="281" t="s">
        <v>262</v>
      </c>
      <c r="C231" s="307">
        <v>1051</v>
      </c>
      <c r="D231" s="307">
        <v>1060</v>
      </c>
      <c r="E231" s="978">
        <f>IF(C231&gt;0,D231/C231-1,IF(C231&lt;0,-(D231/C231-1),""))</f>
        <v>0.0086</v>
      </c>
      <c r="F231" s="937" t="str">
        <f>IF(LEN(A231)=3,"是",IF(B231&lt;&gt;"",IF(SUM(C231:D231)&lt;&gt;0,"是","否"),"是"))</f>
        <v>是</v>
      </c>
      <c r="G231" s="873" t="str">
        <f>IF(LEN(A231)=3,"类",IF(LEN(A231)=5,"款","项"))</f>
        <v>款</v>
      </c>
    </row>
    <row ht="36.0" customHeight="1" x14ac:dyDescent="0.15" r="232" spans="1:7">
      <c r="A232" s="387">
        <v>2013801</v>
      </c>
      <c r="B232" s="284" t="s">
        <v>136</v>
      </c>
      <c r="C232" s="307">
        <v>866</v>
      </c>
      <c r="D232" s="310">
        <v>805</v>
      </c>
      <c r="E232" s="944">
        <f>IF(C232&gt;0,D232/C232-1,IF(C232&lt;0,-(D232/C232-1),""))</f>
        <v>-0.0704</v>
      </c>
      <c r="F232" s="937" t="str">
        <f>IF(LEN(A232)=3,"是",IF(B232&lt;&gt;"",IF(SUM(C232:D232)&lt;&gt;0,"是","否"),"是"))</f>
        <v>是</v>
      </c>
      <c r="G232" s="873" t="str">
        <f>IF(LEN(A232)=3,"类",IF(LEN(A232)=5,"款","项"))</f>
        <v>项</v>
      </c>
    </row>
    <row ht="36.0" customHeight="1" x14ac:dyDescent="0.15" r="233" spans="1:7">
      <c r="A233" s="387">
        <v>2013802</v>
      </c>
      <c r="B233" s="284" t="s">
        <v>137</v>
      </c>
      <c r="C233" s="307">
        <v>0</v>
      </c>
      <c r="D233" s="310">
        <v>0</v>
      </c>
      <c r="E233" s="944" t="str">
        <f>IF(C233&gt;0,D233/C233-1,IF(C233&lt;0,-(D233/C233-1),""))</f>
      </c>
      <c r="F233" s="937" t="str">
        <f>IF(LEN(A233)=3,"是",IF(B233&lt;&gt;"",IF(SUM(C233:D233)&lt;&gt;0,"是","否"),"是"))</f>
        <v>否</v>
      </c>
      <c r="G233" s="873" t="str">
        <f>IF(LEN(A233)=3,"类",IF(LEN(A233)=5,"款","项"))</f>
        <v>项</v>
      </c>
    </row>
    <row ht="36.0" customHeight="1" x14ac:dyDescent="0.15" r="234" spans="1:7">
      <c r="A234" s="387">
        <v>2013803</v>
      </c>
      <c r="B234" s="284" t="s">
        <v>138</v>
      </c>
      <c r="C234" s="307">
        <v>0</v>
      </c>
      <c r="D234" s="310">
        <v>0</v>
      </c>
      <c r="E234" s="944" t="str">
        <f>IF(C234&gt;0,D234/C234-1,IF(C234&lt;0,-(D234/C234-1),""))</f>
      </c>
      <c r="F234" s="937" t="str">
        <f>IF(LEN(A234)=3,"是",IF(B234&lt;&gt;"",IF(SUM(C234:D234)&lt;&gt;0,"是","否"),"是"))</f>
        <v>否</v>
      </c>
      <c r="G234" s="873" t="str">
        <f>IF(LEN(A234)=3,"类",IF(LEN(A234)=5,"款","项"))</f>
        <v>项</v>
      </c>
    </row>
    <row ht="36.0" customHeight="1" x14ac:dyDescent="0.15" r="235" spans="1:7">
      <c r="A235" s="387">
        <v>2013804</v>
      </c>
      <c r="B235" s="284" t="s">
        <v>263</v>
      </c>
      <c r="C235" s="307">
        <v>0</v>
      </c>
      <c r="D235" s="310">
        <v>0</v>
      </c>
      <c r="E235" s="944" t="str">
        <f>IF(C235&gt;0,D235/C235-1,IF(C235&lt;0,-(D235/C235-1),""))</f>
      </c>
      <c r="F235" s="937" t="str">
        <f>IF(LEN(A235)=3,"是",IF(B235&lt;&gt;"",IF(SUM(C235:D235)&lt;&gt;0,"是","否"),"是"))</f>
        <v>否</v>
      </c>
      <c r="G235" s="873" t="str">
        <f>IF(LEN(A235)=3,"类",IF(LEN(A235)=5,"款","项"))</f>
        <v>项</v>
      </c>
    </row>
    <row ht="36.0" customHeight="1" x14ac:dyDescent="0.15" r="236" spans="1:7">
      <c r="A236" s="387">
        <v>2013805</v>
      </c>
      <c r="B236" s="284" t="s">
        <v>264</v>
      </c>
      <c r="C236" s="307">
        <v>0</v>
      </c>
      <c r="D236" s="310">
        <v>0</v>
      </c>
      <c r="E236" s="944" t="str">
        <f>IF(C236&gt;0,D236/C236-1,IF(C236&lt;0,-(D236/C236-1),""))</f>
      </c>
      <c r="F236" s="937" t="str">
        <f>IF(LEN(A236)=3,"是",IF(B236&lt;&gt;"",IF(SUM(C236:D236)&lt;&gt;0,"是","否"),"是"))</f>
        <v>否</v>
      </c>
      <c r="G236" s="873" t="str">
        <f>IF(LEN(A236)=3,"类",IF(LEN(A236)=5,"款","项"))</f>
        <v>项</v>
      </c>
    </row>
    <row ht="36.0" customHeight="1" x14ac:dyDescent="0.15" r="237" spans="1:7">
      <c r="A237" s="387">
        <v>2013808</v>
      </c>
      <c r="B237" s="284" t="s">
        <v>177</v>
      </c>
      <c r="C237" s="307">
        <v>0</v>
      </c>
      <c r="D237" s="310">
        <v>0</v>
      </c>
      <c r="E237" s="944" t="str">
        <f>IF(C237&gt;0,D237/C237-1,IF(C237&lt;0,-(D237/C237-1),""))</f>
      </c>
      <c r="F237" s="937" t="str">
        <f>IF(LEN(A237)=3,"是",IF(B237&lt;&gt;"",IF(SUM(C237:D237)&lt;&gt;0,"是","否"),"是"))</f>
        <v>否</v>
      </c>
      <c r="G237" s="873" t="str">
        <f>IF(LEN(A237)=3,"类",IF(LEN(A237)=5,"款","项"))</f>
        <v>项</v>
      </c>
    </row>
    <row ht="36.0" customHeight="1" x14ac:dyDescent="0.15" r="238" spans="1:7">
      <c r="A238" s="387">
        <v>2013810</v>
      </c>
      <c r="B238" s="284" t="s">
        <v>265</v>
      </c>
      <c r="C238" s="307">
        <v>0</v>
      </c>
      <c r="D238" s="310">
        <v>0</v>
      </c>
      <c r="E238" s="944" t="str">
        <f>IF(C238&gt;0,D238/C238-1,IF(C238&lt;0,-(D238/C238-1),""))</f>
      </c>
      <c r="F238" s="937" t="str">
        <f>IF(LEN(A238)=3,"是",IF(B238&lt;&gt;"",IF(SUM(C238:D238)&lt;&gt;0,"是","否"),"是"))</f>
        <v>否</v>
      </c>
      <c r="G238" s="873" t="str">
        <f>IF(LEN(A238)=3,"类",IF(LEN(A238)=5,"款","项"))</f>
        <v>项</v>
      </c>
    </row>
    <row ht="36.0" customHeight="1" x14ac:dyDescent="0.15" r="239" spans="1:7">
      <c r="A239" s="387">
        <v>2013812</v>
      </c>
      <c r="B239" s="284" t="s">
        <v>266</v>
      </c>
      <c r="C239" s="307">
        <v>0</v>
      </c>
      <c r="D239" s="310">
        <v>0</v>
      </c>
      <c r="E239" s="944" t="str">
        <f>IF(C239&gt;0,D239/C239-1,IF(C239&lt;0,-(D239/C239-1),""))</f>
      </c>
      <c r="F239" s="937" t="str">
        <f>IF(LEN(A239)=3,"是",IF(B239&lt;&gt;"",IF(SUM(C239:D239)&lt;&gt;0,"是","否"),"是"))</f>
        <v>否</v>
      </c>
      <c r="G239" s="873" t="str">
        <f>IF(LEN(A239)=3,"类",IF(LEN(A239)=5,"款","项"))</f>
        <v>项</v>
      </c>
    </row>
    <row ht="36.0" customHeight="1" x14ac:dyDescent="0.15" r="240" spans="1:7">
      <c r="A240" s="387">
        <v>2013813</v>
      </c>
      <c r="B240" s="284" t="s">
        <v>267</v>
      </c>
      <c r="C240" s="307">
        <v>0</v>
      </c>
      <c r="D240" s="310">
        <v>0</v>
      </c>
      <c r="E240" s="944" t="str">
        <f>IF(C240&gt;0,D240/C240-1,IF(C240&lt;0,-(D240/C240-1),""))</f>
      </c>
      <c r="F240" s="937" t="str">
        <f>IF(LEN(A240)=3,"是",IF(B240&lt;&gt;"",IF(SUM(C240:D240)&lt;&gt;0,"是","否"),"是"))</f>
        <v>否</v>
      </c>
      <c r="G240" s="873" t="str">
        <f>IF(LEN(A240)=3,"类",IF(LEN(A240)=5,"款","项"))</f>
        <v>项</v>
      </c>
    </row>
    <row ht="36.0" customHeight="1" x14ac:dyDescent="0.15" r="241" spans="1:7">
      <c r="A241" s="387">
        <v>2013814</v>
      </c>
      <c r="B241" s="284" t="s">
        <v>268</v>
      </c>
      <c r="C241" s="307">
        <v>0</v>
      </c>
      <c r="D241" s="310">
        <v>0</v>
      </c>
      <c r="E241" s="944" t="str">
        <f>IF(C241&gt;0,D241/C241-1,IF(C241&lt;0,-(D241/C241-1),""))</f>
      </c>
      <c r="F241" s="937" t="str">
        <f>IF(LEN(A241)=3,"是",IF(B241&lt;&gt;"",IF(SUM(C241:D241)&lt;&gt;0,"是","否"),"是"))</f>
        <v>否</v>
      </c>
      <c r="G241" s="873" t="str">
        <f>IF(LEN(A241)=3,"类",IF(LEN(A241)=5,"款","项"))</f>
        <v>项</v>
      </c>
    </row>
    <row ht="36.0" customHeight="1" x14ac:dyDescent="0.15" r="242" spans="1:7">
      <c r="A242" s="387">
        <v>2013815</v>
      </c>
      <c r="B242" s="284" t="s">
        <v>269</v>
      </c>
      <c r="C242" s="307">
        <v>0</v>
      </c>
      <c r="D242" s="310">
        <v>0</v>
      </c>
      <c r="E242" s="944" t="str">
        <f>IF(C242&gt;0,D242/C242-1,IF(C242&lt;0,-(D242/C242-1),""))</f>
      </c>
      <c r="F242" s="937" t="str">
        <f>IF(LEN(A242)=3,"是",IF(B242&lt;&gt;"",IF(SUM(C242:D242)&lt;&gt;0,"是","否"),"是"))</f>
        <v>否</v>
      </c>
      <c r="G242" s="873" t="str">
        <f>IF(LEN(A242)=3,"类",IF(LEN(A242)=5,"款","项"))</f>
        <v>项</v>
      </c>
    </row>
    <row ht="36.0" customHeight="1" x14ac:dyDescent="0.15" r="243" spans="1:7">
      <c r="A243" s="387">
        <v>2013816</v>
      </c>
      <c r="B243" s="284" t="s">
        <v>270</v>
      </c>
      <c r="C243" s="307">
        <v>12</v>
      </c>
      <c r="D243" s="310">
        <v>24</v>
      </c>
      <c r="E243" s="944">
        <f>IF(C243&gt;0,D243/C243-1,IF(C243&lt;0,-(D243/C243-1),""))</f>
        <v>1</v>
      </c>
      <c r="F243" s="937" t="str">
        <f>IF(LEN(A243)=3,"是",IF(B243&lt;&gt;"",IF(SUM(C243:D243)&lt;&gt;0,"是","否"),"是"))</f>
        <v>是</v>
      </c>
      <c r="G243" s="873" t="str">
        <f>IF(LEN(A243)=3,"类",IF(LEN(A243)=5,"款","项"))</f>
        <v>项</v>
      </c>
    </row>
    <row ht="36.0" customHeight="1" x14ac:dyDescent="0.15" r="244" spans="1:7">
      <c r="A244" s="387">
        <v>2013850</v>
      </c>
      <c r="B244" s="284" t="s">
        <v>145</v>
      </c>
      <c r="C244" s="307">
        <v>135</v>
      </c>
      <c r="D244" s="310">
        <v>182</v>
      </c>
      <c r="E244" s="944">
        <f>IF(C244&gt;0,D244/C244-1,IF(C244&lt;0,-(D244/C244-1),""))</f>
        <v>0.3481</v>
      </c>
      <c r="F244" s="937" t="str">
        <f>IF(LEN(A244)=3,"是",IF(B244&lt;&gt;"",IF(SUM(C244:D244)&lt;&gt;0,"是","否"),"是"))</f>
        <v>是</v>
      </c>
      <c r="G244" s="873" t="str">
        <f>IF(LEN(A244)=3,"类",IF(LEN(A244)=5,"款","项"))</f>
        <v>项</v>
      </c>
    </row>
    <row ht="36.0" customHeight="1" x14ac:dyDescent="0.15" r="245" spans="1:7">
      <c r="A245" s="387">
        <v>2013899</v>
      </c>
      <c r="B245" s="284" t="s">
        <v>271</v>
      </c>
      <c r="C245" s="307">
        <v>38</v>
      </c>
      <c r="D245" s="310">
        <v>49</v>
      </c>
      <c r="E245" s="944">
        <f>IF(C245&gt;0,D245/C245-1,IF(C245&lt;0,-(D245/C245-1),""))</f>
        <v>0.2895</v>
      </c>
      <c r="F245" s="937" t="str">
        <f>IF(LEN(A245)=3,"是",IF(B245&lt;&gt;"",IF(SUM(C245:D245)&lt;&gt;0,"是","否"),"是"))</f>
        <v>是</v>
      </c>
      <c r="G245" s="873" t="str">
        <f>IF(LEN(A245)=3,"类",IF(LEN(A245)=5,"款","项"))</f>
        <v>项</v>
      </c>
    </row>
    <row ht="36.0" customHeight="1" x14ac:dyDescent="0.15" r="246" spans="1:7">
      <c r="A246" s="386">
        <v>20199</v>
      </c>
      <c r="B246" s="281" t="s">
        <v>272</v>
      </c>
      <c r="C246" s="307">
        <v>28</v>
      </c>
      <c r="D246" s="307">
        <v>0</v>
      </c>
      <c r="E246" s="978">
        <f>IF(C246&gt;0,D246/C246-1,IF(C246&lt;0,-(D246/C246-1),""))</f>
        <v>-1</v>
      </c>
      <c r="F246" s="937" t="str">
        <f>IF(LEN(A246)=3,"是",IF(B246&lt;&gt;"",IF(SUM(C246:D246)&lt;&gt;0,"是","否"),"是"))</f>
        <v>是</v>
      </c>
      <c r="G246" s="873" t="str">
        <f>IF(LEN(A246)=3,"类",IF(LEN(A246)=5,"款","项"))</f>
        <v>款</v>
      </c>
    </row>
    <row ht="36.0" customHeight="1" x14ac:dyDescent="0.15" r="247" spans="1:7">
      <c r="A247" s="387">
        <v>2019901</v>
      </c>
      <c r="B247" s="284" t="s">
        <v>273</v>
      </c>
      <c r="C247" s="307">
        <v>0</v>
      </c>
      <c r="D247" s="310">
        <v>0</v>
      </c>
      <c r="E247" s="944" t="str">
        <f>IF(C247&gt;0,D247/C247-1,IF(C247&lt;0,-(D247/C247-1),""))</f>
      </c>
      <c r="F247" s="937" t="str">
        <f>IF(LEN(A247)=3,"是",IF(B247&lt;&gt;"",IF(SUM(C247:D247)&lt;&gt;0,"是","否"),"是"))</f>
        <v>否</v>
      </c>
      <c r="G247" s="873" t="str">
        <f>IF(LEN(A247)=3,"类",IF(LEN(A247)=5,"款","项"))</f>
        <v>项</v>
      </c>
    </row>
    <row ht="36.0" customHeight="1" x14ac:dyDescent="0.15" r="248" spans="1:7">
      <c r="A248" s="387">
        <v>2019999</v>
      </c>
      <c r="B248" s="284" t="s">
        <v>274</v>
      </c>
      <c r="C248" s="307">
        <v>28</v>
      </c>
      <c r="D248" s="310">
        <v>0</v>
      </c>
      <c r="E248" s="944">
        <f>IF(C248&gt;0,D248/C248-1,IF(C248&lt;0,-(D248/C248-1),""))</f>
        <v>-1</v>
      </c>
      <c r="F248" s="937" t="str">
        <f>IF(LEN(A248)=3,"是",IF(B248&lt;&gt;"",IF(SUM(C248:D248)&lt;&gt;0,"是","否"),"是"))</f>
        <v>是</v>
      </c>
      <c r="G248" s="873" t="str">
        <f>IF(LEN(A248)=3,"类",IF(LEN(A248)=5,"款","项"))</f>
        <v>项</v>
      </c>
    </row>
    <row ht="36.0" customHeight="1" x14ac:dyDescent="0.15" r="249" spans="1:7">
      <c r="A249" s="352" t="s">
        <v>275</v>
      </c>
      <c r="B249" s="164" t="s">
        <v>276</v>
      </c>
      <c r="C249" s="307">
        <v>0</v>
      </c>
      <c r="D249" s="310">
        <v>0</v>
      </c>
      <c r="E249" s="944" t="str">
        <f>IF(C249&gt;0,D249/C249-1,IF(C249&lt;0,-(D249/C249-1),""))</f>
      </c>
      <c r="F249" s="937" t="str">
        <f>IF(LEN(A249)=3,"是",IF(B249&lt;&gt;"",IF(SUM(C249:D249)&lt;&gt;0,"是","否"),"是"))</f>
        <v>否</v>
      </c>
      <c r="G249" s="873" t="str">
        <f>IF(LEN(A249)=3,"类",IF(LEN(A249)=5,"款","项"))</f>
        <v>项</v>
      </c>
    </row>
    <row ht="36.0" customHeight="1" x14ac:dyDescent="0.15" r="250" spans="1:7">
      <c r="A250" s="386">
        <v>202</v>
      </c>
      <c r="B250" s="281" t="s">
        <v>73</v>
      </c>
      <c r="C250" s="307">
        <v>0</v>
      </c>
      <c r="D250" s="307">
        <v>0</v>
      </c>
      <c r="E250" s="978" t="str">
        <f>IF(C250&gt;0,D250/C250-1,IF(C250&lt;0,-(D250/C250-1),""))</f>
      </c>
      <c r="F250" s="937" t="str">
        <f>IF(LEN(A250)=3,"是",IF(B250&lt;&gt;"",IF(SUM(C250:D250)&lt;&gt;0,"是","否"),"是"))</f>
        <v>是</v>
      </c>
      <c r="G250" s="873" t="str">
        <f>IF(LEN(A250)=3,"类",IF(LEN(A250)=5,"款","项"))</f>
        <v>类</v>
      </c>
    </row>
    <row ht="36.0" customHeight="1" x14ac:dyDescent="0.15" r="251" spans="1:7">
      <c r="A251" s="386">
        <v>20205</v>
      </c>
      <c r="B251" s="281" t="s">
        <v>277</v>
      </c>
      <c r="C251" s="307">
        <v>0</v>
      </c>
      <c r="D251" s="307">
        <v>0</v>
      </c>
      <c r="E251" s="978" t="str">
        <f>IF(C251&gt;0,D251/C251-1,IF(C251&lt;0,-(D251/C251-1),""))</f>
      </c>
      <c r="F251" s="937" t="str">
        <f>IF(LEN(A251)=3,"是",IF(B251&lt;&gt;"",IF(SUM(C251:D251)&lt;&gt;0,"是","否"),"是"))</f>
        <v>否</v>
      </c>
      <c r="G251" s="873" t="str">
        <f>IF(LEN(A251)=3,"类",IF(LEN(A251)=5,"款","项"))</f>
        <v>款</v>
      </c>
    </row>
    <row ht="36.0" customHeight="1" x14ac:dyDescent="0.15" r="252" spans="1:7">
      <c r="A252" s="386">
        <v>20299</v>
      </c>
      <c r="B252" s="281" t="s">
        <v>278</v>
      </c>
      <c r="C252" s="307">
        <v>0</v>
      </c>
      <c r="D252" s="307">
        <v>0</v>
      </c>
      <c r="E252" s="978" t="str">
        <f>IF(C252&gt;0,D252/C252-1,IF(C252&lt;0,-(D252/C252-1),""))</f>
      </c>
      <c r="F252" s="937" t="str">
        <f>IF(LEN(A252)=3,"是",IF(B252&lt;&gt;"",IF(SUM(C252:D252)&lt;&gt;0,"是","否"),"是"))</f>
        <v>否</v>
      </c>
      <c r="G252" s="873" t="str">
        <f>IF(LEN(A252)=3,"类",IF(LEN(A252)=5,"款","项"))</f>
        <v>款</v>
      </c>
    </row>
    <row ht="36.0" customHeight="1" x14ac:dyDescent="0.15" r="253" spans="1:7">
      <c r="A253" s="386">
        <v>203</v>
      </c>
      <c r="B253" s="281" t="s">
        <v>75</v>
      </c>
      <c r="C253" s="307">
        <v>217</v>
      </c>
      <c r="D253" s="307">
        <v>130</v>
      </c>
      <c r="E253" s="978">
        <f>IF(C253&gt;0,D253/C253-1,IF(C253&lt;0,-(D253/C253-1),""))</f>
        <v>-0.4009</v>
      </c>
      <c r="F253" s="937" t="str">
        <f>IF(LEN(A253)=3,"是",IF(B253&lt;&gt;"",IF(SUM(C253:D253)&lt;&gt;0,"是","否"),"是"))</f>
        <v>是</v>
      </c>
      <c r="G253" s="873" t="str">
        <f>IF(LEN(A253)=3,"类",IF(LEN(A253)=5,"款","项"))</f>
        <v>类</v>
      </c>
    </row>
    <row ht="36.0" customHeight="1" x14ac:dyDescent="0.15" r="254" spans="1:7">
      <c r="A254" s="390">
        <v>20301</v>
      </c>
      <c r="B254" s="281" t="s">
        <v>279</v>
      </c>
      <c r="C254" s="307">
        <v>0</v>
      </c>
      <c r="D254" s="307">
        <v>0</v>
      </c>
      <c r="E254" s="978" t="str">
        <f>IF(C254&gt;0,D254/C254-1,IF(C254&lt;0,-(D254/C254-1),""))</f>
      </c>
      <c r="F254" s="937" t="str">
        <f>IF(LEN(A254)=3,"是",IF(B254&lt;&gt;"",IF(SUM(C254:D254)&lt;&gt;0,"是","否"),"是"))</f>
        <v>否</v>
      </c>
      <c r="G254" s="873" t="str">
        <f>IF(LEN(A254)=3,"类",IF(LEN(A254)=5,"款","项"))</f>
        <v>款</v>
      </c>
    </row>
    <row ht="36.0" customHeight="1" x14ac:dyDescent="0.15" r="255" spans="1:7">
      <c r="A255" s="391">
        <v>2030101</v>
      </c>
      <c r="B255" s="284" t="s">
        <v>280</v>
      </c>
      <c r="C255" s="307">
        <v>0</v>
      </c>
      <c r="D255" s="310">
        <v>0</v>
      </c>
      <c r="E255" s="944" t="str">
        <f>IF(C255&gt;0,D255/C255-1,IF(C255&lt;0,-(D255/C255-1),""))</f>
      </c>
      <c r="F255" s="937" t="str">
        <f>IF(LEN(A255)=3,"是",IF(B255&lt;&gt;"",IF(SUM(C255:D255)&lt;&gt;0,"是","否"),"是"))</f>
        <v>否</v>
      </c>
      <c r="G255" s="873" t="str">
        <f>IF(LEN(A255)=3,"类",IF(LEN(A255)=5,"款","项"))</f>
        <v>项</v>
      </c>
    </row>
    <row ht="36.0" customHeight="1" x14ac:dyDescent="0.15" r="256" spans="1:7">
      <c r="A256" s="390">
        <v>20304</v>
      </c>
      <c r="B256" s="281" t="s">
        <v>281</v>
      </c>
      <c r="C256" s="307">
        <v>0</v>
      </c>
      <c r="D256" s="307">
        <v>0</v>
      </c>
      <c r="E256" s="978" t="str">
        <f>IF(C256&gt;0,D256/C256-1,IF(C256&lt;0,-(D256/C256-1),""))</f>
      </c>
      <c r="F256" s="937" t="str">
        <f>IF(LEN(A256)=3,"是",IF(B256&lt;&gt;"",IF(SUM(C256:D256)&lt;&gt;0,"是","否"),"是"))</f>
        <v>否</v>
      </c>
      <c r="G256" s="873" t="str">
        <f>IF(LEN(A256)=3,"类",IF(LEN(A256)=5,"款","项"))</f>
        <v>款</v>
      </c>
    </row>
    <row ht="36.0" customHeight="1" x14ac:dyDescent="0.15" r="257" spans="1:7">
      <c r="A257" s="391">
        <v>2030401</v>
      </c>
      <c r="B257" s="284" t="s">
        <v>282</v>
      </c>
      <c r="C257" s="307">
        <v>0</v>
      </c>
      <c r="D257" s="310">
        <v>0</v>
      </c>
      <c r="E257" s="944" t="str">
        <f>IF(C257&gt;0,D257/C257-1,IF(C257&lt;0,-(D257/C257-1),""))</f>
      </c>
      <c r="F257" s="937" t="str">
        <f>IF(LEN(A257)=3,"是",IF(B257&lt;&gt;"",IF(SUM(C257:D257)&lt;&gt;0,"是","否"),"是"))</f>
        <v>否</v>
      </c>
      <c r="G257" s="873" t="str">
        <f>IF(LEN(A257)=3,"类",IF(LEN(A257)=5,"款","项"))</f>
        <v>项</v>
      </c>
    </row>
    <row ht="36.0" customHeight="1" x14ac:dyDescent="0.15" r="258" spans="1:7">
      <c r="A258" s="390">
        <v>20305</v>
      </c>
      <c r="B258" s="281" t="s">
        <v>283</v>
      </c>
      <c r="C258" s="307">
        <v>0</v>
      </c>
      <c r="D258" s="307">
        <v>0</v>
      </c>
      <c r="E258" s="978" t="str">
        <f>IF(C258&gt;0,D258/C258-1,IF(C258&lt;0,-(D258/C258-1),""))</f>
      </c>
      <c r="F258" s="937" t="str">
        <f>IF(LEN(A258)=3,"是",IF(B258&lt;&gt;"",IF(SUM(C258:D258)&lt;&gt;0,"是","否"),"是"))</f>
        <v>否</v>
      </c>
      <c r="G258" s="873" t="str">
        <f>IF(LEN(A258)=3,"类",IF(LEN(A258)=5,"款","项"))</f>
        <v>款</v>
      </c>
    </row>
    <row ht="36.0" customHeight="1" x14ac:dyDescent="0.15" r="259" spans="1:7">
      <c r="A259" s="391">
        <v>2030501</v>
      </c>
      <c r="B259" s="284" t="s">
        <v>284</v>
      </c>
      <c r="C259" s="307">
        <v>0</v>
      </c>
      <c r="D259" s="310">
        <v>0</v>
      </c>
      <c r="E259" s="944" t="str">
        <f>IF(C259&gt;0,D259/C259-1,IF(C259&lt;0,-(D259/C259-1),""))</f>
      </c>
      <c r="F259" s="937" t="str">
        <f>IF(LEN(A259)=3,"是",IF(B259&lt;&gt;"",IF(SUM(C259:D259)&lt;&gt;0,"是","否"),"是"))</f>
        <v>否</v>
      </c>
      <c r="G259" s="873" t="str">
        <f>IF(LEN(A259)=3,"类",IF(LEN(A259)=5,"款","项"))</f>
        <v>项</v>
      </c>
    </row>
    <row ht="36.0" customHeight="1" x14ac:dyDescent="0.15" r="260" spans="1:7">
      <c r="A260" s="386">
        <v>20306</v>
      </c>
      <c r="B260" s="281" t="s">
        <v>285</v>
      </c>
      <c r="C260" s="307">
        <v>217</v>
      </c>
      <c r="D260" s="307">
        <v>130</v>
      </c>
      <c r="E260" s="978">
        <f>IF(C260&gt;0,D260/C260-1,IF(C260&lt;0,-(D260/C260-1),""))</f>
        <v>-0.4009</v>
      </c>
      <c r="F260" s="937" t="str">
        <f>IF(LEN(A260)=3,"是",IF(B260&lt;&gt;"",IF(SUM(C260:D260)&lt;&gt;0,"是","否"),"是"))</f>
        <v>是</v>
      </c>
      <c r="G260" s="873" t="str">
        <f>IF(LEN(A260)=3,"类",IF(LEN(A260)=5,"款","项"))</f>
        <v>款</v>
      </c>
    </row>
    <row ht="36.0" customHeight="1" x14ac:dyDescent="0.15" r="261" spans="1:7">
      <c r="A261" s="387">
        <v>2030601</v>
      </c>
      <c r="B261" s="284" t="s">
        <v>286</v>
      </c>
      <c r="C261" s="307">
        <v>101</v>
      </c>
      <c r="D261" s="310">
        <v>47</v>
      </c>
      <c r="E261" s="944">
        <f>IF(C261&gt;0,D261/C261-1,IF(C261&lt;0,-(D261/C261-1),""))</f>
        <v>-0.5347</v>
      </c>
      <c r="F261" s="937" t="str">
        <f>IF(LEN(A261)=3,"是",IF(B261&lt;&gt;"",IF(SUM(C261:D261)&lt;&gt;0,"是","否"),"是"))</f>
        <v>是</v>
      </c>
      <c r="G261" s="873" t="str">
        <f>IF(LEN(A261)=3,"类",IF(LEN(A261)=5,"款","项"))</f>
        <v>项</v>
      </c>
    </row>
    <row ht="36.0" customHeight="1" x14ac:dyDescent="0.15" r="262" spans="1:7">
      <c r="A262" s="387">
        <v>2030602</v>
      </c>
      <c r="B262" s="284" t="s">
        <v>287</v>
      </c>
      <c r="C262" s="307">
        <v>0</v>
      </c>
      <c r="D262" s="310">
        <v>0</v>
      </c>
      <c r="E262" s="944" t="str">
        <f>IF(C262&gt;0,D262/C262-1,IF(C262&lt;0,-(D262/C262-1),""))</f>
      </c>
      <c r="F262" s="937" t="str">
        <f>IF(LEN(A262)=3,"是",IF(B262&lt;&gt;"",IF(SUM(C262:D262)&lt;&gt;0,"是","否"),"是"))</f>
        <v>否</v>
      </c>
      <c r="G262" s="873" t="str">
        <f>IF(LEN(A262)=3,"类",IF(LEN(A262)=5,"款","项"))</f>
        <v>项</v>
      </c>
    </row>
    <row ht="36.0" customHeight="1" x14ac:dyDescent="0.15" r="263" spans="1:7">
      <c r="A263" s="387">
        <v>2030603</v>
      </c>
      <c r="B263" s="284" t="s">
        <v>288</v>
      </c>
      <c r="C263" s="307">
        <v>0</v>
      </c>
      <c r="D263" s="310">
        <v>0</v>
      </c>
      <c r="E263" s="944" t="str">
        <f>IF(C263&gt;0,D263/C263-1,IF(C263&lt;0,-(D263/C263-1),""))</f>
      </c>
      <c r="F263" s="937" t="str">
        <f>IF(LEN(A263)=3,"是",IF(B263&lt;&gt;"",IF(SUM(C263:D263)&lt;&gt;0,"是","否"),"是"))</f>
        <v>否</v>
      </c>
      <c r="G263" s="873" t="str">
        <f>IF(LEN(A263)=3,"类",IF(LEN(A263)=5,"款","项"))</f>
        <v>项</v>
      </c>
    </row>
    <row ht="36.0" customHeight="1" x14ac:dyDescent="0.15" r="264" spans="1:7">
      <c r="A264" s="387">
        <v>2030604</v>
      </c>
      <c r="B264" s="284" t="s">
        <v>289</v>
      </c>
      <c r="C264" s="307">
        <v>0</v>
      </c>
      <c r="D264" s="310">
        <v>0</v>
      </c>
      <c r="E264" s="944" t="str">
        <f>IF(C264&gt;0,D264/C264-1,IF(C264&lt;0,-(D264/C264-1),""))</f>
      </c>
      <c r="F264" s="937" t="str">
        <f>IF(LEN(A264)=3,"是",IF(B264&lt;&gt;"",IF(SUM(C264:D264)&lt;&gt;0,"是","否"),"是"))</f>
        <v>否</v>
      </c>
      <c r="G264" s="873" t="str">
        <f>IF(LEN(A264)=3,"类",IF(LEN(A264)=5,"款","项"))</f>
        <v>项</v>
      </c>
    </row>
    <row ht="36.0" customHeight="1" x14ac:dyDescent="0.15" r="265" spans="1:7">
      <c r="A265" s="387">
        <v>2030605</v>
      </c>
      <c r="B265" s="284" t="s">
        <v>290</v>
      </c>
      <c r="C265" s="307"/>
      <c r="D265" s="310"/>
      <c r="E265" s="944" t="str">
        <f>IF(C265&gt;0,D265/C265-1,IF(C265&lt;0,-(D265/C265-1),""))</f>
      </c>
      <c r="F265" s="937" t="str">
        <f>IF(LEN(A265)=3,"是",IF(B265&lt;&gt;"",IF(SUM(C265:D265)&lt;&gt;0,"是","否"),"是"))</f>
        <v>否</v>
      </c>
      <c r="G265" s="873" t="str">
        <f>IF(LEN(A265)=3,"类",IF(LEN(A265)=5,"款","项"))</f>
        <v>项</v>
      </c>
    </row>
    <row ht="36.0" customHeight="1" x14ac:dyDescent="0.15" r="266" spans="1:7">
      <c r="A266" s="387">
        <v>2030606</v>
      </c>
      <c r="B266" s="284" t="s">
        <v>291</v>
      </c>
      <c r="C266" s="307"/>
      <c r="D266" s="310"/>
      <c r="E266" s="944" t="str">
        <f>IF(C266&gt;0,D266/C266-1,IF(C266&lt;0,-(D266/C266-1),""))</f>
      </c>
      <c r="F266" s="937" t="str">
        <f>IF(LEN(A266)=3,"是",IF(B266&lt;&gt;"",IF(SUM(C266:D266)&lt;&gt;0,"是","否"),"是"))</f>
        <v>否</v>
      </c>
      <c r="G266" s="873" t="str">
        <f>IF(LEN(A266)=3,"类",IF(LEN(A266)=5,"款","项"))</f>
        <v>项</v>
      </c>
    </row>
    <row ht="36.0" customHeight="1" x14ac:dyDescent="0.15" r="267" spans="1:7">
      <c r="A267" s="387">
        <v>2030607</v>
      </c>
      <c r="B267" s="284" t="s">
        <v>292</v>
      </c>
      <c r="C267" s="307">
        <v>116</v>
      </c>
      <c r="D267" s="310">
        <v>83</v>
      </c>
      <c r="E267" s="944">
        <f>IF(C267&gt;0,D267/C267-1,IF(C267&lt;0,-(D267/C267-1),""))</f>
        <v>-0.2845</v>
      </c>
      <c r="F267" s="937" t="str">
        <f>IF(LEN(A267)=3,"是",IF(B267&lt;&gt;"",IF(SUM(C267:D267)&lt;&gt;0,"是","否"),"是"))</f>
        <v>是</v>
      </c>
      <c r="G267" s="873" t="str">
        <f>IF(LEN(A267)=3,"类",IF(LEN(A267)=5,"款","项"))</f>
        <v>项</v>
      </c>
    </row>
    <row ht="36.0" customHeight="1" x14ac:dyDescent="0.15" r="268" spans="1:7">
      <c r="A268" s="387">
        <v>2030608</v>
      </c>
      <c r="B268" s="284" t="s">
        <v>293</v>
      </c>
      <c r="C268" s="307">
        <v>0</v>
      </c>
      <c r="D268" s="310">
        <v>0</v>
      </c>
      <c r="E268" s="944" t="str">
        <f>IF(C268&gt;0,D268/C268-1,IF(C268&lt;0,-(D268/C268-1),""))</f>
      </c>
      <c r="F268" s="937" t="str">
        <f>IF(LEN(A268)=3,"是",IF(B268&lt;&gt;"",IF(SUM(C268:D268)&lt;&gt;0,"是","否"),"是"))</f>
        <v>否</v>
      </c>
      <c r="G268" s="873" t="str">
        <f>IF(LEN(A268)=3,"类",IF(LEN(A268)=5,"款","项"))</f>
        <v>项</v>
      </c>
    </row>
    <row ht="36.0" customHeight="1" x14ac:dyDescent="0.15" r="269" spans="1:7">
      <c r="A269" s="387">
        <v>2030699</v>
      </c>
      <c r="B269" s="284" t="s">
        <v>294</v>
      </c>
      <c r="C269" s="307">
        <v>0</v>
      </c>
      <c r="D269" s="310">
        <v>0</v>
      </c>
      <c r="E269" s="944" t="str">
        <f>IF(C269&gt;0,D269/C269-1,IF(C269&lt;0,-(D269/C269-1),""))</f>
      </c>
      <c r="F269" s="937" t="str">
        <f>IF(LEN(A269)=3,"是",IF(B269&lt;&gt;"",IF(SUM(C269:D269)&lt;&gt;0,"是","否"),"是"))</f>
        <v>否</v>
      </c>
      <c r="G269" s="873" t="str">
        <f>IF(LEN(A269)=3,"类",IF(LEN(A269)=5,"款","项"))</f>
        <v>项</v>
      </c>
    </row>
    <row ht="36.0" customHeight="1" x14ac:dyDescent="0.15" r="270" spans="1:7">
      <c r="A270" s="386">
        <v>20399</v>
      </c>
      <c r="B270" s="281" t="s">
        <v>295</v>
      </c>
      <c r="C270" s="307">
        <v>0</v>
      </c>
      <c r="D270" s="307">
        <v>0</v>
      </c>
      <c r="E270" s="978" t="str">
        <f>IF(C270&gt;0,D270/C270-1,IF(C270&lt;0,-(D270/C270-1),""))</f>
      </c>
      <c r="F270" s="937" t="str">
        <f>IF(LEN(A270)=3,"是",IF(B270&lt;&gt;"",IF(SUM(C270:D270)&lt;&gt;0,"是","否"),"是"))</f>
        <v>否</v>
      </c>
      <c r="G270" s="873" t="str">
        <f>IF(LEN(A270)=3,"类",IF(LEN(A270)=5,"款","项"))</f>
        <v>款</v>
      </c>
    </row>
    <row ht="36.0" customHeight="1" x14ac:dyDescent="0.15" r="271" spans="1:7">
      <c r="A271" s="391">
        <v>2039999</v>
      </c>
      <c r="B271" s="284" t="s">
        <v>296</v>
      </c>
      <c r="C271" s="307">
        <v>0</v>
      </c>
      <c r="D271" s="310">
        <v>0</v>
      </c>
      <c r="E271" s="944" t="str">
        <f>IF(C271&gt;0,D271/C271-1,IF(C271&lt;0,-(D271/C271-1),""))</f>
      </c>
      <c r="F271" s="937" t="str">
        <f>IF(LEN(A271)=3,"是",IF(B271&lt;&gt;"",IF(SUM(C271:D271)&lt;&gt;0,"是","否"),"是"))</f>
        <v>否</v>
      </c>
      <c r="G271" s="873" t="str">
        <f>IF(LEN(A271)=3,"类",IF(LEN(A271)=5,"款","项"))</f>
        <v>项</v>
      </c>
    </row>
    <row ht="36.0" customHeight="1" x14ac:dyDescent="0.15" r="272" spans="1:7">
      <c r="A272" s="352" t="s">
        <v>297</v>
      </c>
      <c r="B272" s="164" t="s">
        <v>276</v>
      </c>
      <c r="C272" s="307">
        <v>0</v>
      </c>
      <c r="D272" s="310">
        <v>0</v>
      </c>
      <c r="E272" s="944" t="str">
        <f>IF(C272&gt;0,D272/C272-1,IF(C272&lt;0,-(D272/C272-1),""))</f>
      </c>
      <c r="F272" s="937" t="str">
        <f>IF(LEN(A272)=3,"是",IF(B272&lt;&gt;"",IF(SUM(C272:D272)&lt;&gt;0,"是","否"),"是"))</f>
        <v>否</v>
      </c>
      <c r="G272" s="873" t="str">
        <f>IF(LEN(A272)=3,"类",IF(LEN(A272)=5,"款","项"))</f>
        <v>项</v>
      </c>
    </row>
    <row ht="36.0" customHeight="1" x14ac:dyDescent="0.15" r="273" spans="1:7">
      <c r="A273" s="386">
        <v>204</v>
      </c>
      <c r="B273" s="281" t="s">
        <v>77</v>
      </c>
      <c r="C273" s="307">
        <v>7980</v>
      </c>
      <c r="D273" s="307">
        <v>8712</v>
      </c>
      <c r="E273" s="978">
        <f>IF(C273&gt;0,D273/C273-1,IF(C273&lt;0,-(D273/C273-1),""))</f>
        <v>0.0917</v>
      </c>
      <c r="F273" s="937" t="str">
        <f>IF(LEN(A273)=3,"是",IF(B273&lt;&gt;"",IF(SUM(C273:D273)&lt;&gt;0,"是","否"),"是"))</f>
        <v>是</v>
      </c>
      <c r="G273" s="873" t="str">
        <f>IF(LEN(A273)=3,"类",IF(LEN(A273)=5,"款","项"))</f>
        <v>类</v>
      </c>
    </row>
    <row ht="36.0" customHeight="1" x14ac:dyDescent="0.15" r="274" spans="1:7">
      <c r="A274" s="386">
        <v>20401</v>
      </c>
      <c r="B274" s="281" t="s">
        <v>298</v>
      </c>
      <c r="C274" s="307">
        <v>0</v>
      </c>
      <c r="D274" s="307">
        <v>0</v>
      </c>
      <c r="E274" s="978" t="str">
        <f>IF(C274&gt;0,D274/C274-1,IF(C274&lt;0,-(D274/C274-1),""))</f>
      </c>
      <c r="F274" s="937" t="str">
        <f>IF(LEN(A274)=3,"是",IF(B274&lt;&gt;"",IF(SUM(C274:D274)&lt;&gt;0,"是","否"),"是"))</f>
        <v>否</v>
      </c>
      <c r="G274" s="873" t="str">
        <f>IF(LEN(A274)=3,"类",IF(LEN(A274)=5,"款","项"))</f>
        <v>款</v>
      </c>
    </row>
    <row ht="36.0" customHeight="1" x14ac:dyDescent="0.15" r="275" spans="1:7">
      <c r="A275" s="387">
        <v>2040101</v>
      </c>
      <c r="B275" s="284" t="s">
        <v>299</v>
      </c>
      <c r="C275" s="307">
        <v>0</v>
      </c>
      <c r="D275" s="310">
        <v>0</v>
      </c>
      <c r="E275" s="944" t="str">
        <f>IF(C275&gt;0,D275/C275-1,IF(C275&lt;0,-(D275/C275-1),""))</f>
      </c>
      <c r="F275" s="937" t="str">
        <f>IF(LEN(A275)=3,"是",IF(B275&lt;&gt;"",IF(SUM(C275:D275)&lt;&gt;0,"是","否"),"是"))</f>
        <v>否</v>
      </c>
      <c r="G275" s="873" t="str">
        <f>IF(LEN(A275)=3,"类",IF(LEN(A275)=5,"款","项"))</f>
        <v>项</v>
      </c>
    </row>
    <row ht="36.0" customHeight="1" x14ac:dyDescent="0.15" r="276" spans="1:7">
      <c r="A276" s="387">
        <v>2040199</v>
      </c>
      <c r="B276" s="284" t="s">
        <v>300</v>
      </c>
      <c r="C276" s="307">
        <v>0</v>
      </c>
      <c r="D276" s="310">
        <v>0</v>
      </c>
      <c r="E276" s="944" t="str">
        <f>IF(C276&gt;0,D276/C276-1,IF(C276&lt;0,-(D276/C276-1),""))</f>
      </c>
      <c r="F276" s="937" t="str">
        <f>IF(LEN(A276)=3,"是",IF(B276&lt;&gt;"",IF(SUM(C276:D276)&lt;&gt;0,"是","否"),"是"))</f>
        <v>否</v>
      </c>
      <c r="G276" s="873" t="str">
        <f>IF(LEN(A276)=3,"类",IF(LEN(A276)=5,"款","项"))</f>
        <v>项</v>
      </c>
    </row>
    <row ht="36.0" customHeight="1" x14ac:dyDescent="0.15" r="277" spans="1:7">
      <c r="A277" s="386">
        <v>20402</v>
      </c>
      <c r="B277" s="281" t="s">
        <v>301</v>
      </c>
      <c r="C277" s="307">
        <v>7073</v>
      </c>
      <c r="D277" s="307">
        <v>7904</v>
      </c>
      <c r="E277" s="978">
        <f>IF(C277&gt;0,D277/C277-1,IF(C277&lt;0,-(D277/C277-1),""))</f>
        <v>0.1175</v>
      </c>
      <c r="F277" s="937" t="str">
        <f>IF(LEN(A277)=3,"是",IF(B277&lt;&gt;"",IF(SUM(C277:D277)&lt;&gt;0,"是","否"),"是"))</f>
        <v>是</v>
      </c>
      <c r="G277" s="873" t="str">
        <f>IF(LEN(A277)=3,"类",IF(LEN(A277)=5,"款","项"))</f>
        <v>款</v>
      </c>
    </row>
    <row ht="36.0" customHeight="1" x14ac:dyDescent="0.15" r="278" spans="1:7">
      <c r="A278" s="387">
        <v>2040201</v>
      </c>
      <c r="B278" s="284" t="s">
        <v>136</v>
      </c>
      <c r="C278" s="307">
        <v>5385</v>
      </c>
      <c r="D278" s="310">
        <v>5290</v>
      </c>
      <c r="E278" s="944">
        <f>IF(C278&gt;0,D278/C278-1,IF(C278&lt;0,-(D278/C278-1),""))</f>
        <v>-0.0176</v>
      </c>
      <c r="F278" s="937" t="str">
        <f>IF(LEN(A278)=3,"是",IF(B278&lt;&gt;"",IF(SUM(C278:D278)&lt;&gt;0,"是","否"),"是"))</f>
        <v>是</v>
      </c>
      <c r="G278" s="873" t="str">
        <f>IF(LEN(A278)=3,"类",IF(LEN(A278)=5,"款","项"))</f>
        <v>项</v>
      </c>
    </row>
    <row ht="36.0" customHeight="1" x14ac:dyDescent="0.15" r="279" spans="1:7">
      <c r="A279" s="387">
        <v>2040202</v>
      </c>
      <c r="B279" s="284" t="s">
        <v>137</v>
      </c>
      <c r="C279" s="307">
        <v>0</v>
      </c>
      <c r="D279" s="310">
        <v>0</v>
      </c>
      <c r="E279" s="944" t="str">
        <f>IF(C279&gt;0,D279/C279-1,IF(C279&lt;0,-(D279/C279-1),""))</f>
      </c>
      <c r="F279" s="937" t="str">
        <f>IF(LEN(A279)=3,"是",IF(B279&lt;&gt;"",IF(SUM(C279:D279)&lt;&gt;0,"是","否"),"是"))</f>
        <v>否</v>
      </c>
      <c r="G279" s="873" t="str">
        <f>IF(LEN(A279)=3,"类",IF(LEN(A279)=5,"款","项"))</f>
        <v>项</v>
      </c>
    </row>
    <row ht="36.0" customHeight="1" x14ac:dyDescent="0.15" r="280" spans="1:7">
      <c r="A280" s="387">
        <v>2040203</v>
      </c>
      <c r="B280" s="284" t="s">
        <v>138</v>
      </c>
      <c r="C280" s="307">
        <v>0</v>
      </c>
      <c r="D280" s="310">
        <v>0</v>
      </c>
      <c r="E280" s="944" t="str">
        <f>IF(C280&gt;0,D280/C280-1,IF(C280&lt;0,-(D280/C280-1),""))</f>
      </c>
      <c r="F280" s="937" t="str">
        <f>IF(LEN(A280)=3,"是",IF(B280&lt;&gt;"",IF(SUM(C280:D280)&lt;&gt;0,"是","否"),"是"))</f>
        <v>否</v>
      </c>
      <c r="G280" s="873" t="str">
        <f>IF(LEN(A280)=3,"类",IF(LEN(A280)=5,"款","项"))</f>
        <v>项</v>
      </c>
    </row>
    <row ht="36.0" customHeight="1" x14ac:dyDescent="0.15" r="281" spans="1:7">
      <c r="A281" s="387">
        <v>2040219</v>
      </c>
      <c r="B281" s="284" t="s">
        <v>177</v>
      </c>
      <c r="C281" s="307">
        <v>0</v>
      </c>
      <c r="D281" s="310">
        <v>750</v>
      </c>
      <c r="E281" s="944" t="str">
        <f>IF(C281&gt;0,D281/C281-1,IF(C281&lt;0,-(D281/C281-1),""))</f>
      </c>
      <c r="F281" s="937" t="str">
        <f>IF(LEN(A281)=3,"是",IF(B281&lt;&gt;"",IF(SUM(C281:D281)&lt;&gt;0,"是","否"),"是"))</f>
        <v>是</v>
      </c>
      <c r="G281" s="873" t="str">
        <f>IF(LEN(A281)=3,"类",IF(LEN(A281)=5,"款","项"))</f>
        <v>项</v>
      </c>
    </row>
    <row ht="36.0" customHeight="1" x14ac:dyDescent="0.15" r="282" spans="1:7">
      <c r="A282" s="387">
        <v>2040220</v>
      </c>
      <c r="B282" s="284" t="s">
        <v>302</v>
      </c>
      <c r="C282" s="307">
        <v>1173</v>
      </c>
      <c r="D282" s="310">
        <v>929</v>
      </c>
      <c r="E282" s="944">
        <f>IF(C282&gt;0,D282/C282-1,IF(C282&lt;0,-(D282/C282-1),""))</f>
        <v>-0.208</v>
      </c>
      <c r="F282" s="937" t="str">
        <f>IF(LEN(A282)=3,"是",IF(B282&lt;&gt;"",IF(SUM(C282:D282)&lt;&gt;0,"是","否"),"是"))</f>
        <v>是</v>
      </c>
      <c r="G282" s="873" t="str">
        <f>IF(LEN(A282)=3,"类",IF(LEN(A282)=5,"款","项"))</f>
        <v>项</v>
      </c>
    </row>
    <row ht="36.0" customHeight="1" x14ac:dyDescent="0.15" r="283" spans="1:7">
      <c r="A283" s="387">
        <v>2040221</v>
      </c>
      <c r="B283" s="284" t="s">
        <v>303</v>
      </c>
      <c r="C283" s="307">
        <v>0</v>
      </c>
      <c r="D283" s="310">
        <v>40</v>
      </c>
      <c r="E283" s="944" t="str">
        <f>IF(C283&gt;0,D283/C283-1,IF(C283&lt;0,-(D283/C283-1),""))</f>
      </c>
      <c r="F283" s="937" t="str">
        <f>IF(LEN(A283)=3,"是",IF(B283&lt;&gt;"",IF(SUM(C283:D283)&lt;&gt;0,"是","否"),"是"))</f>
        <v>是</v>
      </c>
      <c r="G283" s="873" t="str">
        <f>IF(LEN(A283)=3,"类",IF(LEN(A283)=5,"款","项"))</f>
        <v>项</v>
      </c>
    </row>
    <row ht="36.0" customHeight="1" x14ac:dyDescent="0.15" r="284" spans="1:7">
      <c r="A284" s="387">
        <v>2040222</v>
      </c>
      <c r="B284" s="284" t="s">
        <v>304</v>
      </c>
      <c r="C284" s="307">
        <v>0</v>
      </c>
      <c r="D284" s="310">
        <v>0</v>
      </c>
      <c r="E284" s="944" t="str">
        <f>IF(C284&gt;0,D284/C284-1,IF(C284&lt;0,-(D284/C284-1),""))</f>
      </c>
      <c r="F284" s="937" t="str">
        <f>IF(LEN(A284)=3,"是",IF(B284&lt;&gt;"",IF(SUM(C284:D284)&lt;&gt;0,"是","否"),"是"))</f>
        <v>否</v>
      </c>
      <c r="G284" s="873" t="str">
        <f>IF(LEN(A284)=3,"类",IF(LEN(A284)=5,"款","项"))</f>
        <v>项</v>
      </c>
    </row>
    <row ht="36.0" customHeight="1" x14ac:dyDescent="0.15" r="285" spans="1:7">
      <c r="A285" s="387">
        <v>2040223</v>
      </c>
      <c r="B285" s="284" t="s">
        <v>305</v>
      </c>
      <c r="C285" s="307">
        <v>0</v>
      </c>
      <c r="D285" s="310">
        <v>0</v>
      </c>
      <c r="E285" s="944" t="str">
        <f>IF(C285&gt;0,D285/C285-1,IF(C285&lt;0,-(D285/C285-1),""))</f>
      </c>
      <c r="F285" s="937" t="str">
        <f>IF(LEN(A285)=3,"是",IF(B285&lt;&gt;"",IF(SUM(C285:D285)&lt;&gt;0,"是","否"),"是"))</f>
        <v>否</v>
      </c>
      <c r="G285" s="873" t="str">
        <f>IF(LEN(A285)=3,"类",IF(LEN(A285)=5,"款","项"))</f>
        <v>项</v>
      </c>
    </row>
    <row ht="36.0" customHeight="1" x14ac:dyDescent="0.15" r="286" spans="1:7">
      <c r="A286" s="387">
        <v>2040250</v>
      </c>
      <c r="B286" s="284" t="s">
        <v>145</v>
      </c>
      <c r="C286" s="307">
        <v>0</v>
      </c>
      <c r="D286" s="310">
        <v>0</v>
      </c>
      <c r="E286" s="944" t="str">
        <f>IF(C286&gt;0,D286/C286-1,IF(C286&lt;0,-(D286/C286-1),""))</f>
      </c>
      <c r="F286" s="937" t="str">
        <f>IF(LEN(A286)=3,"是",IF(B286&lt;&gt;"",IF(SUM(C286:D286)&lt;&gt;0,"是","否"),"是"))</f>
        <v>否</v>
      </c>
      <c r="G286" s="873" t="str">
        <f>IF(LEN(A286)=3,"类",IF(LEN(A286)=5,"款","项"))</f>
        <v>项</v>
      </c>
    </row>
    <row ht="36.0" customHeight="1" x14ac:dyDescent="0.15" r="287" spans="1:7">
      <c r="A287" s="387">
        <v>2040299</v>
      </c>
      <c r="B287" s="284" t="s">
        <v>306</v>
      </c>
      <c r="C287" s="307">
        <v>515</v>
      </c>
      <c r="D287" s="310">
        <v>895</v>
      </c>
      <c r="E287" s="944">
        <f>IF(C287&gt;0,D287/C287-1,IF(C287&lt;0,-(D287/C287-1),""))</f>
        <v>0.7379</v>
      </c>
      <c r="F287" s="937" t="str">
        <f>IF(LEN(A287)=3,"是",IF(B287&lt;&gt;"",IF(SUM(C287:D287)&lt;&gt;0,"是","否"),"是"))</f>
        <v>是</v>
      </c>
      <c r="G287" s="873" t="str">
        <f>IF(LEN(A287)=3,"类",IF(LEN(A287)=5,"款","项"))</f>
        <v>项</v>
      </c>
    </row>
    <row ht="36.0" customHeight="1" x14ac:dyDescent="0.15" r="288" spans="1:7">
      <c r="A288" s="386">
        <v>20403</v>
      </c>
      <c r="B288" s="281" t="s">
        <v>307</v>
      </c>
      <c r="C288" s="307">
        <v>0</v>
      </c>
      <c r="D288" s="307">
        <v>0</v>
      </c>
      <c r="E288" s="978" t="str">
        <f>IF(C288&gt;0,D288/C288-1,IF(C288&lt;0,-(D288/C288-1),""))</f>
      </c>
      <c r="F288" s="937" t="str">
        <f>IF(LEN(A288)=3,"是",IF(B288&lt;&gt;"",IF(SUM(C288:D288)&lt;&gt;0,"是","否"),"是"))</f>
        <v>否</v>
      </c>
      <c r="G288" s="873" t="str">
        <f>IF(LEN(A288)=3,"类",IF(LEN(A288)=5,"款","项"))</f>
        <v>款</v>
      </c>
    </row>
    <row ht="36.0" customHeight="1" x14ac:dyDescent="0.15" r="289" spans="1:7">
      <c r="A289" s="387">
        <v>2040301</v>
      </c>
      <c r="B289" s="284" t="s">
        <v>136</v>
      </c>
      <c r="C289" s="307">
        <v>0</v>
      </c>
      <c r="D289" s="310">
        <v>0</v>
      </c>
      <c r="E289" s="944" t="str">
        <f>IF(C289&gt;0,D289/C289-1,IF(C289&lt;0,-(D289/C289-1),""))</f>
      </c>
      <c r="F289" s="937" t="str">
        <f>IF(LEN(A289)=3,"是",IF(B289&lt;&gt;"",IF(SUM(C289:D289)&lt;&gt;0,"是","否"),"是"))</f>
        <v>否</v>
      </c>
      <c r="G289" s="873" t="str">
        <f>IF(LEN(A289)=3,"类",IF(LEN(A289)=5,"款","项"))</f>
        <v>项</v>
      </c>
    </row>
    <row ht="36.0" customHeight="1" x14ac:dyDescent="0.15" r="290" spans="1:7">
      <c r="A290" s="387">
        <v>2040302</v>
      </c>
      <c r="B290" s="284" t="s">
        <v>137</v>
      </c>
      <c r="C290" s="307">
        <v>0</v>
      </c>
      <c r="D290" s="310">
        <v>0</v>
      </c>
      <c r="E290" s="944" t="str">
        <f>IF(C290&gt;0,D290/C290-1,IF(C290&lt;0,-(D290/C290-1),""))</f>
      </c>
      <c r="F290" s="937" t="str">
        <f>IF(LEN(A290)=3,"是",IF(B290&lt;&gt;"",IF(SUM(C290:D290)&lt;&gt;0,"是","否"),"是"))</f>
        <v>否</v>
      </c>
      <c r="G290" s="873" t="str">
        <f>IF(LEN(A290)=3,"类",IF(LEN(A290)=5,"款","项"))</f>
        <v>项</v>
      </c>
    </row>
    <row ht="36.0" customHeight="1" x14ac:dyDescent="0.15" r="291" spans="1:7">
      <c r="A291" s="387">
        <v>2040303</v>
      </c>
      <c r="B291" s="284" t="s">
        <v>138</v>
      </c>
      <c r="C291" s="307">
        <v>0</v>
      </c>
      <c r="D291" s="310">
        <v>0</v>
      </c>
      <c r="E291" s="944" t="str">
        <f>IF(C291&gt;0,D291/C291-1,IF(C291&lt;0,-(D291/C291-1),""))</f>
      </c>
      <c r="F291" s="937" t="str">
        <f>IF(LEN(A291)=3,"是",IF(B291&lt;&gt;"",IF(SUM(C291:D291)&lt;&gt;0,"是","否"),"是"))</f>
        <v>否</v>
      </c>
      <c r="G291" s="873" t="str">
        <f>IF(LEN(A291)=3,"类",IF(LEN(A291)=5,"款","项"))</f>
        <v>项</v>
      </c>
    </row>
    <row ht="36.0" customHeight="1" x14ac:dyDescent="0.15" r="292" spans="1:7">
      <c r="A292" s="387">
        <v>2040304</v>
      </c>
      <c r="B292" s="284" t="s">
        <v>308</v>
      </c>
      <c r="C292" s="307">
        <v>0</v>
      </c>
      <c r="D292" s="310">
        <v>0</v>
      </c>
      <c r="E292" s="944" t="str">
        <f>IF(C292&gt;0,D292/C292-1,IF(C292&lt;0,-(D292/C292-1),""))</f>
      </c>
      <c r="F292" s="937" t="str">
        <f>IF(LEN(A292)=3,"是",IF(B292&lt;&gt;"",IF(SUM(C292:D292)&lt;&gt;0,"是","否"),"是"))</f>
        <v>否</v>
      </c>
      <c r="G292" s="873" t="str">
        <f>IF(LEN(A292)=3,"类",IF(LEN(A292)=5,"款","项"))</f>
        <v>项</v>
      </c>
    </row>
    <row ht="36.0" customHeight="1" x14ac:dyDescent="0.15" r="293" spans="1:7">
      <c r="A293" s="387">
        <v>2040350</v>
      </c>
      <c r="B293" s="284" t="s">
        <v>145</v>
      </c>
      <c r="C293" s="307">
        <v>0</v>
      </c>
      <c r="D293" s="310">
        <v>0</v>
      </c>
      <c r="E293" s="944" t="str">
        <f>IF(C293&gt;0,D293/C293-1,IF(C293&lt;0,-(D293/C293-1),""))</f>
      </c>
      <c r="F293" s="937" t="str">
        <f>IF(LEN(A293)=3,"是",IF(B293&lt;&gt;"",IF(SUM(C293:D293)&lt;&gt;0,"是","否"),"是"))</f>
        <v>否</v>
      </c>
      <c r="G293" s="873" t="str">
        <f>IF(LEN(A293)=3,"类",IF(LEN(A293)=5,"款","项"))</f>
        <v>项</v>
      </c>
    </row>
    <row ht="36.0" customHeight="1" x14ac:dyDescent="0.15" r="294" spans="1:7">
      <c r="A294" s="387">
        <v>2040399</v>
      </c>
      <c r="B294" s="284" t="s">
        <v>309</v>
      </c>
      <c r="C294" s="307">
        <v>0</v>
      </c>
      <c r="D294" s="310">
        <v>0</v>
      </c>
      <c r="E294" s="944" t="str">
        <f>IF(C294&gt;0,D294/C294-1,IF(C294&lt;0,-(D294/C294-1),""))</f>
      </c>
      <c r="F294" s="937" t="str">
        <f>IF(LEN(A294)=3,"是",IF(B294&lt;&gt;"",IF(SUM(C294:D294)&lt;&gt;0,"是","否"),"是"))</f>
        <v>否</v>
      </c>
      <c r="G294" s="873" t="str">
        <f>IF(LEN(A294)=3,"类",IF(LEN(A294)=5,"款","项"))</f>
        <v>项</v>
      </c>
    </row>
    <row ht="36.0" customHeight="1" x14ac:dyDescent="0.15" r="295" spans="1:7">
      <c r="A295" s="386">
        <v>20404</v>
      </c>
      <c r="B295" s="281" t="s">
        <v>310</v>
      </c>
      <c r="C295" s="307">
        <v>0</v>
      </c>
      <c r="D295" s="307">
        <v>24</v>
      </c>
      <c r="E295" s="978" t="str">
        <f>IF(C295&gt;0,D295/C295-1,IF(C295&lt;0,-(D295/C295-1),""))</f>
      </c>
      <c r="F295" s="937" t="str">
        <f>IF(LEN(A295)=3,"是",IF(B295&lt;&gt;"",IF(SUM(C295:D295)&lt;&gt;0,"是","否"),"是"))</f>
        <v>是</v>
      </c>
      <c r="G295" s="873" t="str">
        <f>IF(LEN(A295)=3,"类",IF(LEN(A295)=5,"款","项"))</f>
        <v>款</v>
      </c>
    </row>
    <row ht="36.0" customHeight="1" x14ac:dyDescent="0.15" r="296" spans="1:7">
      <c r="A296" s="387">
        <v>2040401</v>
      </c>
      <c r="B296" s="284" t="s">
        <v>136</v>
      </c>
      <c r="C296" s="307">
        <v>0</v>
      </c>
      <c r="D296" s="310">
        <v>24</v>
      </c>
      <c r="E296" s="944" t="str">
        <f>IF(C296&gt;0,D296/C296-1,IF(C296&lt;0,-(D296/C296-1),""))</f>
      </c>
      <c r="F296" s="937" t="str">
        <f>IF(LEN(A296)=3,"是",IF(B296&lt;&gt;"",IF(SUM(C296:D296)&lt;&gt;0,"是","否"),"是"))</f>
        <v>是</v>
      </c>
      <c r="G296" s="873" t="str">
        <f>IF(LEN(A296)=3,"类",IF(LEN(A296)=5,"款","项"))</f>
        <v>项</v>
      </c>
    </row>
    <row ht="36.0" customHeight="1" x14ac:dyDescent="0.15" r="297" spans="1:7">
      <c r="A297" s="387">
        <v>2040402</v>
      </c>
      <c r="B297" s="284" t="s">
        <v>137</v>
      </c>
      <c r="C297" s="307">
        <v>0</v>
      </c>
      <c r="D297" s="310">
        <v>0</v>
      </c>
      <c r="E297" s="944" t="str">
        <f>IF(C297&gt;0,D297/C297-1,IF(C297&lt;0,-(D297/C297-1),""))</f>
      </c>
      <c r="F297" s="937" t="str">
        <f>IF(LEN(A297)=3,"是",IF(B297&lt;&gt;"",IF(SUM(C297:D297)&lt;&gt;0,"是","否"),"是"))</f>
        <v>否</v>
      </c>
      <c r="G297" s="873" t="str">
        <f>IF(LEN(A297)=3,"类",IF(LEN(A297)=5,"款","项"))</f>
        <v>项</v>
      </c>
    </row>
    <row ht="36.0" customHeight="1" x14ac:dyDescent="0.15" r="298" spans="1:7">
      <c r="A298" s="387">
        <v>2040403</v>
      </c>
      <c r="B298" s="284" t="s">
        <v>138</v>
      </c>
      <c r="C298" s="307">
        <v>0</v>
      </c>
      <c r="D298" s="310">
        <v>0</v>
      </c>
      <c r="E298" s="944" t="str">
        <f>IF(C298&gt;0,D298/C298-1,IF(C298&lt;0,-(D298/C298-1),""))</f>
      </c>
      <c r="F298" s="937" t="str">
        <f>IF(LEN(A298)=3,"是",IF(B298&lt;&gt;"",IF(SUM(C298:D298)&lt;&gt;0,"是","否"),"是"))</f>
        <v>否</v>
      </c>
      <c r="G298" s="873" t="str">
        <f>IF(LEN(A298)=3,"类",IF(LEN(A298)=5,"款","项"))</f>
        <v>项</v>
      </c>
    </row>
    <row ht="36.0" customHeight="1" x14ac:dyDescent="0.15" r="299" spans="1:7">
      <c r="A299" s="387">
        <v>2040409</v>
      </c>
      <c r="B299" s="284" t="s">
        <v>311</v>
      </c>
      <c r="C299" s="307">
        <v>0</v>
      </c>
      <c r="D299" s="310">
        <v>0</v>
      </c>
      <c r="E299" s="944" t="str">
        <f>IF(C299&gt;0,D299/C299-1,IF(C299&lt;0,-(D299/C299-1),""))</f>
      </c>
      <c r="F299" s="937" t="str">
        <f>IF(LEN(A299)=3,"是",IF(B299&lt;&gt;"",IF(SUM(C299:D299)&lt;&gt;0,"是","否"),"是"))</f>
        <v>否</v>
      </c>
      <c r="G299" s="873" t="str">
        <f>IF(LEN(A299)=3,"类",IF(LEN(A299)=5,"款","项"))</f>
        <v>项</v>
      </c>
    </row>
    <row ht="36.0" customHeight="1" x14ac:dyDescent="0.15" r="300" spans="1:7">
      <c r="A300" s="387">
        <v>2040410</v>
      </c>
      <c r="B300" s="284" t="s">
        <v>312</v>
      </c>
      <c r="C300" s="307">
        <v>0</v>
      </c>
      <c r="D300" s="310">
        <v>0</v>
      </c>
      <c r="E300" s="944" t="str">
        <f>IF(C300&gt;0,D300/C300-1,IF(C300&lt;0,-(D300/C300-1),""))</f>
      </c>
      <c r="F300" s="937" t="str">
        <f>IF(LEN(A300)=3,"是",IF(B300&lt;&gt;"",IF(SUM(C300:D300)&lt;&gt;0,"是","否"),"是"))</f>
        <v>否</v>
      </c>
      <c r="G300" s="873" t="str">
        <f>IF(LEN(A300)=3,"类",IF(LEN(A300)=5,"款","项"))</f>
        <v>项</v>
      </c>
    </row>
    <row ht="36.0" customHeight="1" x14ac:dyDescent="0.15" r="301" spans="1:7">
      <c r="A301" s="387">
        <v>2040450</v>
      </c>
      <c r="B301" s="284" t="s">
        <v>145</v>
      </c>
      <c r="C301" s="307">
        <v>0</v>
      </c>
      <c r="D301" s="310">
        <v>0</v>
      </c>
      <c r="E301" s="944" t="str">
        <f>IF(C301&gt;0,D301/C301-1,IF(C301&lt;0,-(D301/C301-1),""))</f>
      </c>
      <c r="F301" s="937" t="str">
        <f>IF(LEN(A301)=3,"是",IF(B301&lt;&gt;"",IF(SUM(C301:D301)&lt;&gt;0,"是","否"),"是"))</f>
        <v>否</v>
      </c>
      <c r="G301" s="873" t="str">
        <f>IF(LEN(A301)=3,"类",IF(LEN(A301)=5,"款","项"))</f>
        <v>项</v>
      </c>
    </row>
    <row ht="36.0" customHeight="1" x14ac:dyDescent="0.15" r="302" spans="1:7">
      <c r="A302" s="387">
        <v>2040499</v>
      </c>
      <c r="B302" s="284" t="s">
        <v>313</v>
      </c>
      <c r="C302" s="307">
        <v>0</v>
      </c>
      <c r="D302" s="310">
        <v>0</v>
      </c>
      <c r="E302" s="944" t="str">
        <f>IF(C302&gt;0,D302/C302-1,IF(C302&lt;0,-(D302/C302-1),""))</f>
      </c>
      <c r="F302" s="937" t="str">
        <f>IF(LEN(A302)=3,"是",IF(B302&lt;&gt;"",IF(SUM(C302:D302)&lt;&gt;0,"是","否"),"是"))</f>
        <v>否</v>
      </c>
      <c r="G302" s="873" t="str">
        <f>IF(LEN(A302)=3,"类",IF(LEN(A302)=5,"款","项"))</f>
        <v>项</v>
      </c>
    </row>
    <row ht="36.0" customHeight="1" x14ac:dyDescent="0.15" r="303" spans="1:7">
      <c r="A303" s="386">
        <v>20405</v>
      </c>
      <c r="B303" s="281" t="s">
        <v>314</v>
      </c>
      <c r="C303" s="307">
        <v>16</v>
      </c>
      <c r="D303" s="307">
        <v>0</v>
      </c>
      <c r="E303" s="978">
        <f>IF(C303&gt;0,D303/C303-1,IF(C303&lt;0,-(D303/C303-1),""))</f>
        <v>-1</v>
      </c>
      <c r="F303" s="937" t="str">
        <f>IF(LEN(A303)=3,"是",IF(B303&lt;&gt;"",IF(SUM(C303:D303)&lt;&gt;0,"是","否"),"是"))</f>
        <v>是</v>
      </c>
      <c r="G303" s="873" t="str">
        <f>IF(LEN(A303)=3,"类",IF(LEN(A303)=5,"款","项"))</f>
        <v>款</v>
      </c>
    </row>
    <row ht="36.0" customHeight="1" x14ac:dyDescent="0.15" r="304" spans="1:7">
      <c r="A304" s="387">
        <v>2040501</v>
      </c>
      <c r="B304" s="284" t="s">
        <v>136</v>
      </c>
      <c r="C304" s="307">
        <v>0</v>
      </c>
      <c r="D304" s="310">
        <v>0</v>
      </c>
      <c r="E304" s="944" t="str">
        <f>IF(C304&gt;0,D304/C304-1,IF(C304&lt;0,-(D304/C304-1),""))</f>
      </c>
      <c r="F304" s="937" t="str">
        <f>IF(LEN(A304)=3,"是",IF(B304&lt;&gt;"",IF(SUM(C304:D304)&lt;&gt;0,"是","否"),"是"))</f>
        <v>否</v>
      </c>
      <c r="G304" s="873" t="str">
        <f>IF(LEN(A304)=3,"类",IF(LEN(A304)=5,"款","项"))</f>
        <v>项</v>
      </c>
    </row>
    <row ht="36.0" customHeight="1" x14ac:dyDescent="0.15" r="305" spans="1:7">
      <c r="A305" s="387">
        <v>2040502</v>
      </c>
      <c r="B305" s="284" t="s">
        <v>137</v>
      </c>
      <c r="C305" s="307">
        <v>0</v>
      </c>
      <c r="D305" s="310">
        <v>0</v>
      </c>
      <c r="E305" s="944" t="str">
        <f>IF(C305&gt;0,D305/C305-1,IF(C305&lt;0,-(D305/C305-1),""))</f>
      </c>
      <c r="F305" s="937" t="str">
        <f>IF(LEN(A305)=3,"是",IF(B305&lt;&gt;"",IF(SUM(C305:D305)&lt;&gt;0,"是","否"),"是"))</f>
        <v>否</v>
      </c>
      <c r="G305" s="873" t="str">
        <f>IF(LEN(A305)=3,"类",IF(LEN(A305)=5,"款","项"))</f>
        <v>项</v>
      </c>
    </row>
    <row ht="36.0" customHeight="1" x14ac:dyDescent="0.15" r="306" spans="1:7">
      <c r="A306" s="387">
        <v>2040503</v>
      </c>
      <c r="B306" s="284" t="s">
        <v>138</v>
      </c>
      <c r="C306" s="307">
        <v>0</v>
      </c>
      <c r="D306" s="310">
        <v>0</v>
      </c>
      <c r="E306" s="944" t="str">
        <f>IF(C306&gt;0,D306/C306-1,IF(C306&lt;0,-(D306/C306-1),""))</f>
      </c>
      <c r="F306" s="937" t="str">
        <f>IF(LEN(A306)=3,"是",IF(B306&lt;&gt;"",IF(SUM(C306:D306)&lt;&gt;0,"是","否"),"是"))</f>
        <v>否</v>
      </c>
      <c r="G306" s="873" t="str">
        <f>IF(LEN(A306)=3,"类",IF(LEN(A306)=5,"款","项"))</f>
        <v>项</v>
      </c>
    </row>
    <row ht="36.0" customHeight="1" x14ac:dyDescent="0.15" r="307" spans="1:7">
      <c r="A307" s="387">
        <v>2040504</v>
      </c>
      <c r="B307" s="284" t="s">
        <v>315</v>
      </c>
      <c r="C307" s="307">
        <v>16</v>
      </c>
      <c r="D307" s="310">
        <v>0</v>
      </c>
      <c r="E307" s="944">
        <f>IF(C307&gt;0,D307/C307-1,IF(C307&lt;0,-(D307/C307-1),""))</f>
        <v>-1</v>
      </c>
      <c r="F307" s="937" t="str">
        <f>IF(LEN(A307)=3,"是",IF(B307&lt;&gt;"",IF(SUM(C307:D307)&lt;&gt;0,"是","否"),"是"))</f>
        <v>是</v>
      </c>
      <c r="G307" s="873" t="str">
        <f>IF(LEN(A307)=3,"类",IF(LEN(A307)=5,"款","项"))</f>
        <v>项</v>
      </c>
    </row>
    <row ht="36.0" customHeight="1" x14ac:dyDescent="0.15" r="308" spans="1:7">
      <c r="A308" s="387">
        <v>2040505</v>
      </c>
      <c r="B308" s="284" t="s">
        <v>316</v>
      </c>
      <c r="C308" s="307">
        <v>0</v>
      </c>
      <c r="D308" s="310">
        <v>0</v>
      </c>
      <c r="E308" s="944" t="str">
        <f>IF(C308&gt;0,D308/C308-1,IF(C308&lt;0,-(D308/C308-1),""))</f>
      </c>
      <c r="F308" s="937" t="str">
        <f>IF(LEN(A308)=3,"是",IF(B308&lt;&gt;"",IF(SUM(C308:D308)&lt;&gt;0,"是","否"),"是"))</f>
        <v>否</v>
      </c>
      <c r="G308" s="873" t="str">
        <f>IF(LEN(A308)=3,"类",IF(LEN(A308)=5,"款","项"))</f>
        <v>项</v>
      </c>
    </row>
    <row ht="36.0" customHeight="1" x14ac:dyDescent="0.15" r="309" spans="1:7">
      <c r="A309" s="387">
        <v>2040506</v>
      </c>
      <c r="B309" s="284" t="s">
        <v>317</v>
      </c>
      <c r="C309" s="307">
        <v>0</v>
      </c>
      <c r="D309" s="310">
        <v>0</v>
      </c>
      <c r="E309" s="944" t="str">
        <f>IF(C309&gt;0,D309/C309-1,IF(C309&lt;0,-(D309/C309-1),""))</f>
      </c>
      <c r="F309" s="937" t="str">
        <f>IF(LEN(A309)=3,"是",IF(B309&lt;&gt;"",IF(SUM(C309:D309)&lt;&gt;0,"是","否"),"是"))</f>
        <v>否</v>
      </c>
      <c r="G309" s="873" t="str">
        <f>IF(LEN(A309)=3,"类",IF(LEN(A309)=5,"款","项"))</f>
        <v>项</v>
      </c>
    </row>
    <row ht="36.0" customHeight="1" x14ac:dyDescent="0.15" r="310" spans="1:7">
      <c r="A310" s="387">
        <v>2040550</v>
      </c>
      <c r="B310" s="284" t="s">
        <v>145</v>
      </c>
      <c r="C310" s="307">
        <v>0</v>
      </c>
      <c r="D310" s="310">
        <v>0</v>
      </c>
      <c r="E310" s="944" t="str">
        <f>IF(C310&gt;0,D310/C310-1,IF(C310&lt;0,-(D310/C310-1),""))</f>
      </c>
      <c r="F310" s="937" t="str">
        <f>IF(LEN(A310)=3,"是",IF(B310&lt;&gt;"",IF(SUM(C310:D310)&lt;&gt;0,"是","否"),"是"))</f>
        <v>否</v>
      </c>
      <c r="G310" s="873" t="str">
        <f>IF(LEN(A310)=3,"类",IF(LEN(A310)=5,"款","项"))</f>
        <v>项</v>
      </c>
    </row>
    <row ht="36.0" customHeight="1" x14ac:dyDescent="0.15" r="311" spans="1:7">
      <c r="A311" s="387">
        <v>2040599</v>
      </c>
      <c r="B311" s="284" t="s">
        <v>318</v>
      </c>
      <c r="C311" s="307">
        <v>0</v>
      </c>
      <c r="D311" s="310">
        <v>0</v>
      </c>
      <c r="E311" s="944" t="str">
        <f>IF(C311&gt;0,D311/C311-1,IF(C311&lt;0,-(D311/C311-1),""))</f>
      </c>
      <c r="F311" s="937" t="str">
        <f>IF(LEN(A311)=3,"是",IF(B311&lt;&gt;"",IF(SUM(C311:D311)&lt;&gt;0,"是","否"),"是"))</f>
        <v>否</v>
      </c>
      <c r="G311" s="873" t="str">
        <f>IF(LEN(A311)=3,"类",IF(LEN(A311)=5,"款","项"))</f>
        <v>项</v>
      </c>
    </row>
    <row ht="36.0" customHeight="1" x14ac:dyDescent="0.15" r="312" spans="1:7">
      <c r="A312" s="386">
        <v>20406</v>
      </c>
      <c r="B312" s="281" t="s">
        <v>319</v>
      </c>
      <c r="C312" s="307">
        <v>796</v>
      </c>
      <c r="D312" s="307">
        <v>733</v>
      </c>
      <c r="E312" s="978">
        <f>IF(C312&gt;0,D312/C312-1,IF(C312&lt;0,-(D312/C312-1),""))</f>
        <v>-0.0791</v>
      </c>
      <c r="F312" s="937" t="str">
        <f>IF(LEN(A312)=3,"是",IF(B312&lt;&gt;"",IF(SUM(C312:D312)&lt;&gt;0,"是","否"),"是"))</f>
        <v>是</v>
      </c>
      <c r="G312" s="873" t="str">
        <f>IF(LEN(A312)=3,"类",IF(LEN(A312)=5,"款","项"))</f>
        <v>款</v>
      </c>
    </row>
    <row ht="36.0" customHeight="1" x14ac:dyDescent="0.15" r="313" spans="1:7">
      <c r="A313" s="387">
        <v>2040601</v>
      </c>
      <c r="B313" s="284" t="s">
        <v>136</v>
      </c>
      <c r="C313" s="307">
        <v>589</v>
      </c>
      <c r="D313" s="310">
        <v>576</v>
      </c>
      <c r="E313" s="944">
        <f>IF(C313&gt;0,D313/C313-1,IF(C313&lt;0,-(D313/C313-1),""))</f>
        <v>-0.0221</v>
      </c>
      <c r="F313" s="937" t="str">
        <f>IF(LEN(A313)=3,"是",IF(B313&lt;&gt;"",IF(SUM(C313:D313)&lt;&gt;0,"是","否"),"是"))</f>
        <v>是</v>
      </c>
      <c r="G313" s="873" t="str">
        <f>IF(LEN(A313)=3,"类",IF(LEN(A313)=5,"款","项"))</f>
        <v>项</v>
      </c>
    </row>
    <row ht="36.0" customHeight="1" x14ac:dyDescent="0.15" r="314" spans="1:7">
      <c r="A314" s="387">
        <v>2040602</v>
      </c>
      <c r="B314" s="284" t="s">
        <v>137</v>
      </c>
      <c r="C314" s="307">
        <v>45</v>
      </c>
      <c r="D314" s="310">
        <v>0</v>
      </c>
      <c r="E314" s="944">
        <f>IF(C314&gt;0,D314/C314-1,IF(C314&lt;0,-(D314/C314-1),""))</f>
        <v>-1</v>
      </c>
      <c r="F314" s="937" t="str">
        <f>IF(LEN(A314)=3,"是",IF(B314&lt;&gt;"",IF(SUM(C314:D314)&lt;&gt;0,"是","否"),"是"))</f>
        <v>是</v>
      </c>
      <c r="G314" s="873" t="str">
        <f>IF(LEN(A314)=3,"类",IF(LEN(A314)=5,"款","项"))</f>
        <v>项</v>
      </c>
    </row>
    <row ht="36.0" customHeight="1" x14ac:dyDescent="0.15" r="315" spans="1:7">
      <c r="A315" s="387">
        <v>2040603</v>
      </c>
      <c r="B315" s="284" t="s">
        <v>138</v>
      </c>
      <c r="C315" s="307">
        <v>0</v>
      </c>
      <c r="D315" s="310">
        <v>0</v>
      </c>
      <c r="E315" s="944" t="str">
        <f>IF(C315&gt;0,D315/C315-1,IF(C315&lt;0,-(D315/C315-1),""))</f>
      </c>
      <c r="F315" s="937" t="str">
        <f>IF(LEN(A315)=3,"是",IF(B315&lt;&gt;"",IF(SUM(C315:D315)&lt;&gt;0,"是","否"),"是"))</f>
        <v>否</v>
      </c>
      <c r="G315" s="873" t="str">
        <f>IF(LEN(A315)=3,"类",IF(LEN(A315)=5,"款","项"))</f>
        <v>项</v>
      </c>
    </row>
    <row ht="36.0" customHeight="1" x14ac:dyDescent="0.15" r="316" spans="1:7">
      <c r="A316" s="387">
        <v>2040604</v>
      </c>
      <c r="B316" s="284" t="s">
        <v>320</v>
      </c>
      <c r="C316" s="307">
        <v>20</v>
      </c>
      <c r="D316" s="310">
        <v>2</v>
      </c>
      <c r="E316" s="944">
        <f>IF(C316&gt;0,D316/C316-1,IF(C316&lt;0,-(D316/C316-1),""))</f>
        <v>-0.9</v>
      </c>
      <c r="F316" s="937" t="str">
        <f>IF(LEN(A316)=3,"是",IF(B316&lt;&gt;"",IF(SUM(C316:D316)&lt;&gt;0,"是","否"),"是"))</f>
        <v>是</v>
      </c>
      <c r="G316" s="873" t="str">
        <f>IF(LEN(A316)=3,"类",IF(LEN(A316)=5,"款","项"))</f>
        <v>项</v>
      </c>
    </row>
    <row ht="36.0" customHeight="1" x14ac:dyDescent="0.15" r="317" spans="1:7">
      <c r="A317" s="387">
        <v>2040605</v>
      </c>
      <c r="B317" s="284" t="s">
        <v>321</v>
      </c>
      <c r="C317" s="307">
        <v>29</v>
      </c>
      <c r="D317" s="310">
        <v>22</v>
      </c>
      <c r="E317" s="944">
        <f>IF(C317&gt;0,D317/C317-1,IF(C317&lt;0,-(D317/C317-1),""))</f>
        <v>-0.2414</v>
      </c>
      <c r="F317" s="937" t="str">
        <f>IF(LEN(A317)=3,"是",IF(B317&lt;&gt;"",IF(SUM(C317:D317)&lt;&gt;0,"是","否"),"是"))</f>
        <v>是</v>
      </c>
      <c r="G317" s="873" t="str">
        <f>IF(LEN(A317)=3,"类",IF(LEN(A317)=5,"款","项"))</f>
        <v>项</v>
      </c>
    </row>
    <row ht="36.0" customHeight="1" x14ac:dyDescent="0.15" r="318" spans="1:7">
      <c r="A318" s="392">
        <v>2040606</v>
      </c>
      <c r="B318" s="284" t="s">
        <v>322</v>
      </c>
      <c r="C318" s="307">
        <v>0</v>
      </c>
      <c r="D318" s="310">
        <v>0</v>
      </c>
      <c r="E318" s="944" t="str">
        <f>IF(C318&gt;0,D318/C318-1,IF(C318&lt;0,-(D318/C318-1),""))</f>
      </c>
      <c r="F318" s="937" t="str">
        <f>IF(LEN(A318)=3,"是",IF(B318&lt;&gt;"",IF(SUM(C318:D318)&lt;&gt;0,"是","否"),"是"))</f>
        <v>否</v>
      </c>
      <c r="G318" s="873" t="str">
        <f>IF(LEN(A318)=3,"类",IF(LEN(A318)=5,"款","项"))</f>
        <v>项</v>
      </c>
    </row>
    <row ht="36.0" customHeight="1" x14ac:dyDescent="0.15" r="319" spans="1:7">
      <c r="A319" s="392">
        <v>2040607</v>
      </c>
      <c r="B319" s="284" t="s">
        <v>323</v>
      </c>
      <c r="C319" s="307">
        <v>33</v>
      </c>
      <c r="D319" s="310">
        <v>58</v>
      </c>
      <c r="E319" s="944">
        <f>IF(C319&gt;0,D319/C319-1,IF(C319&lt;0,-(D319/C319-1),""))</f>
        <v>0.7576</v>
      </c>
      <c r="F319" s="937" t="str">
        <f>IF(LEN(A319)=3,"是",IF(B319&lt;&gt;"",IF(SUM(C319:D319)&lt;&gt;0,"是","否"),"是"))</f>
        <v>是</v>
      </c>
      <c r="G319" s="873" t="str">
        <f>IF(LEN(A319)=3,"类",IF(LEN(A319)=5,"款","项"))</f>
        <v>项</v>
      </c>
    </row>
    <row ht="36.0" customHeight="1" x14ac:dyDescent="0.15" r="320" spans="1:7">
      <c r="A320" s="387">
        <v>2040608</v>
      </c>
      <c r="B320" s="284" t="s">
        <v>324</v>
      </c>
      <c r="C320" s="307">
        <v>0</v>
      </c>
      <c r="D320" s="310">
        <v>0</v>
      </c>
      <c r="E320" s="944" t="str">
        <f>IF(C320&gt;0,D320/C320-1,IF(C320&lt;0,-(D320/C320-1),""))</f>
      </c>
      <c r="F320" s="937" t="str">
        <f>IF(LEN(A320)=3,"是",IF(B320&lt;&gt;"",IF(SUM(C320:D320)&lt;&gt;0,"是","否"),"是"))</f>
        <v>否</v>
      </c>
      <c r="G320" s="873" t="str">
        <f>IF(LEN(A320)=3,"类",IF(LEN(A320)=5,"款","项"))</f>
        <v>项</v>
      </c>
    </row>
    <row ht="36.0" customHeight="1" x14ac:dyDescent="0.15" r="321" spans="1:7">
      <c r="A321" s="387">
        <v>2040609</v>
      </c>
      <c r="B321" s="284" t="s">
        <v>325</v>
      </c>
      <c r="C321" s="307"/>
      <c r="D321" s="310"/>
      <c r="E321" s="944" t="str">
        <f>IF(C321&gt;0,D321/C321-1,IF(C321&lt;0,-(D321/C321-1),""))</f>
      </c>
      <c r="F321" s="937" t="str">
        <f>IF(LEN(A321)=3,"是",IF(B321&lt;&gt;"",IF(SUM(C321:D321)&lt;&gt;0,"是","否"),"是"))</f>
        <v>否</v>
      </c>
      <c r="G321" s="873" t="str">
        <f>IF(LEN(A321)=3,"类",IF(LEN(A321)=5,"款","项"))</f>
        <v>项</v>
      </c>
    </row>
    <row ht="36.0" customHeight="1" x14ac:dyDescent="0.15" r="322" spans="1:7">
      <c r="A322" s="387">
        <v>2040610</v>
      </c>
      <c r="B322" s="284" t="s">
        <v>326</v>
      </c>
      <c r="C322" s="307">
        <v>23</v>
      </c>
      <c r="D322" s="310">
        <v>19</v>
      </c>
      <c r="E322" s="944">
        <f>IF(C322&gt;0,D322/C322-1,IF(C322&lt;0,-(D322/C322-1),""))</f>
        <v>-0.1739</v>
      </c>
      <c r="F322" s="937" t="str">
        <f>IF(LEN(A322)=3,"是",IF(B322&lt;&gt;"",IF(SUM(C322:D322)&lt;&gt;0,"是","否"),"是"))</f>
        <v>是</v>
      </c>
      <c r="G322" s="873" t="str">
        <f>IF(LEN(A322)=3,"类",IF(LEN(A322)=5,"款","项"))</f>
        <v>项</v>
      </c>
    </row>
    <row ht="36.0" customHeight="1" x14ac:dyDescent="0.15" r="323" spans="1:7">
      <c r="A323" s="387">
        <v>2040611</v>
      </c>
      <c r="B323" s="284" t="s">
        <v>327</v>
      </c>
      <c r="C323" s="307"/>
      <c r="D323" s="310"/>
      <c r="E323" s="944" t="str">
        <f>IF(C323&gt;0,D323/C323-1,IF(C323&lt;0,-(D323/C323-1),""))</f>
      </c>
      <c r="F323" s="937" t="str">
        <f>IF(LEN(A323)=3,"是",IF(B323&lt;&gt;"",IF(SUM(C323:D323)&lt;&gt;0,"是","否"),"是"))</f>
        <v>否</v>
      </c>
      <c r="G323" s="873" t="str">
        <f>IF(LEN(A323)=3,"类",IF(LEN(A323)=5,"款","项"))</f>
        <v>项</v>
      </c>
    </row>
    <row ht="36.0" customHeight="1" x14ac:dyDescent="0.15" r="324" spans="1:7">
      <c r="A324" s="387">
        <v>2040612</v>
      </c>
      <c r="B324" s="284" t="s">
        <v>328</v>
      </c>
      <c r="C324" s="307">
        <v>10</v>
      </c>
      <c r="D324" s="310">
        <v>56</v>
      </c>
      <c r="E324" s="944">
        <f>IF(C324&gt;0,D324/C324-1,IF(C324&lt;0,-(D324/C324-1),""))</f>
        <v>4.6</v>
      </c>
      <c r="F324" s="937" t="str">
        <f>IF(LEN(A324)=3,"是",IF(B324&lt;&gt;"",IF(SUM(C324:D324)&lt;&gt;0,"是","否"),"是"))</f>
        <v>是</v>
      </c>
      <c r="G324" s="873" t="str">
        <f>IF(LEN(A324)=3,"类",IF(LEN(A324)=5,"款","项"))</f>
        <v>项</v>
      </c>
    </row>
    <row ht="36.0" customHeight="1" x14ac:dyDescent="0.15" r="325" spans="1:7">
      <c r="A325" s="387">
        <v>2040613</v>
      </c>
      <c r="B325" s="284" t="s">
        <v>177</v>
      </c>
      <c r="C325" s="307">
        <v>0</v>
      </c>
      <c r="D325" s="310">
        <v>0</v>
      </c>
      <c r="E325" s="944" t="str">
        <f>IF(C325&gt;0,D325/C325-1,IF(C325&lt;0,-(D325/C325-1),""))</f>
      </c>
      <c r="F325" s="937" t="str">
        <f>IF(LEN(A325)=3,"是",IF(B325&lt;&gt;"",IF(SUM(C325:D325)&lt;&gt;0,"是","否"),"是"))</f>
        <v>否</v>
      </c>
      <c r="G325" s="873" t="str">
        <f>IF(LEN(A325)=3,"类",IF(LEN(A325)=5,"款","项"))</f>
        <v>项</v>
      </c>
    </row>
    <row ht="36.0" customHeight="1" x14ac:dyDescent="0.15" r="326" spans="1:7">
      <c r="A326" s="387">
        <v>2040650</v>
      </c>
      <c r="B326" s="284" t="s">
        <v>145</v>
      </c>
      <c r="C326" s="307">
        <v>0</v>
      </c>
      <c r="D326" s="310">
        <v>0</v>
      </c>
      <c r="E326" s="944" t="str">
        <f>IF(C326&gt;0,D326/C326-1,IF(C326&lt;0,-(D326/C326-1),""))</f>
      </c>
      <c r="F326" s="937" t="str">
        <f>IF(LEN(A326)=3,"是",IF(B326&lt;&gt;"",IF(SUM(C326:D326)&lt;&gt;0,"是","否"),"是"))</f>
        <v>否</v>
      </c>
      <c r="G326" s="873" t="str">
        <f>IF(LEN(A326)=3,"类",IF(LEN(A326)=5,"款","项"))</f>
        <v>项</v>
      </c>
    </row>
    <row ht="36.0" customHeight="1" x14ac:dyDescent="0.15" r="327" spans="1:7">
      <c r="A327" s="387">
        <v>2040699</v>
      </c>
      <c r="B327" s="284" t="s">
        <v>329</v>
      </c>
      <c r="C327" s="307">
        <v>47</v>
      </c>
      <c r="D327" s="310">
        <v>0</v>
      </c>
      <c r="E327" s="944">
        <f>IF(C327&gt;0,D327/C327-1,IF(C327&lt;0,-(D327/C327-1),""))</f>
        <v>-1</v>
      </c>
      <c r="F327" s="937" t="str">
        <f>IF(LEN(A327)=3,"是",IF(B327&lt;&gt;"",IF(SUM(C327:D327)&lt;&gt;0,"是","否"),"是"))</f>
        <v>是</v>
      </c>
      <c r="G327" s="873" t="str">
        <f>IF(LEN(A327)=3,"类",IF(LEN(A327)=5,"款","项"))</f>
        <v>项</v>
      </c>
    </row>
    <row ht="36.0" customHeight="1" x14ac:dyDescent="0.15" r="328" spans="1:7">
      <c r="A328" s="386">
        <v>20407</v>
      </c>
      <c r="B328" s="281" t="s">
        <v>330</v>
      </c>
      <c r="C328" s="307">
        <v>0</v>
      </c>
      <c r="D328" s="307">
        <v>0</v>
      </c>
      <c r="E328" s="978" t="str">
        <f>IF(C328&gt;0,D328/C328-1,IF(C328&lt;0,-(D328/C328-1),""))</f>
      </c>
      <c r="F328" s="937" t="str">
        <f>IF(LEN(A328)=3,"是",IF(B328&lt;&gt;"",IF(SUM(C328:D328)&lt;&gt;0,"是","否"),"是"))</f>
        <v>否</v>
      </c>
      <c r="G328" s="873" t="str">
        <f>IF(LEN(A328)=3,"类",IF(LEN(A328)=5,"款","项"))</f>
        <v>款</v>
      </c>
    </row>
    <row ht="36.0" customHeight="1" x14ac:dyDescent="0.15" r="329" spans="1:7">
      <c r="A329" s="387">
        <v>2040701</v>
      </c>
      <c r="B329" s="284" t="s">
        <v>136</v>
      </c>
      <c r="C329" s="307">
        <v>0</v>
      </c>
      <c r="D329" s="310">
        <v>0</v>
      </c>
      <c r="E329" s="944" t="str">
        <f>IF(C329&gt;0,D329/C329-1,IF(C329&lt;0,-(D329/C329-1),""))</f>
      </c>
      <c r="F329" s="937" t="str">
        <f>IF(LEN(A329)=3,"是",IF(B329&lt;&gt;"",IF(SUM(C329:D329)&lt;&gt;0,"是","否"),"是"))</f>
        <v>否</v>
      </c>
      <c r="G329" s="873" t="str">
        <f>IF(LEN(A329)=3,"类",IF(LEN(A329)=5,"款","项"))</f>
        <v>项</v>
      </c>
    </row>
    <row ht="36.0" customHeight="1" x14ac:dyDescent="0.15" r="330" spans="1:7">
      <c r="A330" s="387">
        <v>2040702</v>
      </c>
      <c r="B330" s="284" t="s">
        <v>137</v>
      </c>
      <c r="C330" s="307">
        <v>0</v>
      </c>
      <c r="D330" s="310">
        <v>0</v>
      </c>
      <c r="E330" s="944" t="str">
        <f>IF(C330&gt;0,D330/C330-1,IF(C330&lt;0,-(D330/C330-1),""))</f>
      </c>
      <c r="F330" s="937" t="str">
        <f>IF(LEN(A330)=3,"是",IF(B330&lt;&gt;"",IF(SUM(C330:D330)&lt;&gt;0,"是","否"),"是"))</f>
        <v>否</v>
      </c>
      <c r="G330" s="873" t="str">
        <f>IF(LEN(A330)=3,"类",IF(LEN(A330)=5,"款","项"))</f>
        <v>项</v>
      </c>
    </row>
    <row ht="36.0" customHeight="1" x14ac:dyDescent="0.15" r="331" spans="1:7">
      <c r="A331" s="387">
        <v>2040703</v>
      </c>
      <c r="B331" s="284" t="s">
        <v>138</v>
      </c>
      <c r="C331" s="307">
        <v>0</v>
      </c>
      <c r="D331" s="310">
        <v>0</v>
      </c>
      <c r="E331" s="944" t="str">
        <f>IF(C331&gt;0,D331/C331-1,IF(C331&lt;0,-(D331/C331-1),""))</f>
      </c>
      <c r="F331" s="937" t="str">
        <f>IF(LEN(A331)=3,"是",IF(B331&lt;&gt;"",IF(SUM(C331:D331)&lt;&gt;0,"是","否"),"是"))</f>
        <v>否</v>
      </c>
      <c r="G331" s="873" t="str">
        <f>IF(LEN(A331)=3,"类",IF(LEN(A331)=5,"款","项"))</f>
        <v>项</v>
      </c>
    </row>
    <row ht="36.0" customHeight="1" x14ac:dyDescent="0.15" r="332" spans="1:7">
      <c r="A332" s="387">
        <v>2040704</v>
      </c>
      <c r="B332" s="284" t="s">
        <v>331</v>
      </c>
      <c r="C332" s="307">
        <v>0</v>
      </c>
      <c r="D332" s="310">
        <v>0</v>
      </c>
      <c r="E332" s="944" t="str">
        <f>IF(C332&gt;0,D332/C332-1,IF(C332&lt;0,-(D332/C332-1),""))</f>
      </c>
      <c r="F332" s="937" t="str">
        <f>IF(LEN(A332)=3,"是",IF(B332&lt;&gt;"",IF(SUM(C332:D332)&lt;&gt;0,"是","否"),"是"))</f>
        <v>否</v>
      </c>
      <c r="G332" s="873" t="str">
        <f>IF(LEN(A332)=3,"类",IF(LEN(A332)=5,"款","项"))</f>
        <v>项</v>
      </c>
    </row>
    <row ht="36.0" customHeight="1" x14ac:dyDescent="0.15" r="333" spans="1:7">
      <c r="A333" s="387">
        <v>2040705</v>
      </c>
      <c r="B333" s="284" t="s">
        <v>332</v>
      </c>
      <c r="C333" s="307">
        <v>0</v>
      </c>
      <c r="D333" s="310">
        <v>0</v>
      </c>
      <c r="E333" s="944" t="str">
        <f>IF(C333&gt;0,D333/C333-1,IF(C333&lt;0,-(D333/C333-1),""))</f>
      </c>
      <c r="F333" s="937" t="str">
        <f>IF(LEN(A333)=3,"是",IF(B333&lt;&gt;"",IF(SUM(C333:D333)&lt;&gt;0,"是","否"),"是"))</f>
        <v>否</v>
      </c>
      <c r="G333" s="873" t="str">
        <f>IF(LEN(A333)=3,"类",IF(LEN(A333)=5,"款","项"))</f>
        <v>项</v>
      </c>
    </row>
    <row ht="36.0" customHeight="1" x14ac:dyDescent="0.15" r="334" spans="1:7">
      <c r="A334" s="387">
        <v>2040706</v>
      </c>
      <c r="B334" s="284" t="s">
        <v>333</v>
      </c>
      <c r="C334" s="307">
        <v>0</v>
      </c>
      <c r="D334" s="310">
        <v>0</v>
      </c>
      <c r="E334" s="944" t="str">
        <f>IF(C334&gt;0,D334/C334-1,IF(C334&lt;0,-(D334/C334-1),""))</f>
      </c>
      <c r="F334" s="937" t="str">
        <f>IF(LEN(A334)=3,"是",IF(B334&lt;&gt;"",IF(SUM(C334:D334)&lt;&gt;0,"是","否"),"是"))</f>
        <v>否</v>
      </c>
      <c r="G334" s="873" t="str">
        <f>IF(LEN(A334)=3,"类",IF(LEN(A334)=5,"款","项"))</f>
        <v>项</v>
      </c>
    </row>
    <row ht="36.0" customHeight="1" x14ac:dyDescent="0.15" r="335" spans="1:7">
      <c r="A335" s="387">
        <v>2040707</v>
      </c>
      <c r="B335" s="284" t="s">
        <v>177</v>
      </c>
      <c r="C335" s="307">
        <v>0</v>
      </c>
      <c r="D335" s="310">
        <v>0</v>
      </c>
      <c r="E335" s="944" t="str">
        <f>IF(C335&gt;0,D335/C335-1,IF(C335&lt;0,-(D335/C335-1),""))</f>
      </c>
      <c r="F335" s="937" t="str">
        <f>IF(LEN(A335)=3,"是",IF(B335&lt;&gt;"",IF(SUM(C335:D335)&lt;&gt;0,"是","否"),"是"))</f>
        <v>否</v>
      </c>
      <c r="G335" s="873" t="str">
        <f>IF(LEN(A335)=3,"类",IF(LEN(A335)=5,"款","项"))</f>
        <v>项</v>
      </c>
    </row>
    <row ht="36.0" customHeight="1" x14ac:dyDescent="0.15" r="336" spans="1:7">
      <c r="A336" s="387">
        <v>2040750</v>
      </c>
      <c r="B336" s="284" t="s">
        <v>145</v>
      </c>
      <c r="C336" s="307">
        <v>0</v>
      </c>
      <c r="D336" s="310">
        <v>0</v>
      </c>
      <c r="E336" s="944" t="str">
        <f>IF(C336&gt;0,D336/C336-1,IF(C336&lt;0,-(D336/C336-1),""))</f>
      </c>
      <c r="F336" s="937" t="str">
        <f>IF(LEN(A336)=3,"是",IF(B336&lt;&gt;"",IF(SUM(C336:D336)&lt;&gt;0,"是","否"),"是"))</f>
        <v>否</v>
      </c>
      <c r="G336" s="873" t="str">
        <f>IF(LEN(A336)=3,"类",IF(LEN(A336)=5,"款","项"))</f>
        <v>项</v>
      </c>
    </row>
    <row ht="36.0" customHeight="1" x14ac:dyDescent="0.15" r="337" spans="1:7">
      <c r="A337" s="387">
        <v>2040799</v>
      </c>
      <c r="B337" s="284" t="s">
        <v>334</v>
      </c>
      <c r="C337" s="307">
        <v>0</v>
      </c>
      <c r="D337" s="310">
        <v>0</v>
      </c>
      <c r="E337" s="944" t="str">
        <f>IF(C337&gt;0,D337/C337-1,IF(C337&lt;0,-(D337/C337-1),""))</f>
      </c>
      <c r="F337" s="937" t="str">
        <f>IF(LEN(A337)=3,"是",IF(B337&lt;&gt;"",IF(SUM(C337:D337)&lt;&gt;0,"是","否"),"是"))</f>
        <v>否</v>
      </c>
      <c r="G337" s="873" t="str">
        <f>IF(LEN(A337)=3,"类",IF(LEN(A337)=5,"款","项"))</f>
        <v>项</v>
      </c>
    </row>
    <row ht="36.0" customHeight="1" x14ac:dyDescent="0.15" r="338" spans="1:7">
      <c r="A338" s="386">
        <v>20408</v>
      </c>
      <c r="B338" s="281" t="s">
        <v>335</v>
      </c>
      <c r="C338" s="307">
        <v>0</v>
      </c>
      <c r="D338" s="307">
        <v>0</v>
      </c>
      <c r="E338" s="978" t="str">
        <f>IF(C338&gt;0,D338/C338-1,IF(C338&lt;0,-(D338/C338-1),""))</f>
      </c>
      <c r="F338" s="937" t="str">
        <f>IF(LEN(A338)=3,"是",IF(B338&lt;&gt;"",IF(SUM(C338:D338)&lt;&gt;0,"是","否"),"是"))</f>
        <v>否</v>
      </c>
      <c r="G338" s="873" t="str">
        <f>IF(LEN(A338)=3,"类",IF(LEN(A338)=5,"款","项"))</f>
        <v>款</v>
      </c>
    </row>
    <row ht="36.0" customHeight="1" x14ac:dyDescent="0.15" r="339" spans="1:7">
      <c r="A339" s="387">
        <v>2040801</v>
      </c>
      <c r="B339" s="284" t="s">
        <v>136</v>
      </c>
      <c r="C339" s="307">
        <v>0</v>
      </c>
      <c r="D339" s="310">
        <v>0</v>
      </c>
      <c r="E339" s="944" t="str">
        <f>IF(C339&gt;0,D339/C339-1,IF(C339&lt;0,-(D339/C339-1),""))</f>
      </c>
      <c r="F339" s="937" t="str">
        <f>IF(LEN(A339)=3,"是",IF(B339&lt;&gt;"",IF(SUM(C339:D339)&lt;&gt;0,"是","否"),"是"))</f>
        <v>否</v>
      </c>
      <c r="G339" s="873" t="str">
        <f>IF(LEN(A339)=3,"类",IF(LEN(A339)=5,"款","项"))</f>
        <v>项</v>
      </c>
    </row>
    <row ht="36.0" customHeight="1" x14ac:dyDescent="0.15" r="340" spans="1:7">
      <c r="A340" s="387">
        <v>2040802</v>
      </c>
      <c r="B340" s="284" t="s">
        <v>137</v>
      </c>
      <c r="C340" s="307">
        <v>0</v>
      </c>
      <c r="D340" s="310">
        <v>0</v>
      </c>
      <c r="E340" s="944" t="str">
        <f>IF(C340&gt;0,D340/C340-1,IF(C340&lt;0,-(D340/C340-1),""))</f>
      </c>
      <c r="F340" s="937" t="str">
        <f>IF(LEN(A340)=3,"是",IF(B340&lt;&gt;"",IF(SUM(C340:D340)&lt;&gt;0,"是","否"),"是"))</f>
        <v>否</v>
      </c>
      <c r="G340" s="873" t="str">
        <f>IF(LEN(A340)=3,"类",IF(LEN(A340)=5,"款","项"))</f>
        <v>项</v>
      </c>
    </row>
    <row ht="36.0" customHeight="1" x14ac:dyDescent="0.15" r="341" spans="1:7">
      <c r="A341" s="387">
        <v>2040803</v>
      </c>
      <c r="B341" s="284" t="s">
        <v>138</v>
      </c>
      <c r="C341" s="307">
        <v>0</v>
      </c>
      <c r="D341" s="310">
        <v>0</v>
      </c>
      <c r="E341" s="944" t="str">
        <f>IF(C341&gt;0,D341/C341-1,IF(C341&lt;0,-(D341/C341-1),""))</f>
      </c>
      <c r="F341" s="937" t="str">
        <f>IF(LEN(A341)=3,"是",IF(B341&lt;&gt;"",IF(SUM(C341:D341)&lt;&gt;0,"是","否"),"是"))</f>
        <v>否</v>
      </c>
      <c r="G341" s="873" t="str">
        <f>IF(LEN(A341)=3,"类",IF(LEN(A341)=5,"款","项"))</f>
        <v>项</v>
      </c>
    </row>
    <row ht="36.0" customHeight="1" x14ac:dyDescent="0.15" r="342" spans="1:7">
      <c r="A342" s="387">
        <v>2040804</v>
      </c>
      <c r="B342" s="284" t="s">
        <v>336</v>
      </c>
      <c r="C342" s="307">
        <v>0</v>
      </c>
      <c r="D342" s="310">
        <v>0</v>
      </c>
      <c r="E342" s="944" t="str">
        <f>IF(C342&gt;0,D342/C342-1,IF(C342&lt;0,-(D342/C342-1),""))</f>
      </c>
      <c r="F342" s="937" t="str">
        <f>IF(LEN(A342)=3,"是",IF(B342&lt;&gt;"",IF(SUM(C342:D342)&lt;&gt;0,"是","否"),"是"))</f>
        <v>否</v>
      </c>
      <c r="G342" s="873" t="str">
        <f>IF(LEN(A342)=3,"类",IF(LEN(A342)=5,"款","项"))</f>
        <v>项</v>
      </c>
    </row>
    <row ht="36.0" customHeight="1" x14ac:dyDescent="0.15" r="343" spans="1:7">
      <c r="A343" s="387">
        <v>2040805</v>
      </c>
      <c r="B343" s="284" t="s">
        <v>337</v>
      </c>
      <c r="C343" s="307">
        <v>0</v>
      </c>
      <c r="D343" s="310">
        <v>0</v>
      </c>
      <c r="E343" s="944" t="str">
        <f>IF(C343&gt;0,D343/C343-1,IF(C343&lt;0,-(D343/C343-1),""))</f>
      </c>
      <c r="F343" s="937" t="str">
        <f>IF(LEN(A343)=3,"是",IF(B343&lt;&gt;"",IF(SUM(C343:D343)&lt;&gt;0,"是","否"),"是"))</f>
        <v>否</v>
      </c>
      <c r="G343" s="873" t="str">
        <f>IF(LEN(A343)=3,"类",IF(LEN(A343)=5,"款","项"))</f>
        <v>项</v>
      </c>
    </row>
    <row ht="36.0" customHeight="1" x14ac:dyDescent="0.15" r="344" spans="1:7">
      <c r="A344" s="387">
        <v>2040806</v>
      </c>
      <c r="B344" s="284" t="s">
        <v>338</v>
      </c>
      <c r="C344" s="307">
        <v>0</v>
      </c>
      <c r="D344" s="310">
        <v>0</v>
      </c>
      <c r="E344" s="944" t="str">
        <f>IF(C344&gt;0,D344/C344-1,IF(C344&lt;0,-(D344/C344-1),""))</f>
      </c>
      <c r="F344" s="937" t="str">
        <f>IF(LEN(A344)=3,"是",IF(B344&lt;&gt;"",IF(SUM(C344:D344)&lt;&gt;0,"是","否"),"是"))</f>
        <v>否</v>
      </c>
      <c r="G344" s="873" t="str">
        <f>IF(LEN(A344)=3,"类",IF(LEN(A344)=5,"款","项"))</f>
        <v>项</v>
      </c>
    </row>
    <row ht="36.0" customHeight="1" x14ac:dyDescent="0.15" r="345" spans="1:7">
      <c r="A345" s="387">
        <v>2040807</v>
      </c>
      <c r="B345" s="284" t="s">
        <v>177</v>
      </c>
      <c r="C345" s="307">
        <v>0</v>
      </c>
      <c r="D345" s="310">
        <v>0</v>
      </c>
      <c r="E345" s="944" t="str">
        <f>IF(C345&gt;0,D345/C345-1,IF(C345&lt;0,-(D345/C345-1),""))</f>
      </c>
      <c r="F345" s="937" t="str">
        <f>IF(LEN(A345)=3,"是",IF(B345&lt;&gt;"",IF(SUM(C345:D345)&lt;&gt;0,"是","否"),"是"))</f>
        <v>否</v>
      </c>
      <c r="G345" s="873" t="str">
        <f>IF(LEN(A345)=3,"类",IF(LEN(A345)=5,"款","项"))</f>
        <v>项</v>
      </c>
    </row>
    <row ht="36.0" customHeight="1" x14ac:dyDescent="0.15" r="346" spans="1:7">
      <c r="A346" s="387">
        <v>2040850</v>
      </c>
      <c r="B346" s="284" t="s">
        <v>145</v>
      </c>
      <c r="C346" s="307">
        <v>0</v>
      </c>
      <c r="D346" s="310">
        <v>0</v>
      </c>
      <c r="E346" s="944" t="str">
        <f>IF(C346&gt;0,D346/C346-1,IF(C346&lt;0,-(D346/C346-1),""))</f>
      </c>
      <c r="F346" s="937" t="str">
        <f>IF(LEN(A346)=3,"是",IF(B346&lt;&gt;"",IF(SUM(C346:D346)&lt;&gt;0,"是","否"),"是"))</f>
        <v>否</v>
      </c>
      <c r="G346" s="873" t="str">
        <f>IF(LEN(A346)=3,"类",IF(LEN(A346)=5,"款","项"))</f>
        <v>项</v>
      </c>
    </row>
    <row ht="36.0" customHeight="1" x14ac:dyDescent="0.15" r="347" spans="1:7">
      <c r="A347" s="387">
        <v>2040899</v>
      </c>
      <c r="B347" s="284" t="s">
        <v>339</v>
      </c>
      <c r="C347" s="307">
        <v>0</v>
      </c>
      <c r="D347" s="310">
        <v>0</v>
      </c>
      <c r="E347" s="944" t="str">
        <f>IF(C347&gt;0,D347/C347-1,IF(C347&lt;0,-(D347/C347-1),""))</f>
      </c>
      <c r="F347" s="937" t="str">
        <f>IF(LEN(A347)=3,"是",IF(B347&lt;&gt;"",IF(SUM(C347:D347)&lt;&gt;0,"是","否"),"是"))</f>
        <v>否</v>
      </c>
      <c r="G347" s="873" t="str">
        <f>IF(LEN(A347)=3,"类",IF(LEN(A347)=5,"款","项"))</f>
        <v>项</v>
      </c>
    </row>
    <row ht="36.0" customHeight="1" x14ac:dyDescent="0.15" r="348" spans="1:7">
      <c r="A348" s="386">
        <v>20409</v>
      </c>
      <c r="B348" s="281" t="s">
        <v>340</v>
      </c>
      <c r="C348" s="307">
        <v>0</v>
      </c>
      <c r="D348" s="307">
        <v>0</v>
      </c>
      <c r="E348" s="978" t="str">
        <f>IF(C348&gt;0,D348/C348-1,IF(C348&lt;0,-(D348/C348-1),""))</f>
      </c>
      <c r="F348" s="937" t="str">
        <f>IF(LEN(A348)=3,"是",IF(B348&lt;&gt;"",IF(SUM(C348:D348)&lt;&gt;0,"是","否"),"是"))</f>
        <v>否</v>
      </c>
      <c r="G348" s="873" t="str">
        <f>IF(LEN(A348)=3,"类",IF(LEN(A348)=5,"款","项"))</f>
        <v>款</v>
      </c>
    </row>
    <row ht="36.0" customHeight="1" x14ac:dyDescent="0.15" r="349" spans="1:7">
      <c r="A349" s="387">
        <v>2040901</v>
      </c>
      <c r="B349" s="284" t="s">
        <v>136</v>
      </c>
      <c r="C349" s="307">
        <v>0</v>
      </c>
      <c r="D349" s="310">
        <v>0</v>
      </c>
      <c r="E349" s="944" t="str">
        <f>IF(C349&gt;0,D349/C349-1,IF(C349&lt;0,-(D349/C349-1),""))</f>
      </c>
      <c r="F349" s="937" t="str">
        <f>IF(LEN(A349)=3,"是",IF(B349&lt;&gt;"",IF(SUM(C349:D349)&lt;&gt;0,"是","否"),"是"))</f>
        <v>否</v>
      </c>
      <c r="G349" s="873" t="str">
        <f>IF(LEN(A349)=3,"类",IF(LEN(A349)=5,"款","项"))</f>
        <v>项</v>
      </c>
    </row>
    <row ht="36.0" customHeight="1" x14ac:dyDescent="0.15" r="350" spans="1:7">
      <c r="A350" s="387">
        <v>2040902</v>
      </c>
      <c r="B350" s="284" t="s">
        <v>137</v>
      </c>
      <c r="C350" s="307">
        <v>0</v>
      </c>
      <c r="D350" s="310">
        <v>0</v>
      </c>
      <c r="E350" s="944" t="str">
        <f>IF(C350&gt;0,D350/C350-1,IF(C350&lt;0,-(D350/C350-1),""))</f>
      </c>
      <c r="F350" s="937" t="str">
        <f>IF(LEN(A350)=3,"是",IF(B350&lt;&gt;"",IF(SUM(C350:D350)&lt;&gt;0,"是","否"),"是"))</f>
        <v>否</v>
      </c>
      <c r="G350" s="873" t="str">
        <f>IF(LEN(A350)=3,"类",IF(LEN(A350)=5,"款","项"))</f>
        <v>项</v>
      </c>
    </row>
    <row ht="36.0" customHeight="1" x14ac:dyDescent="0.15" r="351" spans="1:7">
      <c r="A351" s="387">
        <v>2040903</v>
      </c>
      <c r="B351" s="284" t="s">
        <v>138</v>
      </c>
      <c r="C351" s="307">
        <v>0</v>
      </c>
      <c r="D351" s="310">
        <v>0</v>
      </c>
      <c r="E351" s="944" t="str">
        <f>IF(C351&gt;0,D351/C351-1,IF(C351&lt;0,-(D351/C351-1),""))</f>
      </c>
      <c r="F351" s="937" t="str">
        <f>IF(LEN(A351)=3,"是",IF(B351&lt;&gt;"",IF(SUM(C351:D351)&lt;&gt;0,"是","否"),"是"))</f>
        <v>否</v>
      </c>
      <c r="G351" s="873" t="str">
        <f>IF(LEN(A351)=3,"类",IF(LEN(A351)=5,"款","项"))</f>
        <v>项</v>
      </c>
    </row>
    <row ht="36.0" customHeight="1" x14ac:dyDescent="0.15" r="352" spans="1:7">
      <c r="A352" s="387">
        <v>2040904</v>
      </c>
      <c r="B352" s="284" t="s">
        <v>341</v>
      </c>
      <c r="C352" s="307">
        <v>0</v>
      </c>
      <c r="D352" s="310">
        <v>0</v>
      </c>
      <c r="E352" s="944" t="str">
        <f>IF(C352&gt;0,D352/C352-1,IF(C352&lt;0,-(D352/C352-1),""))</f>
      </c>
      <c r="F352" s="937" t="str">
        <f>IF(LEN(A352)=3,"是",IF(B352&lt;&gt;"",IF(SUM(C352:D352)&lt;&gt;0,"是","否"),"是"))</f>
        <v>否</v>
      </c>
      <c r="G352" s="873" t="str">
        <f>IF(LEN(A352)=3,"类",IF(LEN(A352)=5,"款","项"))</f>
        <v>项</v>
      </c>
    </row>
    <row ht="36.0" customHeight="1" x14ac:dyDescent="0.15" r="353" spans="1:7">
      <c r="A353" s="387">
        <v>2040905</v>
      </c>
      <c r="B353" s="284" t="s">
        <v>342</v>
      </c>
      <c r="C353" s="307">
        <v>0</v>
      </c>
      <c r="D353" s="310">
        <v>0</v>
      </c>
      <c r="E353" s="944" t="str">
        <f>IF(C353&gt;0,D353/C353-1,IF(C353&lt;0,-(D353/C353-1),""))</f>
      </c>
      <c r="F353" s="937" t="str">
        <f>IF(LEN(A353)=3,"是",IF(B353&lt;&gt;"",IF(SUM(C353:D353)&lt;&gt;0,"是","否"),"是"))</f>
        <v>否</v>
      </c>
      <c r="G353" s="873" t="str">
        <f>IF(LEN(A353)=3,"类",IF(LEN(A353)=5,"款","项"))</f>
        <v>项</v>
      </c>
    </row>
    <row ht="36.0" customHeight="1" x14ac:dyDescent="0.15" r="354" spans="1:7">
      <c r="A354" s="387">
        <v>2040950</v>
      </c>
      <c r="B354" s="284" t="s">
        <v>145</v>
      </c>
      <c r="C354" s="307">
        <v>0</v>
      </c>
      <c r="D354" s="310">
        <v>0</v>
      </c>
      <c r="E354" s="944" t="str">
        <f>IF(C354&gt;0,D354/C354-1,IF(C354&lt;0,-(D354/C354-1),""))</f>
      </c>
      <c r="F354" s="937" t="str">
        <f>IF(LEN(A354)=3,"是",IF(B354&lt;&gt;"",IF(SUM(C354:D354)&lt;&gt;0,"是","否"),"是"))</f>
        <v>否</v>
      </c>
      <c r="G354" s="873" t="str">
        <f>IF(LEN(A354)=3,"类",IF(LEN(A354)=5,"款","项"))</f>
        <v>项</v>
      </c>
    </row>
    <row ht="36.0" customHeight="1" x14ac:dyDescent="0.15" r="355" spans="1:7">
      <c r="A355" s="387">
        <v>2040999</v>
      </c>
      <c r="B355" s="284" t="s">
        <v>343</v>
      </c>
      <c r="C355" s="307">
        <v>0</v>
      </c>
      <c r="D355" s="310">
        <v>0</v>
      </c>
      <c r="E355" s="944" t="str">
        <f>IF(C355&gt;0,D355/C355-1,IF(C355&lt;0,-(D355/C355-1),""))</f>
      </c>
      <c r="F355" s="937" t="str">
        <f>IF(LEN(A355)=3,"是",IF(B355&lt;&gt;"",IF(SUM(C355:D355)&lt;&gt;0,"是","否"),"是"))</f>
        <v>否</v>
      </c>
      <c r="G355" s="873" t="str">
        <f>IF(LEN(A355)=3,"类",IF(LEN(A355)=5,"款","项"))</f>
        <v>项</v>
      </c>
    </row>
    <row ht="36.0" customHeight="1" x14ac:dyDescent="0.15" r="356" spans="1:7">
      <c r="A356" s="386">
        <v>20410</v>
      </c>
      <c r="B356" s="281" t="s">
        <v>344</v>
      </c>
      <c r="C356" s="307">
        <v>0</v>
      </c>
      <c r="D356" s="307">
        <v>0</v>
      </c>
      <c r="E356" s="978" t="str">
        <f>IF(C356&gt;0,D356/C356-1,IF(C356&lt;0,-(D356/C356-1),""))</f>
      </c>
      <c r="F356" s="937" t="str">
        <f>IF(LEN(A356)=3,"是",IF(B356&lt;&gt;"",IF(SUM(C356:D356)&lt;&gt;0,"是","否"),"是"))</f>
        <v>否</v>
      </c>
      <c r="G356" s="873" t="str">
        <f>IF(LEN(A356)=3,"类",IF(LEN(A356)=5,"款","项"))</f>
        <v>款</v>
      </c>
    </row>
    <row ht="36.0" customHeight="1" x14ac:dyDescent="0.15" r="357" spans="1:7">
      <c r="A357" s="387">
        <v>2041001</v>
      </c>
      <c r="B357" s="284" t="s">
        <v>136</v>
      </c>
      <c r="C357" s="307">
        <v>0</v>
      </c>
      <c r="D357" s="310">
        <v>0</v>
      </c>
      <c r="E357" s="944" t="str">
        <f>IF(C357&gt;0,D357/C357-1,IF(C357&lt;0,-(D357/C357-1),""))</f>
      </c>
      <c r="F357" s="937" t="str">
        <f>IF(LEN(A357)=3,"是",IF(B357&lt;&gt;"",IF(SUM(C357:D357)&lt;&gt;0,"是","否"),"是"))</f>
        <v>否</v>
      </c>
      <c r="G357" s="873" t="str">
        <f>IF(LEN(A357)=3,"类",IF(LEN(A357)=5,"款","项"))</f>
        <v>项</v>
      </c>
    </row>
    <row ht="36.0" customHeight="1" x14ac:dyDescent="0.15" r="358" spans="1:7">
      <c r="A358" s="387">
        <v>2041002</v>
      </c>
      <c r="B358" s="284" t="s">
        <v>137</v>
      </c>
      <c r="C358" s="307">
        <v>0</v>
      </c>
      <c r="D358" s="310">
        <v>0</v>
      </c>
      <c r="E358" s="944" t="str">
        <f>IF(C358&gt;0,D358/C358-1,IF(C358&lt;0,-(D358/C358-1),""))</f>
      </c>
      <c r="F358" s="937" t="str">
        <f>IF(LEN(A358)=3,"是",IF(B358&lt;&gt;"",IF(SUM(C358:D358)&lt;&gt;0,"是","否"),"是"))</f>
        <v>否</v>
      </c>
      <c r="G358" s="873" t="str">
        <f>IF(LEN(A358)=3,"类",IF(LEN(A358)=5,"款","项"))</f>
        <v>项</v>
      </c>
    </row>
    <row ht="36.0" customHeight="1" x14ac:dyDescent="0.15" r="359" spans="1:7">
      <c r="A359" s="387">
        <v>2041006</v>
      </c>
      <c r="B359" s="284" t="s">
        <v>177</v>
      </c>
      <c r="C359" s="307">
        <v>0</v>
      </c>
      <c r="D359" s="310">
        <v>0</v>
      </c>
      <c r="E359" s="944" t="str">
        <f>IF(C359&gt;0,D359/C359-1,IF(C359&lt;0,-(D359/C359-1),""))</f>
      </c>
      <c r="F359" s="937" t="str">
        <f>IF(LEN(A359)=3,"是",IF(B359&lt;&gt;"",IF(SUM(C359:D359)&lt;&gt;0,"是","否"),"是"))</f>
        <v>否</v>
      </c>
      <c r="G359" s="873" t="str">
        <f>IF(LEN(A359)=3,"类",IF(LEN(A359)=5,"款","项"))</f>
        <v>项</v>
      </c>
    </row>
    <row ht="36.0" customHeight="1" x14ac:dyDescent="0.15" r="360" spans="1:7">
      <c r="A360" s="387">
        <v>2041007</v>
      </c>
      <c r="B360" s="284" t="s">
        <v>345</v>
      </c>
      <c r="C360" s="307">
        <v>0</v>
      </c>
      <c r="D360" s="310">
        <v>0</v>
      </c>
      <c r="E360" s="944" t="str">
        <f>IF(C360&gt;0,D360/C360-1,IF(C360&lt;0,-(D360/C360-1),""))</f>
      </c>
      <c r="F360" s="937" t="str">
        <f>IF(LEN(A360)=3,"是",IF(B360&lt;&gt;"",IF(SUM(C360:D360)&lt;&gt;0,"是","否"),"是"))</f>
        <v>否</v>
      </c>
      <c r="G360" s="873" t="str">
        <f>IF(LEN(A360)=3,"类",IF(LEN(A360)=5,"款","项"))</f>
        <v>项</v>
      </c>
    </row>
    <row ht="36.0" customHeight="1" x14ac:dyDescent="0.15" r="361" spans="1:7">
      <c r="A361" s="387">
        <v>2041099</v>
      </c>
      <c r="B361" s="284" t="s">
        <v>346</v>
      </c>
      <c r="C361" s="307">
        <v>0</v>
      </c>
      <c r="D361" s="310">
        <v>0</v>
      </c>
      <c r="E361" s="944" t="str">
        <f>IF(C361&gt;0,D361/C361-1,IF(C361&lt;0,-(D361/C361-1),""))</f>
      </c>
      <c r="F361" s="937" t="str">
        <f>IF(LEN(A361)=3,"是",IF(B361&lt;&gt;"",IF(SUM(C361:D361)&lt;&gt;0,"是","否"),"是"))</f>
        <v>否</v>
      </c>
      <c r="G361" s="873" t="str">
        <f>IF(LEN(A361)=3,"类",IF(LEN(A361)=5,"款","项"))</f>
        <v>项</v>
      </c>
    </row>
    <row ht="36.0" customHeight="1" x14ac:dyDescent="0.15" r="362" spans="1:7">
      <c r="A362" s="386">
        <v>20499</v>
      </c>
      <c r="B362" s="281" t="s">
        <v>347</v>
      </c>
      <c r="C362" s="307">
        <v>95</v>
      </c>
      <c r="D362" s="307">
        <v>51</v>
      </c>
      <c r="E362" s="978">
        <f>IF(C362&gt;0,D362/C362-1,IF(C362&lt;0,-(D362/C362-1),""))</f>
        <v>-0.4632</v>
      </c>
      <c r="F362" s="937" t="str">
        <f>IF(LEN(A362)=3,"是",IF(B362&lt;&gt;"",IF(SUM(C362:D362)&lt;&gt;0,"是","否"),"是"))</f>
        <v>是</v>
      </c>
      <c r="G362" s="873" t="str">
        <f>IF(LEN(A362)=3,"类",IF(LEN(A362)=5,"款","项"))</f>
        <v>款</v>
      </c>
    </row>
    <row ht="36.0" customHeight="1" x14ac:dyDescent="0.15" r="363" spans="1:7">
      <c r="A363" s="387">
        <v>2049902</v>
      </c>
      <c r="B363" s="284" t="s">
        <v>348</v>
      </c>
      <c r="C363" s="307">
        <v>0</v>
      </c>
      <c r="D363" s="310">
        <v>0</v>
      </c>
      <c r="E363" s="944" t="str">
        <f>IF(C363&gt;0,D363/C363-1,IF(C363&lt;0,-(D363/C363-1),""))</f>
      </c>
      <c r="F363" s="937" t="str">
        <f>IF(LEN(A363)=3,"是",IF(B363&lt;&gt;"",IF(SUM(C363:D363)&lt;&gt;0,"是","否"),"是"))</f>
        <v>否</v>
      </c>
      <c r="G363" s="873" t="str">
        <f>IF(LEN(A363)=3,"类",IF(LEN(A363)=5,"款","项"))</f>
        <v>项</v>
      </c>
    </row>
    <row ht="36.0" customHeight="1" x14ac:dyDescent="0.15" r="364" spans="1:7">
      <c r="A364" s="393">
        <v>2049999</v>
      </c>
      <c r="B364" s="284" t="s">
        <v>349</v>
      </c>
      <c r="C364" s="307">
        <v>95</v>
      </c>
      <c r="D364" s="310">
        <v>51</v>
      </c>
      <c r="E364" s="944">
        <f>IF(C364&gt;0,D364/C364-1,IF(C364&lt;0,-(D364/C364-1),""))</f>
        <v>-0.4632</v>
      </c>
      <c r="F364" s="937" t="str">
        <f>IF(LEN(A364)=3,"是",IF(B364&lt;&gt;"",IF(SUM(C364:D364)&lt;&gt;0,"是","否"),"是"))</f>
        <v>是</v>
      </c>
      <c r="G364" s="873" t="str">
        <f>IF(LEN(A364)=3,"类",IF(LEN(A364)=5,"款","项"))</f>
        <v>项</v>
      </c>
    </row>
    <row ht="36.0" customHeight="1" x14ac:dyDescent="0.15" r="365" spans="1:7">
      <c r="A365" s="394" t="s">
        <v>350</v>
      </c>
      <c r="B365" s="164" t="s">
        <v>276</v>
      </c>
      <c r="C365" s="307">
        <v>0</v>
      </c>
      <c r="D365" s="310">
        <v>0</v>
      </c>
      <c r="E365" s="944" t="str">
        <f>IF(C365&gt;0,D365/C365-1,IF(C365&lt;0,-(D365/C365-1),""))</f>
      </c>
      <c r="F365" s="937" t="str">
        <f>IF(LEN(A365)=3,"是",IF(B365&lt;&gt;"",IF(SUM(C365:D365)&lt;&gt;0,"是","否"),"是"))</f>
        <v>否</v>
      </c>
      <c r="G365" s="873" t="str">
        <f>IF(LEN(A365)=3,"类",IF(LEN(A365)=5,"款","项"))</f>
        <v>项</v>
      </c>
    </row>
    <row ht="36.0" customHeight="1" x14ac:dyDescent="0.15" r="366" spans="1:7">
      <c r="A366" s="394" t="s">
        <v>351</v>
      </c>
      <c r="B366" s="164" t="s">
        <v>352</v>
      </c>
      <c r="C366" s="307">
        <v>0</v>
      </c>
      <c r="D366" s="310">
        <v>0</v>
      </c>
      <c r="E366" s="944" t="str">
        <f>IF(C366&gt;0,D366/C366-1,IF(C366&lt;0,-(D366/C366-1),""))</f>
      </c>
      <c r="F366" s="937" t="str">
        <f>IF(LEN(A366)=3,"是",IF(B366&lt;&gt;"",IF(SUM(C366:D366)&lt;&gt;0,"是","否"),"是"))</f>
        <v>否</v>
      </c>
      <c r="G366" s="873" t="str">
        <f>IF(LEN(A366)=3,"类",IF(LEN(A366)=5,"款","项"))</f>
        <v>项</v>
      </c>
    </row>
    <row ht="36.0" customHeight="1" x14ac:dyDescent="0.15" r="367" spans="1:7">
      <c r="A367" s="386">
        <v>205</v>
      </c>
      <c r="B367" s="281" t="s">
        <v>79</v>
      </c>
      <c r="C367" s="307">
        <v>38381</v>
      </c>
      <c r="D367" s="307">
        <v>39801</v>
      </c>
      <c r="E367" s="978">
        <f>IF(C367&gt;0,D367/C367-1,IF(C367&lt;0,-(D367/C367-1),""))</f>
        <v>0.037</v>
      </c>
      <c r="F367" s="937" t="str">
        <f>IF(LEN(A367)=3,"是",IF(B367&lt;&gt;"",IF(SUM(C367:D367)&lt;&gt;0,"是","否"),"是"))</f>
        <v>是</v>
      </c>
      <c r="G367" s="873" t="str">
        <f>IF(LEN(A367)=3,"类",IF(LEN(A367)=5,"款","项"))</f>
        <v>类</v>
      </c>
    </row>
    <row ht="36.0" customHeight="1" x14ac:dyDescent="0.15" r="368" spans="1:7">
      <c r="A368" s="386">
        <v>20501</v>
      </c>
      <c r="B368" s="281" t="s">
        <v>353</v>
      </c>
      <c r="C368" s="307">
        <v>625</v>
      </c>
      <c r="D368" s="307">
        <v>566</v>
      </c>
      <c r="E368" s="978">
        <f>IF(C368&gt;0,D368/C368-1,IF(C368&lt;0,-(D368/C368-1),""))</f>
        <v>-0.0944</v>
      </c>
      <c r="F368" s="937" t="str">
        <f>IF(LEN(A368)=3,"是",IF(B368&lt;&gt;"",IF(SUM(C368:D368)&lt;&gt;0,"是","否"),"是"))</f>
        <v>是</v>
      </c>
      <c r="G368" s="873" t="str">
        <f>IF(LEN(A368)=3,"类",IF(LEN(A368)=5,"款","项"))</f>
        <v>款</v>
      </c>
    </row>
    <row ht="36.0" customHeight="1" x14ac:dyDescent="0.15" r="369" spans="1:7">
      <c r="A369" s="387">
        <v>2050101</v>
      </c>
      <c r="B369" s="284" t="s">
        <v>136</v>
      </c>
      <c r="C369" s="307">
        <v>615</v>
      </c>
      <c r="D369" s="310">
        <v>566</v>
      </c>
      <c r="E369" s="944">
        <f>IF(C369&gt;0,D369/C369-1,IF(C369&lt;0,-(D369/C369-1),""))</f>
        <v>-0.0797</v>
      </c>
      <c r="F369" s="937" t="str">
        <f>IF(LEN(A369)=3,"是",IF(B369&lt;&gt;"",IF(SUM(C369:D369)&lt;&gt;0,"是","否"),"是"))</f>
        <v>是</v>
      </c>
      <c r="G369" s="873" t="str">
        <f>IF(LEN(A369)=3,"类",IF(LEN(A369)=5,"款","项"))</f>
        <v>项</v>
      </c>
    </row>
    <row ht="36.0" customHeight="1" x14ac:dyDescent="0.15" r="370" spans="1:7">
      <c r="A370" s="387">
        <v>2050102</v>
      </c>
      <c r="B370" s="284" t="s">
        <v>137</v>
      </c>
      <c r="C370" s="307">
        <v>10</v>
      </c>
      <c r="D370" s="310">
        <v>0</v>
      </c>
      <c r="E370" s="944">
        <f>IF(C370&gt;0,D370/C370-1,IF(C370&lt;0,-(D370/C370-1),""))</f>
        <v>-1</v>
      </c>
      <c r="F370" s="937" t="str">
        <f>IF(LEN(A370)=3,"是",IF(B370&lt;&gt;"",IF(SUM(C370:D370)&lt;&gt;0,"是","否"),"是"))</f>
        <v>是</v>
      </c>
      <c r="G370" s="873" t="str">
        <f>IF(LEN(A370)=3,"类",IF(LEN(A370)=5,"款","项"))</f>
        <v>项</v>
      </c>
    </row>
    <row ht="36.0" customHeight="1" x14ac:dyDescent="0.15" r="371" spans="1:7">
      <c r="A371" s="387">
        <v>2050103</v>
      </c>
      <c r="B371" s="284" t="s">
        <v>138</v>
      </c>
      <c r="C371" s="307">
        <v>0</v>
      </c>
      <c r="D371" s="310">
        <v>0</v>
      </c>
      <c r="E371" s="944" t="str">
        <f>IF(C371&gt;0,D371/C371-1,IF(C371&lt;0,-(D371/C371-1),""))</f>
      </c>
      <c r="F371" s="937" t="str">
        <f>IF(LEN(A371)=3,"是",IF(B371&lt;&gt;"",IF(SUM(C371:D371)&lt;&gt;0,"是","否"),"是"))</f>
        <v>否</v>
      </c>
      <c r="G371" s="873" t="str">
        <f>IF(LEN(A371)=3,"类",IF(LEN(A371)=5,"款","项"))</f>
        <v>项</v>
      </c>
    </row>
    <row ht="36.0" customHeight="1" x14ac:dyDescent="0.15" r="372" spans="1:7">
      <c r="A372" s="387">
        <v>2050199</v>
      </c>
      <c r="B372" s="284" t="s">
        <v>354</v>
      </c>
      <c r="C372" s="307">
        <v>0</v>
      </c>
      <c r="D372" s="310">
        <v>0</v>
      </c>
      <c r="E372" s="944" t="str">
        <f>IF(C372&gt;0,D372/C372-1,IF(C372&lt;0,-(D372/C372-1),""))</f>
      </c>
      <c r="F372" s="937" t="str">
        <f>IF(LEN(A372)=3,"是",IF(B372&lt;&gt;"",IF(SUM(C372:D372)&lt;&gt;0,"是","否"),"是"))</f>
        <v>否</v>
      </c>
      <c r="G372" s="873" t="str">
        <f>IF(LEN(A372)=3,"类",IF(LEN(A372)=5,"款","项"))</f>
        <v>项</v>
      </c>
    </row>
    <row ht="36.0" customHeight="1" x14ac:dyDescent="0.15" r="373" spans="1:7">
      <c r="A373" s="386">
        <v>20502</v>
      </c>
      <c r="B373" s="281" t="s">
        <v>355</v>
      </c>
      <c r="C373" s="307">
        <v>35615</v>
      </c>
      <c r="D373" s="307">
        <v>36195</v>
      </c>
      <c r="E373" s="978">
        <f>IF(C373&gt;0,D373/C373-1,IF(C373&lt;0,-(D373/C373-1),""))</f>
        <v>0.0163</v>
      </c>
      <c r="F373" s="937" t="str">
        <f>IF(LEN(A373)=3,"是",IF(B373&lt;&gt;"",IF(SUM(C373:D373)&lt;&gt;0,"是","否"),"是"))</f>
        <v>是</v>
      </c>
      <c r="G373" s="873" t="str">
        <f>IF(LEN(A373)=3,"类",IF(LEN(A373)=5,"款","项"))</f>
        <v>款</v>
      </c>
    </row>
    <row ht="36.0" customHeight="1" x14ac:dyDescent="0.15" r="374" spans="1:7">
      <c r="A374" s="387">
        <v>2050201</v>
      </c>
      <c r="B374" s="284" t="s">
        <v>356</v>
      </c>
      <c r="C374" s="307">
        <v>1262</v>
      </c>
      <c r="D374" s="310">
        <v>1173</v>
      </c>
      <c r="E374" s="944">
        <f>IF(C374&gt;0,D374/C374-1,IF(C374&lt;0,-(D374/C374-1),""))</f>
        <v>-0.0705</v>
      </c>
      <c r="F374" s="937" t="str">
        <f>IF(LEN(A374)=3,"是",IF(B374&lt;&gt;"",IF(SUM(C374:D374)&lt;&gt;0,"是","否"),"是"))</f>
        <v>是</v>
      </c>
      <c r="G374" s="873" t="str">
        <f>IF(LEN(A374)=3,"类",IF(LEN(A374)=5,"款","项"))</f>
        <v>项</v>
      </c>
    </row>
    <row ht="36.0" customHeight="1" x14ac:dyDescent="0.15" r="375" spans="1:7">
      <c r="A375" s="387">
        <v>2050202</v>
      </c>
      <c r="B375" s="284" t="s">
        <v>357</v>
      </c>
      <c r="C375" s="307">
        <v>20684</v>
      </c>
      <c r="D375" s="310">
        <v>21470</v>
      </c>
      <c r="E375" s="944">
        <f>IF(C375&gt;0,D375/C375-1,IF(C375&lt;0,-(D375/C375-1),""))</f>
        <v>0.038</v>
      </c>
      <c r="F375" s="937" t="str">
        <f>IF(LEN(A375)=3,"是",IF(B375&lt;&gt;"",IF(SUM(C375:D375)&lt;&gt;0,"是","否"),"是"))</f>
        <v>是</v>
      </c>
      <c r="G375" s="873" t="str">
        <f>IF(LEN(A375)=3,"类",IF(LEN(A375)=5,"款","项"))</f>
        <v>项</v>
      </c>
    </row>
    <row ht="36.0" customHeight="1" x14ac:dyDescent="0.15" r="376" spans="1:7">
      <c r="A376" s="387">
        <v>2050203</v>
      </c>
      <c r="B376" s="284" t="s">
        <v>358</v>
      </c>
      <c r="C376" s="307">
        <v>10099</v>
      </c>
      <c r="D376" s="310">
        <v>9285</v>
      </c>
      <c r="E376" s="944">
        <f>IF(C376&gt;0,D376/C376-1,IF(C376&lt;0,-(D376/C376-1),""))</f>
        <v>-0.0806</v>
      </c>
      <c r="F376" s="937" t="str">
        <f>IF(LEN(A376)=3,"是",IF(B376&lt;&gt;"",IF(SUM(C376:D376)&lt;&gt;0,"是","否"),"是"))</f>
        <v>是</v>
      </c>
      <c r="G376" s="873" t="str">
        <f>IF(LEN(A376)=3,"类",IF(LEN(A376)=5,"款","项"))</f>
        <v>项</v>
      </c>
    </row>
    <row ht="36.0" customHeight="1" x14ac:dyDescent="0.15" r="377" spans="1:7">
      <c r="A377" s="387">
        <v>2050204</v>
      </c>
      <c r="B377" s="284" t="s">
        <v>359</v>
      </c>
      <c r="C377" s="307">
        <v>3560</v>
      </c>
      <c r="D377" s="310">
        <v>4127</v>
      </c>
      <c r="E377" s="944">
        <f>IF(C377&gt;0,D377/C377-1,IF(C377&lt;0,-(D377/C377-1),""))</f>
        <v>0.1593</v>
      </c>
      <c r="F377" s="937" t="str">
        <f>IF(LEN(A377)=3,"是",IF(B377&lt;&gt;"",IF(SUM(C377:D377)&lt;&gt;0,"是","否"),"是"))</f>
        <v>是</v>
      </c>
      <c r="G377" s="873" t="str">
        <f>IF(LEN(A377)=3,"类",IF(LEN(A377)=5,"款","项"))</f>
        <v>项</v>
      </c>
    </row>
    <row ht="36.0" customHeight="1" x14ac:dyDescent="0.15" r="378" spans="1:7">
      <c r="A378" s="387">
        <v>2050205</v>
      </c>
      <c r="B378" s="284" t="s">
        <v>360</v>
      </c>
      <c r="C378" s="307">
        <v>0</v>
      </c>
      <c r="D378" s="310">
        <v>1</v>
      </c>
      <c r="E378" s="944" t="str">
        <f>IF(C378&gt;0,D378/C378-1,IF(C378&lt;0,-(D378/C378-1),""))</f>
      </c>
      <c r="F378" s="937" t="str">
        <f>IF(LEN(A378)=3,"是",IF(B378&lt;&gt;"",IF(SUM(C378:D378)&lt;&gt;0,"是","否"),"是"))</f>
        <v>是</v>
      </c>
      <c r="G378" s="873" t="str">
        <f>IF(LEN(A378)=3,"类",IF(LEN(A378)=5,"款","项"))</f>
        <v>项</v>
      </c>
    </row>
    <row ht="36.0" customHeight="1" x14ac:dyDescent="0.15" r="379" spans="1:7">
      <c r="A379" s="387">
        <v>2050206</v>
      </c>
      <c r="B379" s="284" t="s">
        <v>361</v>
      </c>
      <c r="C379" s="307"/>
      <c r="D379" s="310"/>
      <c r="E379" s="944" t="str">
        <f>IF(C379&gt;0,D379/C379-1,IF(C379&lt;0,-(D379/C379-1),""))</f>
      </c>
      <c r="F379" s="937" t="str">
        <f>IF(LEN(A379)=3,"是",IF(B379&lt;&gt;"",IF(SUM(C379:D379)&lt;&gt;0,"是","否"),"是"))</f>
        <v>否</v>
      </c>
      <c r="G379" s="873" t="str">
        <f>IF(LEN(A379)=3,"类",IF(LEN(A379)=5,"款","项"))</f>
        <v>项</v>
      </c>
    </row>
    <row ht="36.0" customHeight="1" x14ac:dyDescent="0.15" r="380" spans="1:7">
      <c r="A380" s="387">
        <v>2050207</v>
      </c>
      <c r="B380" s="284" t="s">
        <v>362</v>
      </c>
      <c r="C380" s="307"/>
      <c r="D380" s="310"/>
      <c r="E380" s="944" t="str">
        <f>IF(C380&gt;0,D380/C380-1,IF(C380&lt;0,-(D380/C380-1),""))</f>
      </c>
      <c r="F380" s="937" t="str">
        <f>IF(LEN(A380)=3,"是",IF(B380&lt;&gt;"",IF(SUM(C380:D380)&lt;&gt;0,"是","否"),"是"))</f>
        <v>否</v>
      </c>
      <c r="G380" s="873" t="str">
        <f>IF(LEN(A380)=3,"类",IF(LEN(A380)=5,"款","项"))</f>
        <v>项</v>
      </c>
    </row>
    <row ht="36.0" customHeight="1" x14ac:dyDescent="0.15" r="381" spans="1:7">
      <c r="A381" s="387">
        <v>2050299</v>
      </c>
      <c r="B381" s="284" t="s">
        <v>363</v>
      </c>
      <c r="C381" s="307">
        <v>10</v>
      </c>
      <c r="D381" s="310">
        <v>139</v>
      </c>
      <c r="E381" s="944">
        <f>IF(C381&gt;0,D381/C381-1,IF(C381&lt;0,-(D381/C381-1),""))</f>
        <v>12.9</v>
      </c>
      <c r="F381" s="937" t="str">
        <f>IF(LEN(A381)=3,"是",IF(B381&lt;&gt;"",IF(SUM(C381:D381)&lt;&gt;0,"是","否"),"是"))</f>
        <v>是</v>
      </c>
      <c r="G381" s="873" t="str">
        <f>IF(LEN(A381)=3,"类",IF(LEN(A381)=5,"款","项"))</f>
        <v>项</v>
      </c>
    </row>
    <row ht="36.0" customHeight="1" x14ac:dyDescent="0.15" r="382" spans="1:7">
      <c r="A382" s="386">
        <v>20503</v>
      </c>
      <c r="B382" s="281" t="s">
        <v>364</v>
      </c>
      <c r="C382" s="307">
        <v>1439</v>
      </c>
      <c r="D382" s="307">
        <v>1159</v>
      </c>
      <c r="E382" s="978">
        <f>IF(C382&gt;0,D382/C382-1,IF(C382&lt;0,-(D382/C382-1),""))</f>
        <v>-0.1946</v>
      </c>
      <c r="F382" s="937" t="str">
        <f>IF(LEN(A382)=3,"是",IF(B382&lt;&gt;"",IF(SUM(C382:D382)&lt;&gt;0,"是","否"),"是"))</f>
        <v>是</v>
      </c>
      <c r="G382" s="873" t="str">
        <f>IF(LEN(A382)=3,"类",IF(LEN(A382)=5,"款","项"))</f>
        <v>款</v>
      </c>
    </row>
    <row ht="36.0" customHeight="1" x14ac:dyDescent="0.15" r="383" spans="1:7">
      <c r="A383" s="387">
        <v>2050301</v>
      </c>
      <c r="B383" s="284" t="s">
        <v>365</v>
      </c>
      <c r="C383" s="307">
        <v>0</v>
      </c>
      <c r="D383" s="310">
        <v>0</v>
      </c>
      <c r="E383" s="944" t="str">
        <f>IF(C383&gt;0,D383/C383-1,IF(C383&lt;0,-(D383/C383-1),""))</f>
      </c>
      <c r="F383" s="937" t="str">
        <f>IF(LEN(A383)=3,"是",IF(B383&lt;&gt;"",IF(SUM(C383:D383)&lt;&gt;0,"是","否"),"是"))</f>
        <v>否</v>
      </c>
      <c r="G383" s="873" t="str">
        <f>IF(LEN(A383)=3,"类",IF(LEN(A383)=5,"款","项"))</f>
        <v>项</v>
      </c>
    </row>
    <row ht="36.0" customHeight="1" x14ac:dyDescent="0.15" r="384" spans="1:7">
      <c r="A384" s="387">
        <v>2050302</v>
      </c>
      <c r="B384" s="284" t="s">
        <v>366</v>
      </c>
      <c r="C384" s="307">
        <v>1078</v>
      </c>
      <c r="D384" s="310">
        <v>1159</v>
      </c>
      <c r="E384" s="944">
        <f>IF(C384&gt;0,D384/C384-1,IF(C384&lt;0,-(D384/C384-1),""))</f>
        <v>0.0751</v>
      </c>
      <c r="F384" s="937" t="str">
        <f>IF(LEN(A384)=3,"是",IF(B384&lt;&gt;"",IF(SUM(C384:D384)&lt;&gt;0,"是","否"),"是"))</f>
        <v>是</v>
      </c>
      <c r="G384" s="873" t="str">
        <f>IF(LEN(A384)=3,"类",IF(LEN(A384)=5,"款","项"))</f>
        <v>项</v>
      </c>
    </row>
    <row ht="36.0" customHeight="1" x14ac:dyDescent="0.15" r="385" spans="1:7">
      <c r="A385" s="387">
        <v>2050303</v>
      </c>
      <c r="B385" s="284" t="s">
        <v>367</v>
      </c>
      <c r="C385" s="307">
        <v>0</v>
      </c>
      <c r="D385" s="310">
        <v>0</v>
      </c>
      <c r="E385" s="944" t="str">
        <f>IF(C385&gt;0,D385/C385-1,IF(C385&lt;0,-(D385/C385-1),""))</f>
      </c>
      <c r="F385" s="937" t="str">
        <f>IF(LEN(A385)=3,"是",IF(B385&lt;&gt;"",IF(SUM(C385:D385)&lt;&gt;0,"是","否"),"是"))</f>
        <v>否</v>
      </c>
      <c r="G385" s="873" t="str">
        <f>IF(LEN(A385)=3,"类",IF(LEN(A385)=5,"款","项"))</f>
        <v>项</v>
      </c>
    </row>
    <row ht="36.0" customHeight="1" x14ac:dyDescent="0.15" r="386" spans="1:7">
      <c r="A386" s="387">
        <v>2050305</v>
      </c>
      <c r="B386" s="284" t="s">
        <v>368</v>
      </c>
      <c r="C386" s="307">
        <v>0</v>
      </c>
      <c r="D386" s="310">
        <v>0</v>
      </c>
      <c r="E386" s="944" t="str">
        <f>IF(C386&gt;0,D386/C386-1,IF(C386&lt;0,-(D386/C386-1),""))</f>
      </c>
      <c r="F386" s="937" t="str">
        <f>IF(LEN(A386)=3,"是",IF(B386&lt;&gt;"",IF(SUM(C386:D386)&lt;&gt;0,"是","否"),"是"))</f>
        <v>否</v>
      </c>
      <c r="G386" s="873" t="str">
        <f>IF(LEN(A386)=3,"类",IF(LEN(A386)=5,"款","项"))</f>
        <v>项</v>
      </c>
    </row>
    <row ht="36.0" customHeight="1" x14ac:dyDescent="0.15" r="387" spans="1:7">
      <c r="A387" s="387">
        <v>2050399</v>
      </c>
      <c r="B387" s="284" t="s">
        <v>369</v>
      </c>
      <c r="C387" s="307">
        <v>361</v>
      </c>
      <c r="D387" s="310">
        <v>0</v>
      </c>
      <c r="E387" s="944">
        <f>IF(C387&gt;0,D387/C387-1,IF(C387&lt;0,-(D387/C387-1),""))</f>
        <v>-1</v>
      </c>
      <c r="F387" s="937" t="str">
        <f>IF(LEN(A387)=3,"是",IF(B387&lt;&gt;"",IF(SUM(C387:D387)&lt;&gt;0,"是","否"),"是"))</f>
        <v>是</v>
      </c>
      <c r="G387" s="873" t="str">
        <f>IF(LEN(A387)=3,"类",IF(LEN(A387)=5,"款","项"))</f>
        <v>项</v>
      </c>
    </row>
    <row ht="36.0" customHeight="1" x14ac:dyDescent="0.15" r="388" spans="1:7">
      <c r="A388" s="386">
        <v>20504</v>
      </c>
      <c r="B388" s="281" t="s">
        <v>370</v>
      </c>
      <c r="C388" s="307">
        <v>0</v>
      </c>
      <c r="D388" s="307">
        <v>0</v>
      </c>
      <c r="E388" s="978" t="str">
        <f>IF(C388&gt;0,D388/C388-1,IF(C388&lt;0,-(D388/C388-1),""))</f>
      </c>
      <c r="F388" s="937" t="str">
        <f>IF(LEN(A388)=3,"是",IF(B388&lt;&gt;"",IF(SUM(C388:D388)&lt;&gt;0,"是","否"),"是"))</f>
        <v>否</v>
      </c>
      <c r="G388" s="873" t="str">
        <f>IF(LEN(A388)=3,"类",IF(LEN(A388)=5,"款","项"))</f>
        <v>款</v>
      </c>
    </row>
    <row ht="36.0" customHeight="1" x14ac:dyDescent="0.15" r="389" spans="1:7">
      <c r="A389" s="387">
        <v>2050401</v>
      </c>
      <c r="B389" s="284" t="s">
        <v>371</v>
      </c>
      <c r="C389" s="307">
        <v>0</v>
      </c>
      <c r="D389" s="310">
        <v>0</v>
      </c>
      <c r="E389" s="944" t="str">
        <f>IF(C389&gt;0,D389/C389-1,IF(C389&lt;0,-(D389/C389-1),""))</f>
      </c>
      <c r="F389" s="937" t="str">
        <f>IF(LEN(A389)=3,"是",IF(B389&lt;&gt;"",IF(SUM(C389:D389)&lt;&gt;0,"是","否"),"是"))</f>
        <v>否</v>
      </c>
      <c r="G389" s="873" t="str">
        <f>IF(LEN(A389)=3,"类",IF(LEN(A389)=5,"款","项"))</f>
        <v>项</v>
      </c>
    </row>
    <row ht="36.0" customHeight="1" x14ac:dyDescent="0.15" r="390" spans="1:7">
      <c r="A390" s="387">
        <v>2050402</v>
      </c>
      <c r="B390" s="284" t="s">
        <v>372</v>
      </c>
      <c r="C390" s="307">
        <v>0</v>
      </c>
      <c r="D390" s="310">
        <v>0</v>
      </c>
      <c r="E390" s="944" t="str">
        <f>IF(C390&gt;0,D390/C390-1,IF(C390&lt;0,-(D390/C390-1),""))</f>
      </c>
      <c r="F390" s="937" t="str">
        <f>IF(LEN(A390)=3,"是",IF(B390&lt;&gt;"",IF(SUM(C390:D390)&lt;&gt;0,"是","否"),"是"))</f>
        <v>否</v>
      </c>
      <c r="G390" s="873" t="str">
        <f>IF(LEN(A390)=3,"类",IF(LEN(A390)=5,"款","项"))</f>
        <v>项</v>
      </c>
    </row>
    <row ht="36.0" customHeight="1" x14ac:dyDescent="0.15" r="391" spans="1:7">
      <c r="A391" s="387">
        <v>2050403</v>
      </c>
      <c r="B391" s="284" t="s">
        <v>373</v>
      </c>
      <c r="C391" s="307">
        <v>0</v>
      </c>
      <c r="D391" s="310">
        <v>0</v>
      </c>
      <c r="E391" s="944" t="str">
        <f>IF(C391&gt;0,D391/C391-1,IF(C391&lt;0,-(D391/C391-1),""))</f>
      </c>
      <c r="F391" s="937" t="str">
        <f>IF(LEN(A391)=3,"是",IF(B391&lt;&gt;"",IF(SUM(C391:D391)&lt;&gt;0,"是","否"),"是"))</f>
        <v>否</v>
      </c>
      <c r="G391" s="873" t="str">
        <f>IF(LEN(A391)=3,"类",IF(LEN(A391)=5,"款","项"))</f>
        <v>项</v>
      </c>
    </row>
    <row ht="36.0" customHeight="1" x14ac:dyDescent="0.15" r="392" spans="1:7">
      <c r="A392" s="387">
        <v>2050404</v>
      </c>
      <c r="B392" s="284" t="s">
        <v>374</v>
      </c>
      <c r="C392" s="307">
        <v>0</v>
      </c>
      <c r="D392" s="310">
        <v>0</v>
      </c>
      <c r="E392" s="944" t="str">
        <f>IF(C392&gt;0,D392/C392-1,IF(C392&lt;0,-(D392/C392-1),""))</f>
      </c>
      <c r="F392" s="937" t="str">
        <f>IF(LEN(A392)=3,"是",IF(B392&lt;&gt;"",IF(SUM(C392:D392)&lt;&gt;0,"是","否"),"是"))</f>
        <v>否</v>
      </c>
      <c r="G392" s="873" t="str">
        <f>IF(LEN(A392)=3,"类",IF(LEN(A392)=5,"款","项"))</f>
        <v>项</v>
      </c>
    </row>
    <row ht="36.0" customHeight="1" x14ac:dyDescent="0.15" r="393" spans="1:7">
      <c r="A393" s="387">
        <v>2050499</v>
      </c>
      <c r="B393" s="284" t="s">
        <v>375</v>
      </c>
      <c r="C393" s="307">
        <v>0</v>
      </c>
      <c r="D393" s="310">
        <v>0</v>
      </c>
      <c r="E393" s="944" t="str">
        <f>IF(C393&gt;0,D393/C393-1,IF(C393&lt;0,-(D393/C393-1),""))</f>
      </c>
      <c r="F393" s="937" t="str">
        <f>IF(LEN(A393)=3,"是",IF(B393&lt;&gt;"",IF(SUM(C393:D393)&lt;&gt;0,"是","否"),"是"))</f>
        <v>否</v>
      </c>
      <c r="G393" s="873" t="str">
        <f>IF(LEN(A393)=3,"类",IF(LEN(A393)=5,"款","项"))</f>
        <v>项</v>
      </c>
    </row>
    <row ht="36.0" customHeight="1" x14ac:dyDescent="0.15" r="394" spans="1:7">
      <c r="A394" s="386">
        <v>20505</v>
      </c>
      <c r="B394" s="281" t="s">
        <v>376</v>
      </c>
      <c r="C394" s="307">
        <v>0</v>
      </c>
      <c r="D394" s="307">
        <v>0</v>
      </c>
      <c r="E394" s="978" t="str">
        <f>IF(C394&gt;0,D394/C394-1,IF(C394&lt;0,-(D394/C394-1),""))</f>
      </c>
      <c r="F394" s="937" t="str">
        <f>IF(LEN(A394)=3,"是",IF(B394&lt;&gt;"",IF(SUM(C394:D394)&lt;&gt;0,"是","否"),"是"))</f>
        <v>否</v>
      </c>
      <c r="G394" s="873" t="str">
        <f>IF(LEN(A394)=3,"类",IF(LEN(A394)=5,"款","项"))</f>
        <v>款</v>
      </c>
    </row>
    <row ht="36.0" customHeight="1" x14ac:dyDescent="0.15" r="395" spans="1:7">
      <c r="A395" s="387">
        <v>2050501</v>
      </c>
      <c r="B395" s="284" t="s">
        <v>377</v>
      </c>
      <c r="C395" s="307">
        <v>0</v>
      </c>
      <c r="D395" s="310">
        <v>0</v>
      </c>
      <c r="E395" s="944" t="str">
        <f>IF(C395&gt;0,D395/C395-1,IF(C395&lt;0,-(D395/C395-1),""))</f>
      </c>
      <c r="F395" s="937" t="str">
        <f>IF(LEN(A395)=3,"是",IF(B395&lt;&gt;"",IF(SUM(C395:D395)&lt;&gt;0,"是","否"),"是"))</f>
        <v>否</v>
      </c>
      <c r="G395" s="873" t="str">
        <f>IF(LEN(A395)=3,"类",IF(LEN(A395)=5,"款","项"))</f>
        <v>项</v>
      </c>
    </row>
    <row ht="36.0" customHeight="1" x14ac:dyDescent="0.15" r="396" spans="1:7">
      <c r="A396" s="387">
        <v>2050502</v>
      </c>
      <c r="B396" s="284" t="s">
        <v>378</v>
      </c>
      <c r="C396" s="307">
        <v>0</v>
      </c>
      <c r="D396" s="310">
        <v>0</v>
      </c>
      <c r="E396" s="944" t="str">
        <f>IF(C396&gt;0,D396/C396-1,IF(C396&lt;0,-(D396/C396-1),""))</f>
      </c>
      <c r="F396" s="937" t="str">
        <f>IF(LEN(A396)=3,"是",IF(B396&lt;&gt;"",IF(SUM(C396:D396)&lt;&gt;0,"是","否"),"是"))</f>
        <v>否</v>
      </c>
      <c r="G396" s="873" t="str">
        <f>IF(LEN(A396)=3,"类",IF(LEN(A396)=5,"款","项"))</f>
        <v>项</v>
      </c>
    </row>
    <row ht="36.0" customHeight="1" x14ac:dyDescent="0.15" r="397" spans="1:7">
      <c r="A397" s="387">
        <v>2050599</v>
      </c>
      <c r="B397" s="284" t="s">
        <v>379</v>
      </c>
      <c r="C397" s="307">
        <v>0</v>
      </c>
      <c r="D397" s="310">
        <v>0</v>
      </c>
      <c r="E397" s="944" t="str">
        <f>IF(C397&gt;0,D397/C397-1,IF(C397&lt;0,-(D397/C397-1),""))</f>
      </c>
      <c r="F397" s="937" t="str">
        <f>IF(LEN(A397)=3,"是",IF(B397&lt;&gt;"",IF(SUM(C397:D397)&lt;&gt;0,"是","否"),"是"))</f>
        <v>否</v>
      </c>
      <c r="G397" s="873" t="str">
        <f>IF(LEN(A397)=3,"类",IF(LEN(A397)=5,"款","项"))</f>
        <v>项</v>
      </c>
    </row>
    <row ht="36.0" customHeight="1" x14ac:dyDescent="0.15" r="398" spans="1:7">
      <c r="A398" s="386">
        <v>20506</v>
      </c>
      <c r="B398" s="281" t="s">
        <v>380</v>
      </c>
      <c r="C398" s="307">
        <v>0</v>
      </c>
      <c r="D398" s="307">
        <v>0</v>
      </c>
      <c r="E398" s="978" t="str">
        <f>IF(C398&gt;0,D398/C398-1,IF(C398&lt;0,-(D398/C398-1),""))</f>
      </c>
      <c r="F398" s="937" t="str">
        <f>IF(LEN(A398)=3,"是",IF(B398&lt;&gt;"",IF(SUM(C398:D398)&lt;&gt;0,"是","否"),"是"))</f>
        <v>否</v>
      </c>
      <c r="G398" s="873" t="str">
        <f>IF(LEN(A398)=3,"类",IF(LEN(A398)=5,"款","项"))</f>
        <v>款</v>
      </c>
    </row>
    <row ht="36.0" customHeight="1" x14ac:dyDescent="0.15" r="399" spans="1:7">
      <c r="A399" s="387">
        <v>2050601</v>
      </c>
      <c r="B399" s="284" t="s">
        <v>381</v>
      </c>
      <c r="C399" s="307">
        <v>0</v>
      </c>
      <c r="D399" s="310">
        <v>0</v>
      </c>
      <c r="E399" s="944" t="str">
        <f>IF(C399&gt;0,D399/C399-1,IF(C399&lt;0,-(D399/C399-1),""))</f>
      </c>
      <c r="F399" s="937" t="str">
        <f>IF(LEN(A399)=3,"是",IF(B399&lt;&gt;"",IF(SUM(C399:D399)&lt;&gt;0,"是","否"),"是"))</f>
        <v>否</v>
      </c>
      <c r="G399" s="873" t="str">
        <f>IF(LEN(A399)=3,"类",IF(LEN(A399)=5,"款","项"))</f>
        <v>项</v>
      </c>
    </row>
    <row ht="36.0" customHeight="1" x14ac:dyDescent="0.15" r="400" spans="1:7">
      <c r="A400" s="387">
        <v>2050602</v>
      </c>
      <c r="B400" s="284" t="s">
        <v>382</v>
      </c>
      <c r="C400" s="307">
        <v>0</v>
      </c>
      <c r="D400" s="310">
        <v>0</v>
      </c>
      <c r="E400" s="944" t="str">
        <f>IF(C400&gt;0,D400/C400-1,IF(C400&lt;0,-(D400/C400-1),""))</f>
      </c>
      <c r="F400" s="937" t="str">
        <f>IF(LEN(A400)=3,"是",IF(B400&lt;&gt;"",IF(SUM(C400:D400)&lt;&gt;0,"是","否"),"是"))</f>
        <v>否</v>
      </c>
      <c r="G400" s="873" t="str">
        <f>IF(LEN(A400)=3,"类",IF(LEN(A400)=5,"款","项"))</f>
        <v>项</v>
      </c>
    </row>
    <row ht="36.0" customHeight="1" x14ac:dyDescent="0.15" r="401" spans="1:7">
      <c r="A401" s="387">
        <v>2050699</v>
      </c>
      <c r="B401" s="284" t="s">
        <v>383</v>
      </c>
      <c r="C401" s="307">
        <v>0</v>
      </c>
      <c r="D401" s="310">
        <v>0</v>
      </c>
      <c r="E401" s="944" t="str">
        <f>IF(C401&gt;0,D401/C401-1,IF(C401&lt;0,-(D401/C401-1),""))</f>
      </c>
      <c r="F401" s="937" t="str">
        <f>IF(LEN(A401)=3,"是",IF(B401&lt;&gt;"",IF(SUM(C401:D401)&lt;&gt;0,"是","否"),"是"))</f>
        <v>否</v>
      </c>
      <c r="G401" s="873" t="str">
        <f>IF(LEN(A401)=3,"类",IF(LEN(A401)=5,"款","项"))</f>
        <v>项</v>
      </c>
    </row>
    <row ht="36.0" customHeight="1" x14ac:dyDescent="0.15" r="402" spans="1:7">
      <c r="A402" s="386">
        <v>20507</v>
      </c>
      <c r="B402" s="281" t="s">
        <v>384</v>
      </c>
      <c r="C402" s="307">
        <v>1</v>
      </c>
      <c r="D402" s="307">
        <v>44</v>
      </c>
      <c r="E402" s="978">
        <f>IF(C402&gt;0,D402/C402-1,IF(C402&lt;0,-(D402/C402-1),""))</f>
        <v>43</v>
      </c>
      <c r="F402" s="937" t="str">
        <f>IF(LEN(A402)=3,"是",IF(B402&lt;&gt;"",IF(SUM(C402:D402)&lt;&gt;0,"是","否"),"是"))</f>
        <v>是</v>
      </c>
      <c r="G402" s="873" t="str">
        <f>IF(LEN(A402)=3,"类",IF(LEN(A402)=5,"款","项"))</f>
        <v>款</v>
      </c>
    </row>
    <row ht="36.0" customHeight="1" x14ac:dyDescent="0.15" r="403" spans="1:7">
      <c r="A403" s="387">
        <v>2050701</v>
      </c>
      <c r="B403" s="284" t="s">
        <v>385</v>
      </c>
      <c r="C403" s="307">
        <v>1</v>
      </c>
      <c r="D403" s="310">
        <v>44</v>
      </c>
      <c r="E403" s="944">
        <f>IF(C403&gt;0,D403/C403-1,IF(C403&lt;0,-(D403/C403-1),""))</f>
        <v>43</v>
      </c>
      <c r="F403" s="937" t="str">
        <f>IF(LEN(A403)=3,"是",IF(B403&lt;&gt;"",IF(SUM(C403:D403)&lt;&gt;0,"是","否"),"是"))</f>
        <v>是</v>
      </c>
      <c r="G403" s="873" t="str">
        <f>IF(LEN(A403)=3,"类",IF(LEN(A403)=5,"款","项"))</f>
        <v>项</v>
      </c>
    </row>
    <row ht="36.0" customHeight="1" x14ac:dyDescent="0.15" r="404" spans="1:7">
      <c r="A404" s="387">
        <v>2050702</v>
      </c>
      <c r="B404" s="284" t="s">
        <v>386</v>
      </c>
      <c r="C404" s="307">
        <v>0</v>
      </c>
      <c r="D404" s="310">
        <v>0</v>
      </c>
      <c r="E404" s="944" t="str">
        <f>IF(C404&gt;0,D404/C404-1,IF(C404&lt;0,-(D404/C404-1),""))</f>
      </c>
      <c r="F404" s="937" t="str">
        <f>IF(LEN(A404)=3,"是",IF(B404&lt;&gt;"",IF(SUM(C404:D404)&lt;&gt;0,"是","否"),"是"))</f>
        <v>否</v>
      </c>
      <c r="G404" s="873" t="str">
        <f>IF(LEN(A404)=3,"类",IF(LEN(A404)=5,"款","项"))</f>
        <v>项</v>
      </c>
    </row>
    <row ht="36.0" customHeight="1" x14ac:dyDescent="0.15" r="405" spans="1:7">
      <c r="A405" s="387">
        <v>2050799</v>
      </c>
      <c r="B405" s="284" t="s">
        <v>387</v>
      </c>
      <c r="C405" s="307">
        <v>0</v>
      </c>
      <c r="D405" s="310">
        <v>0</v>
      </c>
      <c r="E405" s="944" t="str">
        <f>IF(C405&gt;0,D405/C405-1,IF(C405&lt;0,-(D405/C405-1),""))</f>
      </c>
      <c r="F405" s="937" t="str">
        <f>IF(LEN(A405)=3,"是",IF(B405&lt;&gt;"",IF(SUM(C405:D405)&lt;&gt;0,"是","否"),"是"))</f>
        <v>否</v>
      </c>
      <c r="G405" s="873" t="str">
        <f>IF(LEN(A405)=3,"类",IF(LEN(A405)=5,"款","项"))</f>
        <v>项</v>
      </c>
    </row>
    <row ht="36.0" customHeight="1" x14ac:dyDescent="0.15" r="406" spans="1:7">
      <c r="A406" s="386">
        <v>20508</v>
      </c>
      <c r="B406" s="281" t="s">
        <v>388</v>
      </c>
      <c r="C406" s="307">
        <v>268</v>
      </c>
      <c r="D406" s="307">
        <v>171</v>
      </c>
      <c r="E406" s="978">
        <f>IF(C406&gt;0,D406/C406-1,IF(C406&lt;0,-(D406/C406-1),""))</f>
        <v>-0.3619</v>
      </c>
      <c r="F406" s="937" t="str">
        <f>IF(LEN(A406)=3,"是",IF(B406&lt;&gt;"",IF(SUM(C406:D406)&lt;&gt;0,"是","否"),"是"))</f>
        <v>是</v>
      </c>
      <c r="G406" s="873" t="str">
        <f>IF(LEN(A406)=3,"类",IF(LEN(A406)=5,"款","项"))</f>
        <v>款</v>
      </c>
    </row>
    <row ht="36.0" customHeight="1" x14ac:dyDescent="0.15" r="407" spans="1:7">
      <c r="A407" s="387">
        <v>2050801</v>
      </c>
      <c r="B407" s="284" t="s">
        <v>389</v>
      </c>
      <c r="C407" s="307">
        <v>0</v>
      </c>
      <c r="D407" s="310">
        <v>0</v>
      </c>
      <c r="E407" s="944" t="str">
        <f>IF(C407&gt;0,D407/C407-1,IF(C407&lt;0,-(D407/C407-1),""))</f>
      </c>
      <c r="F407" s="937" t="str">
        <f>IF(LEN(A407)=3,"是",IF(B407&lt;&gt;"",IF(SUM(C407:D407)&lt;&gt;0,"是","否"),"是"))</f>
        <v>否</v>
      </c>
      <c r="G407" s="873" t="str">
        <f>IF(LEN(A407)=3,"类",IF(LEN(A407)=5,"款","项"))</f>
        <v>项</v>
      </c>
    </row>
    <row ht="36.0" customHeight="1" x14ac:dyDescent="0.15" r="408" spans="1:7">
      <c r="A408" s="387">
        <v>2050802</v>
      </c>
      <c r="B408" s="284" t="s">
        <v>390</v>
      </c>
      <c r="C408" s="307">
        <v>268</v>
      </c>
      <c r="D408" s="310">
        <v>171</v>
      </c>
      <c r="E408" s="944">
        <f>IF(C408&gt;0,D408/C408-1,IF(C408&lt;0,-(D408/C408-1),""))</f>
        <v>-0.3619</v>
      </c>
      <c r="F408" s="937" t="str">
        <f>IF(LEN(A408)=3,"是",IF(B408&lt;&gt;"",IF(SUM(C408:D408)&lt;&gt;0,"是","否"),"是"))</f>
        <v>是</v>
      </c>
      <c r="G408" s="873" t="str">
        <f>IF(LEN(A408)=3,"类",IF(LEN(A408)=5,"款","项"))</f>
        <v>项</v>
      </c>
    </row>
    <row ht="36.0" customHeight="1" x14ac:dyDescent="0.15" r="409" spans="1:7">
      <c r="A409" s="387">
        <v>2050803</v>
      </c>
      <c r="B409" s="284" t="s">
        <v>391</v>
      </c>
      <c r="C409" s="307">
        <v>0</v>
      </c>
      <c r="D409" s="310">
        <v>0</v>
      </c>
      <c r="E409" s="944" t="str">
        <f>IF(C409&gt;0,D409/C409-1,IF(C409&lt;0,-(D409/C409-1),""))</f>
      </c>
      <c r="F409" s="937" t="str">
        <f>IF(LEN(A409)=3,"是",IF(B409&lt;&gt;"",IF(SUM(C409:D409)&lt;&gt;0,"是","否"),"是"))</f>
        <v>否</v>
      </c>
      <c r="G409" s="873" t="str">
        <f>IF(LEN(A409)=3,"类",IF(LEN(A409)=5,"款","项"))</f>
        <v>项</v>
      </c>
    </row>
    <row ht="36.0" customHeight="1" x14ac:dyDescent="0.15" r="410" spans="1:7">
      <c r="A410" s="387">
        <v>2050804</v>
      </c>
      <c r="B410" s="284" t="s">
        <v>392</v>
      </c>
      <c r="C410" s="307">
        <v>0</v>
      </c>
      <c r="D410" s="310">
        <v>0</v>
      </c>
      <c r="E410" s="944" t="str">
        <f>IF(C410&gt;0,D410/C410-1,IF(C410&lt;0,-(D410/C410-1),""))</f>
      </c>
      <c r="F410" s="937" t="str">
        <f>IF(LEN(A410)=3,"是",IF(B410&lt;&gt;"",IF(SUM(C410:D410)&lt;&gt;0,"是","否"),"是"))</f>
        <v>否</v>
      </c>
      <c r="G410" s="873" t="str">
        <f>IF(LEN(A410)=3,"类",IF(LEN(A410)=5,"款","项"))</f>
        <v>项</v>
      </c>
    </row>
    <row ht="36.0" customHeight="1" x14ac:dyDescent="0.15" r="411" spans="1:7">
      <c r="A411" s="387">
        <v>2050899</v>
      </c>
      <c r="B411" s="284" t="s">
        <v>393</v>
      </c>
      <c r="C411" s="307">
        <v>0</v>
      </c>
      <c r="D411" s="310">
        <v>0</v>
      </c>
      <c r="E411" s="944" t="str">
        <f>IF(C411&gt;0,D411/C411-1,IF(C411&lt;0,-(D411/C411-1),""))</f>
      </c>
      <c r="F411" s="937" t="str">
        <f>IF(LEN(A411)=3,"是",IF(B411&lt;&gt;"",IF(SUM(C411:D411)&lt;&gt;0,"是","否"),"是"))</f>
        <v>否</v>
      </c>
      <c r="G411" s="873" t="str">
        <f>IF(LEN(A411)=3,"类",IF(LEN(A411)=5,"款","项"))</f>
        <v>项</v>
      </c>
    </row>
    <row ht="36.0" customHeight="1" x14ac:dyDescent="0.15" r="412" spans="1:7">
      <c r="A412" s="386">
        <v>20509</v>
      </c>
      <c r="B412" s="281" t="s">
        <v>394</v>
      </c>
      <c r="C412" s="307">
        <v>147</v>
      </c>
      <c r="D412" s="307">
        <v>766</v>
      </c>
      <c r="E412" s="978">
        <f>IF(C412&gt;0,D412/C412-1,IF(C412&lt;0,-(D412/C412-1),""))</f>
        <v>4.2109</v>
      </c>
      <c r="F412" s="937" t="str">
        <f>IF(LEN(A412)=3,"是",IF(B412&lt;&gt;"",IF(SUM(C412:D412)&lt;&gt;0,"是","否"),"是"))</f>
        <v>是</v>
      </c>
      <c r="G412" s="873" t="str">
        <f>IF(LEN(A412)=3,"类",IF(LEN(A412)=5,"款","项"))</f>
        <v>款</v>
      </c>
    </row>
    <row s="1002" customFormat="1" ht="36.0" customHeight="1" x14ac:dyDescent="0.15" r="413" spans="1:7">
      <c r="A413" s="387">
        <v>2050901</v>
      </c>
      <c r="B413" s="284" t="s">
        <v>395</v>
      </c>
      <c r="C413" s="307">
        <v>0</v>
      </c>
      <c r="D413" s="310">
        <v>0</v>
      </c>
      <c r="E413" s="944" t="str">
        <f>IF(C413&gt;0,D413/C413-1,IF(C413&lt;0,-(D413/C413-1),""))</f>
      </c>
      <c r="F413" s="937" t="str">
        <f>IF(LEN(A413)=3,"是",IF(B413&lt;&gt;"",IF(SUM(C413:D413)&lt;&gt;0,"是","否"),"是"))</f>
        <v>否</v>
      </c>
      <c r="G413" s="873" t="str">
        <f>IF(LEN(A413)=3,"类",IF(LEN(A413)=5,"款","项"))</f>
        <v>项</v>
      </c>
    </row>
    <row ht="36.0" customHeight="1" x14ac:dyDescent="0.15" r="414" spans="1:7">
      <c r="A414" s="387">
        <v>2050902</v>
      </c>
      <c r="B414" s="284" t="s">
        <v>396</v>
      </c>
      <c r="C414" s="307">
        <v>43</v>
      </c>
      <c r="D414" s="310">
        <v>0</v>
      </c>
      <c r="E414" s="944">
        <f>IF(C414&gt;0,D414/C414-1,IF(C414&lt;0,-(D414/C414-1),""))</f>
        <v>-1</v>
      </c>
      <c r="F414" s="937" t="str">
        <f>IF(LEN(A414)=3,"是",IF(B414&lt;&gt;"",IF(SUM(C414:D414)&lt;&gt;0,"是","否"),"是"))</f>
        <v>是</v>
      </c>
      <c r="G414" s="873" t="str">
        <f>IF(LEN(A414)=3,"类",IF(LEN(A414)=5,"款","项"))</f>
        <v>项</v>
      </c>
    </row>
    <row ht="36.0" customHeight="1" x14ac:dyDescent="0.15" r="415" spans="1:7">
      <c r="A415" s="387">
        <v>2050903</v>
      </c>
      <c r="B415" s="284" t="s">
        <v>397</v>
      </c>
      <c r="C415" s="307">
        <v>0</v>
      </c>
      <c r="D415" s="310">
        <v>0</v>
      </c>
      <c r="E415" s="944" t="str">
        <f>IF(C415&gt;0,D415/C415-1,IF(C415&lt;0,-(D415/C415-1),""))</f>
      </c>
      <c r="F415" s="937" t="str">
        <f>IF(LEN(A415)=3,"是",IF(B415&lt;&gt;"",IF(SUM(C415:D415)&lt;&gt;0,"是","否"),"是"))</f>
        <v>否</v>
      </c>
      <c r="G415" s="873" t="str">
        <f>IF(LEN(A415)=3,"类",IF(LEN(A415)=5,"款","项"))</f>
        <v>项</v>
      </c>
    </row>
    <row s="1002" customFormat="1" ht="36.0" customHeight="1" x14ac:dyDescent="0.15" r="416" spans="1:7">
      <c r="A416" s="387">
        <v>2050904</v>
      </c>
      <c r="B416" s="284" t="s">
        <v>398</v>
      </c>
      <c r="C416" s="307">
        <v>0</v>
      </c>
      <c r="D416" s="310">
        <v>0</v>
      </c>
      <c r="E416" s="944" t="str">
        <f>IF(C416&gt;0,D416/C416-1,IF(C416&lt;0,-(D416/C416-1),""))</f>
      </c>
      <c r="F416" s="937" t="str">
        <f>IF(LEN(A416)=3,"是",IF(B416&lt;&gt;"",IF(SUM(C416:D416)&lt;&gt;0,"是","否"),"是"))</f>
        <v>否</v>
      </c>
      <c r="G416" s="873" t="str">
        <f>IF(LEN(A416)=3,"类",IF(LEN(A416)=5,"款","项"))</f>
        <v>项</v>
      </c>
    </row>
    <row ht="36.0" customHeight="1" x14ac:dyDescent="0.15" r="417" spans="1:7">
      <c r="A417" s="387">
        <v>2050905</v>
      </c>
      <c r="B417" s="284" t="s">
        <v>399</v>
      </c>
      <c r="C417" s="307">
        <v>15</v>
      </c>
      <c r="D417" s="310">
        <v>0</v>
      </c>
      <c r="E417" s="944">
        <f>IF(C417&gt;0,D417/C417-1,IF(C417&lt;0,-(D417/C417-1),""))</f>
        <v>-1</v>
      </c>
      <c r="F417" s="937" t="str">
        <f>IF(LEN(A417)=3,"是",IF(B417&lt;&gt;"",IF(SUM(C417:D417)&lt;&gt;0,"是","否"),"是"))</f>
        <v>是</v>
      </c>
      <c r="G417" s="873" t="str">
        <f>IF(LEN(A417)=3,"类",IF(LEN(A417)=5,"款","项"))</f>
        <v>项</v>
      </c>
    </row>
    <row ht="36.0" customHeight="1" x14ac:dyDescent="0.15" r="418" spans="1:7">
      <c r="A418" s="387">
        <v>2050999</v>
      </c>
      <c r="B418" s="284" t="s">
        <v>400</v>
      </c>
      <c r="C418" s="307">
        <v>89</v>
      </c>
      <c r="D418" s="310">
        <v>766</v>
      </c>
      <c r="E418" s="944">
        <f>IF(C418&gt;0,D418/C418-1,IF(C418&lt;0,-(D418/C418-1),""))</f>
        <v>7.6067</v>
      </c>
      <c r="F418" s="937" t="str">
        <f>IF(LEN(A418)=3,"是",IF(B418&lt;&gt;"",IF(SUM(C418:D418)&lt;&gt;0,"是","否"),"是"))</f>
        <v>是</v>
      </c>
      <c r="G418" s="873" t="str">
        <f>IF(LEN(A418)=3,"类",IF(LEN(A418)=5,"款","项"))</f>
        <v>项</v>
      </c>
    </row>
    <row ht="36.0" customHeight="1" x14ac:dyDescent="0.15" r="419" spans="1:7">
      <c r="A419" s="386">
        <v>20599</v>
      </c>
      <c r="B419" s="281" t="s">
        <v>401</v>
      </c>
      <c r="C419" s="307">
        <v>286</v>
      </c>
      <c r="D419" s="307">
        <v>900</v>
      </c>
      <c r="E419" s="978">
        <f>IF(C419&gt;0,D419/C419-1,IF(C419&lt;0,-(D419/C419-1),""))</f>
        <v>2.1469</v>
      </c>
      <c r="F419" s="937" t="str">
        <f>IF(LEN(A419)=3,"是",IF(B419&lt;&gt;"",IF(SUM(C419:D419)&lt;&gt;0,"是","否"),"是"))</f>
        <v>是</v>
      </c>
      <c r="G419" s="873" t="str">
        <f>IF(LEN(A419)=3,"类",IF(LEN(A419)=5,"款","项"))</f>
        <v>款</v>
      </c>
    </row>
    <row ht="36.0" customHeight="1" x14ac:dyDescent="0.15" r="420" spans="1:7">
      <c r="A420" s="286">
        <v>2059999</v>
      </c>
      <c r="B420" s="284" t="s">
        <v>402</v>
      </c>
      <c r="C420" s="307">
        <v>286</v>
      </c>
      <c r="D420" s="310">
        <v>900</v>
      </c>
      <c r="E420" s="944">
        <f>IF(C420&gt;0,D420/C420-1,IF(C420&lt;0,-(D420/C420-1),""))</f>
        <v>2.1469</v>
      </c>
      <c r="F420" s="937" t="str">
        <f>IF(LEN(A420)=3,"是",IF(B420&lt;&gt;"",IF(SUM(C420:D420)&lt;&gt;0,"是","否"),"是"))</f>
        <v>是</v>
      </c>
      <c r="G420" s="873" t="str">
        <f>IF(LEN(A420)=3,"类",IF(LEN(A420)=5,"款","项"))</f>
        <v>项</v>
      </c>
    </row>
    <row ht="36.0" customHeight="1" x14ac:dyDescent="0.15" r="421" spans="1:7">
      <c r="A421" s="352" t="s">
        <v>403</v>
      </c>
      <c r="B421" s="164" t="s">
        <v>276</v>
      </c>
      <c r="C421" s="307">
        <v>0</v>
      </c>
      <c r="D421" s="310">
        <v>0</v>
      </c>
      <c r="E421" s="944" t="str">
        <f>IF(C421&gt;0,D421/C421-1,IF(C421&lt;0,-(D421/C421-1),""))</f>
      </c>
      <c r="F421" s="937" t="str">
        <f>IF(LEN(A421)=3,"是",IF(B421&lt;&gt;"",IF(SUM(C421:D421)&lt;&gt;0,"是","否"),"是"))</f>
        <v>否</v>
      </c>
      <c r="G421" s="873" t="str">
        <f>IF(LEN(A421)=3,"类",IF(LEN(A421)=5,"款","项"))</f>
        <v>项</v>
      </c>
    </row>
    <row ht="36.0" customHeight="1" x14ac:dyDescent="0.15" r="422" spans="1:7">
      <c r="A422" s="352" t="s">
        <v>404</v>
      </c>
      <c r="B422" s="164" t="s">
        <v>405</v>
      </c>
      <c r="C422" s="307">
        <v>0</v>
      </c>
      <c r="D422" s="310">
        <v>0</v>
      </c>
      <c r="E422" s="944" t="str">
        <f>IF(C422&gt;0,D422/C422-1,IF(C422&lt;0,-(D422/C422-1),""))</f>
      </c>
      <c r="F422" s="937" t="str">
        <f>IF(LEN(A422)=3,"是",IF(B422&lt;&gt;"",IF(SUM(C422:D422)&lt;&gt;0,"是","否"),"是"))</f>
        <v>否</v>
      </c>
      <c r="G422" s="873" t="str">
        <f>IF(LEN(A422)=3,"类",IF(LEN(A422)=5,"款","项"))</f>
        <v>项</v>
      </c>
    </row>
    <row ht="36.0" customHeight="1" x14ac:dyDescent="0.15" r="423" spans="1:7">
      <c r="A423" s="386">
        <v>206</v>
      </c>
      <c r="B423" s="281" t="s">
        <v>81</v>
      </c>
      <c r="C423" s="307">
        <v>213</v>
      </c>
      <c r="D423" s="307">
        <v>153</v>
      </c>
      <c r="E423" s="978">
        <f>IF(C423&gt;0,D423/C423-1,IF(C423&lt;0,-(D423/C423-1),""))</f>
        <v>-0.2817</v>
      </c>
      <c r="F423" s="937" t="str">
        <f>IF(LEN(A423)=3,"是",IF(B423&lt;&gt;"",IF(SUM(C423:D423)&lt;&gt;0,"是","否"),"是"))</f>
        <v>是</v>
      </c>
      <c r="G423" s="873" t="str">
        <f>IF(LEN(A423)=3,"类",IF(LEN(A423)=5,"款","项"))</f>
        <v>类</v>
      </c>
    </row>
    <row ht="36.0" customHeight="1" x14ac:dyDescent="0.15" r="424" spans="1:7">
      <c r="A424" s="386">
        <v>20601</v>
      </c>
      <c r="B424" s="281" t="s">
        <v>406</v>
      </c>
      <c r="C424" s="307">
        <v>0</v>
      </c>
      <c r="D424" s="307">
        <v>0</v>
      </c>
      <c r="E424" s="978" t="str">
        <f>IF(C424&gt;0,D424/C424-1,IF(C424&lt;0,-(D424/C424-1),""))</f>
      </c>
      <c r="F424" s="937" t="str">
        <f>IF(LEN(A424)=3,"是",IF(B424&lt;&gt;"",IF(SUM(C424:D424)&lt;&gt;0,"是","否"),"是"))</f>
        <v>否</v>
      </c>
      <c r="G424" s="873" t="str">
        <f>IF(LEN(A424)=3,"类",IF(LEN(A424)=5,"款","项"))</f>
        <v>款</v>
      </c>
    </row>
    <row ht="36.0" customHeight="1" x14ac:dyDescent="0.15" r="425" spans="1:7">
      <c r="A425" s="387">
        <v>2060101</v>
      </c>
      <c r="B425" s="284" t="s">
        <v>136</v>
      </c>
      <c r="C425" s="307">
        <v>0</v>
      </c>
      <c r="D425" s="310">
        <v>0</v>
      </c>
      <c r="E425" s="944" t="str">
        <f>IF(C425&gt;0,D425/C425-1,IF(C425&lt;0,-(D425/C425-1),""))</f>
      </c>
      <c r="F425" s="937" t="str">
        <f>IF(LEN(A425)=3,"是",IF(B425&lt;&gt;"",IF(SUM(C425:D425)&lt;&gt;0,"是","否"),"是"))</f>
        <v>否</v>
      </c>
      <c r="G425" s="873" t="str">
        <f>IF(LEN(A425)=3,"类",IF(LEN(A425)=5,"款","项"))</f>
        <v>项</v>
      </c>
    </row>
    <row ht="36.0" customHeight="1" x14ac:dyDescent="0.15" r="426" spans="1:7">
      <c r="A426" s="387">
        <v>2060102</v>
      </c>
      <c r="B426" s="284" t="s">
        <v>137</v>
      </c>
      <c r="C426" s="307">
        <v>0</v>
      </c>
      <c r="D426" s="310">
        <v>0</v>
      </c>
      <c r="E426" s="944" t="str">
        <f>IF(C426&gt;0,D426/C426-1,IF(C426&lt;0,-(D426/C426-1),""))</f>
      </c>
      <c r="F426" s="937" t="str">
        <f>IF(LEN(A426)=3,"是",IF(B426&lt;&gt;"",IF(SUM(C426:D426)&lt;&gt;0,"是","否"),"是"))</f>
        <v>否</v>
      </c>
      <c r="G426" s="873" t="str">
        <f>IF(LEN(A426)=3,"类",IF(LEN(A426)=5,"款","项"))</f>
        <v>项</v>
      </c>
    </row>
    <row ht="36.0" customHeight="1" x14ac:dyDescent="0.15" r="427" spans="1:7">
      <c r="A427" s="387">
        <v>2060103</v>
      </c>
      <c r="B427" s="284" t="s">
        <v>138</v>
      </c>
      <c r="C427" s="307">
        <v>0</v>
      </c>
      <c r="D427" s="310">
        <v>0</v>
      </c>
      <c r="E427" s="944" t="str">
        <f>IF(C427&gt;0,D427/C427-1,IF(C427&lt;0,-(D427/C427-1),""))</f>
      </c>
      <c r="F427" s="937" t="str">
        <f>IF(LEN(A427)=3,"是",IF(B427&lt;&gt;"",IF(SUM(C427:D427)&lt;&gt;0,"是","否"),"是"))</f>
        <v>否</v>
      </c>
      <c r="G427" s="873" t="str">
        <f>IF(LEN(A427)=3,"类",IF(LEN(A427)=5,"款","项"))</f>
        <v>项</v>
      </c>
    </row>
    <row ht="36.0" customHeight="1" x14ac:dyDescent="0.15" r="428" spans="1:7">
      <c r="A428" s="387">
        <v>2060199</v>
      </c>
      <c r="B428" s="284" t="s">
        <v>407</v>
      </c>
      <c r="C428" s="307">
        <v>0</v>
      </c>
      <c r="D428" s="310">
        <v>0</v>
      </c>
      <c r="E428" s="944" t="str">
        <f>IF(C428&gt;0,D428/C428-1,IF(C428&lt;0,-(D428/C428-1),""))</f>
      </c>
      <c r="F428" s="937" t="str">
        <f>IF(LEN(A428)=3,"是",IF(B428&lt;&gt;"",IF(SUM(C428:D428)&lt;&gt;0,"是","否"),"是"))</f>
        <v>否</v>
      </c>
      <c r="G428" s="873" t="str">
        <f>IF(LEN(A428)=3,"类",IF(LEN(A428)=5,"款","项"))</f>
        <v>项</v>
      </c>
    </row>
    <row ht="36.0" customHeight="1" x14ac:dyDescent="0.15" r="429" spans="1:7">
      <c r="A429" s="386">
        <v>20602</v>
      </c>
      <c r="B429" s="281" t="s">
        <v>408</v>
      </c>
      <c r="C429" s="307">
        <v>0</v>
      </c>
      <c r="D429" s="307">
        <v>0</v>
      </c>
      <c r="E429" s="978" t="str">
        <f>IF(C429&gt;0,D429/C429-1,IF(C429&lt;0,-(D429/C429-1),""))</f>
      </c>
      <c r="F429" s="937" t="str">
        <f>IF(LEN(A429)=3,"是",IF(B429&lt;&gt;"",IF(SUM(C429:D429)&lt;&gt;0,"是","否"),"是"))</f>
        <v>否</v>
      </c>
      <c r="G429" s="873" t="str">
        <f>IF(LEN(A429)=3,"类",IF(LEN(A429)=5,"款","项"))</f>
        <v>款</v>
      </c>
    </row>
    <row ht="36.0" customHeight="1" x14ac:dyDescent="0.15" r="430" spans="1:7">
      <c r="A430" s="387">
        <v>2060201</v>
      </c>
      <c r="B430" s="284" t="s">
        <v>409</v>
      </c>
      <c r="C430" s="307">
        <v>0</v>
      </c>
      <c r="D430" s="310">
        <v>0</v>
      </c>
      <c r="E430" s="944" t="str">
        <f>IF(C430&gt;0,D430/C430-1,IF(C430&lt;0,-(D430/C430-1),""))</f>
      </c>
      <c r="F430" s="937" t="str">
        <f>IF(LEN(A430)=3,"是",IF(B430&lt;&gt;"",IF(SUM(C430:D430)&lt;&gt;0,"是","否"),"是"))</f>
        <v>否</v>
      </c>
      <c r="G430" s="873" t="str">
        <f>IF(LEN(A430)=3,"类",IF(LEN(A430)=5,"款","项"))</f>
        <v>项</v>
      </c>
    </row>
    <row ht="36.0" customHeight="1" x14ac:dyDescent="0.15" r="431" spans="1:7">
      <c r="A431" s="387">
        <v>2060203</v>
      </c>
      <c r="B431" s="284" t="s">
        <v>410</v>
      </c>
      <c r="C431" s="307">
        <v>0</v>
      </c>
      <c r="D431" s="310">
        <v>0</v>
      </c>
      <c r="E431" s="944" t="str">
        <f>IF(C431&gt;0,D431/C431-1,IF(C431&lt;0,-(D431/C431-1),""))</f>
      </c>
      <c r="F431" s="937" t="str">
        <f>IF(LEN(A431)=3,"是",IF(B431&lt;&gt;"",IF(SUM(C431:D431)&lt;&gt;0,"是","否"),"是"))</f>
        <v>否</v>
      </c>
      <c r="G431" s="873" t="str">
        <f>IF(LEN(A431)=3,"类",IF(LEN(A431)=5,"款","项"))</f>
        <v>项</v>
      </c>
    </row>
    <row ht="36.0" customHeight="1" x14ac:dyDescent="0.15" r="432" spans="1:7">
      <c r="A432" s="387">
        <v>2060204</v>
      </c>
      <c r="B432" s="284" t="s">
        <v>411</v>
      </c>
      <c r="C432" s="307">
        <v>0</v>
      </c>
      <c r="D432" s="310">
        <v>0</v>
      </c>
      <c r="E432" s="944" t="str">
        <f>IF(C432&gt;0,D432/C432-1,IF(C432&lt;0,-(D432/C432-1),""))</f>
      </c>
      <c r="F432" s="937" t="str">
        <f>IF(LEN(A432)=3,"是",IF(B432&lt;&gt;"",IF(SUM(C432:D432)&lt;&gt;0,"是","否"),"是"))</f>
        <v>否</v>
      </c>
      <c r="G432" s="873" t="str">
        <f>IF(LEN(A432)=3,"类",IF(LEN(A432)=5,"款","项"))</f>
        <v>项</v>
      </c>
    </row>
    <row ht="36.0" customHeight="1" x14ac:dyDescent="0.15" r="433" spans="1:7">
      <c r="A433" s="387">
        <v>2060205</v>
      </c>
      <c r="B433" s="284" t="s">
        <v>412</v>
      </c>
      <c r="C433" s="307">
        <v>0</v>
      </c>
      <c r="D433" s="310">
        <v>0</v>
      </c>
      <c r="E433" s="944" t="str">
        <f>IF(C433&gt;0,D433/C433-1,IF(C433&lt;0,-(D433/C433-1),""))</f>
      </c>
      <c r="F433" s="937" t="str">
        <f>IF(LEN(A433)=3,"是",IF(B433&lt;&gt;"",IF(SUM(C433:D433)&lt;&gt;0,"是","否"),"是"))</f>
        <v>否</v>
      </c>
      <c r="G433" s="873" t="str">
        <f>IF(LEN(A433)=3,"类",IF(LEN(A433)=5,"款","项"))</f>
        <v>项</v>
      </c>
    </row>
    <row ht="36.0" customHeight="1" x14ac:dyDescent="0.15" r="434" spans="1:7">
      <c r="A434" s="387">
        <v>2060206</v>
      </c>
      <c r="B434" s="284" t="s">
        <v>413</v>
      </c>
      <c r="C434" s="307">
        <v>0</v>
      </c>
      <c r="D434" s="310">
        <v>0</v>
      </c>
      <c r="E434" s="944" t="str">
        <f>IF(C434&gt;0,D434/C434-1,IF(C434&lt;0,-(D434/C434-1),""))</f>
      </c>
      <c r="F434" s="937" t="str">
        <f>IF(LEN(A434)=3,"是",IF(B434&lt;&gt;"",IF(SUM(C434:D434)&lt;&gt;0,"是","否"),"是"))</f>
        <v>否</v>
      </c>
      <c r="G434" s="873" t="str">
        <f>IF(LEN(A434)=3,"类",IF(LEN(A434)=5,"款","项"))</f>
        <v>项</v>
      </c>
    </row>
    <row ht="36.0" customHeight="1" x14ac:dyDescent="0.15" r="435" spans="1:7">
      <c r="A435" s="387">
        <v>2060207</v>
      </c>
      <c r="B435" s="284" t="s">
        <v>414</v>
      </c>
      <c r="C435" s="307">
        <v>0</v>
      </c>
      <c r="D435" s="310">
        <v>0</v>
      </c>
      <c r="E435" s="944" t="str">
        <f>IF(C435&gt;0,D435/C435-1,IF(C435&lt;0,-(D435/C435-1),""))</f>
      </c>
      <c r="F435" s="937" t="str">
        <f>IF(LEN(A435)=3,"是",IF(B435&lt;&gt;"",IF(SUM(C435:D435)&lt;&gt;0,"是","否"),"是"))</f>
        <v>否</v>
      </c>
      <c r="G435" s="873" t="str">
        <f>IF(LEN(A435)=3,"类",IF(LEN(A435)=5,"款","项"))</f>
        <v>项</v>
      </c>
    </row>
    <row ht="36.0" customHeight="1" x14ac:dyDescent="0.15" r="436" spans="1:7">
      <c r="A436" s="389">
        <v>2060208</v>
      </c>
      <c r="B436" s="395" t="s">
        <v>415</v>
      </c>
      <c r="C436" s="307">
        <v>0</v>
      </c>
      <c r="D436" s="310">
        <v>0</v>
      </c>
      <c r="E436" s="944" t="str">
        <f>IF(C436&gt;0,D436/C436-1,IF(C436&lt;0,-(D436/C436-1),""))</f>
      </c>
      <c r="F436" s="937" t="str">
        <f>IF(LEN(A436)=3,"是",IF(B436&lt;&gt;"",IF(SUM(C436:D436)&lt;&gt;0,"是","否"),"是"))</f>
        <v>否</v>
      </c>
      <c r="G436" s="873" t="str">
        <f>IF(LEN(A436)=3,"类",IF(LEN(A436)=5,"款","项"))</f>
        <v>项</v>
      </c>
    </row>
    <row ht="36.0" customHeight="1" x14ac:dyDescent="0.15" r="437" spans="1:7">
      <c r="A437" s="387">
        <v>2060299</v>
      </c>
      <c r="B437" s="284" t="s">
        <v>416</v>
      </c>
      <c r="C437" s="307">
        <v>0</v>
      </c>
      <c r="D437" s="310">
        <v>0</v>
      </c>
      <c r="E437" s="944" t="str">
        <f>IF(C437&gt;0,D437/C437-1,IF(C437&lt;0,-(D437/C437-1),""))</f>
      </c>
      <c r="F437" s="937" t="str">
        <f>IF(LEN(A437)=3,"是",IF(B437&lt;&gt;"",IF(SUM(C437:D437)&lt;&gt;0,"是","否"),"是"))</f>
        <v>否</v>
      </c>
      <c r="G437" s="873" t="str">
        <f>IF(LEN(A437)=3,"类",IF(LEN(A437)=5,"款","项"))</f>
        <v>项</v>
      </c>
    </row>
    <row ht="36.0" customHeight="1" x14ac:dyDescent="0.15" r="438" spans="1:7">
      <c r="A438" s="386">
        <v>20603</v>
      </c>
      <c r="B438" s="281" t="s">
        <v>417</v>
      </c>
      <c r="C438" s="307">
        <v>0</v>
      </c>
      <c r="D438" s="307">
        <v>0</v>
      </c>
      <c r="E438" s="978" t="str">
        <f>IF(C438&gt;0,D438/C438-1,IF(C438&lt;0,-(D438/C438-1),""))</f>
      </c>
      <c r="F438" s="937" t="str">
        <f>IF(LEN(A438)=3,"是",IF(B438&lt;&gt;"",IF(SUM(C438:D438)&lt;&gt;0,"是","否"),"是"))</f>
        <v>否</v>
      </c>
      <c r="G438" s="873" t="str">
        <f>IF(LEN(A438)=3,"类",IF(LEN(A438)=5,"款","项"))</f>
        <v>款</v>
      </c>
    </row>
    <row ht="36.0" customHeight="1" x14ac:dyDescent="0.15" r="439" spans="1:7">
      <c r="A439" s="387">
        <v>2060301</v>
      </c>
      <c r="B439" s="284" t="s">
        <v>409</v>
      </c>
      <c r="C439" s="307">
        <v>0</v>
      </c>
      <c r="D439" s="310">
        <v>0</v>
      </c>
      <c r="E439" s="944" t="str">
        <f>IF(C439&gt;0,D439/C439-1,IF(C439&lt;0,-(D439/C439-1),""))</f>
      </c>
      <c r="F439" s="937" t="str">
        <f>IF(LEN(A439)=3,"是",IF(B439&lt;&gt;"",IF(SUM(C439:D439)&lt;&gt;0,"是","否"),"是"))</f>
        <v>否</v>
      </c>
      <c r="G439" s="873" t="str">
        <f>IF(LEN(A439)=3,"类",IF(LEN(A439)=5,"款","项"))</f>
        <v>项</v>
      </c>
    </row>
    <row ht="36.0" customHeight="1" x14ac:dyDescent="0.15" r="440" spans="1:7">
      <c r="A440" s="387">
        <v>2060302</v>
      </c>
      <c r="B440" s="284" t="s">
        <v>418</v>
      </c>
      <c r="C440" s="307">
        <v>0</v>
      </c>
      <c r="D440" s="310">
        <v>0</v>
      </c>
      <c r="E440" s="944" t="str">
        <f>IF(C440&gt;0,D440/C440-1,IF(C440&lt;0,-(D440/C440-1),""))</f>
      </c>
      <c r="F440" s="937" t="str">
        <f>IF(LEN(A440)=3,"是",IF(B440&lt;&gt;"",IF(SUM(C440:D440)&lt;&gt;0,"是","否"),"是"))</f>
        <v>否</v>
      </c>
      <c r="G440" s="873" t="str">
        <f>IF(LEN(A440)=3,"类",IF(LEN(A440)=5,"款","项"))</f>
        <v>项</v>
      </c>
    </row>
    <row ht="36.0" customHeight="1" x14ac:dyDescent="0.15" r="441" spans="1:7">
      <c r="A441" s="387">
        <v>2060303</v>
      </c>
      <c r="B441" s="284" t="s">
        <v>419</v>
      </c>
      <c r="C441" s="307">
        <v>0</v>
      </c>
      <c r="D441" s="310">
        <v>0</v>
      </c>
      <c r="E441" s="944" t="str">
        <f>IF(C441&gt;0,D441/C441-1,IF(C441&lt;0,-(D441/C441-1),""))</f>
      </c>
      <c r="F441" s="937" t="str">
        <f>IF(LEN(A441)=3,"是",IF(B441&lt;&gt;"",IF(SUM(C441:D441)&lt;&gt;0,"是","否"),"是"))</f>
        <v>否</v>
      </c>
      <c r="G441" s="873" t="str">
        <f>IF(LEN(A441)=3,"类",IF(LEN(A441)=5,"款","项"))</f>
        <v>项</v>
      </c>
    </row>
    <row ht="36.0" customHeight="1" x14ac:dyDescent="0.15" r="442" spans="1:7">
      <c r="A442" s="387">
        <v>2060304</v>
      </c>
      <c r="B442" s="284" t="s">
        <v>420</v>
      </c>
      <c r="C442" s="307">
        <v>0</v>
      </c>
      <c r="D442" s="310">
        <v>0</v>
      </c>
      <c r="E442" s="944" t="str">
        <f>IF(C442&gt;0,D442/C442-1,IF(C442&lt;0,-(D442/C442-1),""))</f>
      </c>
      <c r="F442" s="937" t="str">
        <f>IF(LEN(A442)=3,"是",IF(B442&lt;&gt;"",IF(SUM(C442:D442)&lt;&gt;0,"是","否"),"是"))</f>
        <v>否</v>
      </c>
      <c r="G442" s="873" t="str">
        <f>IF(LEN(A442)=3,"类",IF(LEN(A442)=5,"款","项"))</f>
        <v>项</v>
      </c>
    </row>
    <row ht="36.0" customHeight="1" x14ac:dyDescent="0.15" r="443" spans="1:7">
      <c r="A443" s="387">
        <v>2060399</v>
      </c>
      <c r="B443" s="284" t="s">
        <v>421</v>
      </c>
      <c r="C443" s="307">
        <v>0</v>
      </c>
      <c r="D443" s="310">
        <v>0</v>
      </c>
      <c r="E443" s="944" t="str">
        <f>IF(C443&gt;0,D443/C443-1,IF(C443&lt;0,-(D443/C443-1),""))</f>
      </c>
      <c r="F443" s="937" t="str">
        <f>IF(LEN(A443)=3,"是",IF(B443&lt;&gt;"",IF(SUM(C443:D443)&lt;&gt;0,"是","否"),"是"))</f>
        <v>否</v>
      </c>
      <c r="G443" s="873" t="str">
        <f>IF(LEN(A443)=3,"类",IF(LEN(A443)=5,"款","项"))</f>
        <v>项</v>
      </c>
    </row>
    <row ht="36.0" customHeight="1" x14ac:dyDescent="0.15" r="444" spans="1:7">
      <c r="A444" s="386">
        <v>20604</v>
      </c>
      <c r="B444" s="281" t="s">
        <v>422</v>
      </c>
      <c r="C444" s="307">
        <v>129</v>
      </c>
      <c r="D444" s="307">
        <v>80</v>
      </c>
      <c r="E444" s="978">
        <f>IF(C444&gt;0,D444/C444-1,IF(C444&lt;0,-(D444/C444-1),""))</f>
        <v>-0.3798</v>
      </c>
      <c r="F444" s="937" t="str">
        <f>IF(LEN(A444)=3,"是",IF(B444&lt;&gt;"",IF(SUM(C444:D444)&lt;&gt;0,"是","否"),"是"))</f>
        <v>是</v>
      </c>
      <c r="G444" s="873" t="str">
        <f>IF(LEN(A444)=3,"类",IF(LEN(A444)=5,"款","项"))</f>
        <v>款</v>
      </c>
    </row>
    <row ht="36.0" customHeight="1" x14ac:dyDescent="0.15" r="445" spans="1:7">
      <c r="A445" s="387">
        <v>2060401</v>
      </c>
      <c r="B445" s="284" t="s">
        <v>409</v>
      </c>
      <c r="C445" s="307">
        <v>0</v>
      </c>
      <c r="D445" s="310">
        <v>0</v>
      </c>
      <c r="E445" s="944" t="str">
        <f>IF(C445&gt;0,D445/C445-1,IF(C445&lt;0,-(D445/C445-1),""))</f>
      </c>
      <c r="F445" s="937" t="str">
        <f>IF(LEN(A445)=3,"是",IF(B445&lt;&gt;"",IF(SUM(C445:D445)&lt;&gt;0,"是","否"),"是"))</f>
        <v>否</v>
      </c>
      <c r="G445" s="873" t="str">
        <f>IF(LEN(A445)=3,"类",IF(LEN(A445)=5,"款","项"))</f>
        <v>项</v>
      </c>
    </row>
    <row ht="36.0" customHeight="1" x14ac:dyDescent="0.15" r="446" spans="1:7">
      <c r="A446" s="387">
        <v>2060404</v>
      </c>
      <c r="B446" s="284" t="s">
        <v>423</v>
      </c>
      <c r="C446" s="307">
        <v>0</v>
      </c>
      <c r="D446" s="310">
        <v>0</v>
      </c>
      <c r="E446" s="944" t="str">
        <f>IF(C446&gt;0,D446/C446-1,IF(C446&lt;0,-(D446/C446-1),""))</f>
      </c>
      <c r="F446" s="937" t="str">
        <f>IF(LEN(A446)=3,"是",IF(B446&lt;&gt;"",IF(SUM(C446:D446)&lt;&gt;0,"是","否"),"是"))</f>
        <v>否</v>
      </c>
      <c r="G446" s="873" t="str">
        <f>IF(LEN(A446)=3,"类",IF(LEN(A446)=5,"款","项"))</f>
        <v>项</v>
      </c>
    </row>
    <row ht="36.0" customHeight="1" x14ac:dyDescent="0.15" r="447" spans="1:7">
      <c r="A447" s="396">
        <v>2060405</v>
      </c>
      <c r="B447" s="284" t="s">
        <v>424</v>
      </c>
      <c r="C447" s="307">
        <v>129</v>
      </c>
      <c r="D447" s="310">
        <v>80</v>
      </c>
      <c r="E447" s="944">
        <f>IF(C447&gt;0,D447/C447-1,IF(C447&lt;0,-(D447/C447-1),""))</f>
        <v>-0.3798</v>
      </c>
      <c r="F447" s="937" t="str">
        <f>IF(LEN(A447)=3,"是",IF(B447&lt;&gt;"",IF(SUM(C447:D447)&lt;&gt;0,"是","否"),"是"))</f>
        <v>是</v>
      </c>
      <c r="G447" s="873" t="str">
        <f>IF(LEN(A447)=3,"类",IF(LEN(A447)=5,"款","项"))</f>
        <v>项</v>
      </c>
    </row>
    <row ht="36.0" customHeight="1" x14ac:dyDescent="0.15" r="448" spans="1:7">
      <c r="A448" s="387">
        <v>2060499</v>
      </c>
      <c r="B448" s="284" t="s">
        <v>425</v>
      </c>
      <c r="C448" s="307">
        <v>0</v>
      </c>
      <c r="D448" s="310">
        <v>0</v>
      </c>
      <c r="E448" s="944" t="str">
        <f>IF(C448&gt;0,D448/C448-1,IF(C448&lt;0,-(D448/C448-1),""))</f>
      </c>
      <c r="F448" s="937" t="str">
        <f>IF(LEN(A448)=3,"是",IF(B448&lt;&gt;"",IF(SUM(C448:D448)&lt;&gt;0,"是","否"),"是"))</f>
        <v>否</v>
      </c>
      <c r="G448" s="873" t="str">
        <f>IF(LEN(A448)=3,"类",IF(LEN(A448)=5,"款","项"))</f>
        <v>项</v>
      </c>
    </row>
    <row ht="36.0" customHeight="1" x14ac:dyDescent="0.15" r="449" spans="1:7">
      <c r="A449" s="386">
        <v>20605</v>
      </c>
      <c r="B449" s="281" t="s">
        <v>426</v>
      </c>
      <c r="C449" s="307">
        <v>0</v>
      </c>
      <c r="D449" s="307">
        <v>0</v>
      </c>
      <c r="E449" s="978" t="str">
        <f>IF(C449&gt;0,D449/C449-1,IF(C449&lt;0,-(D449/C449-1),""))</f>
      </c>
      <c r="F449" s="937" t="str">
        <f>IF(LEN(A449)=3,"是",IF(B449&lt;&gt;"",IF(SUM(C449:D449)&lt;&gt;0,"是","否"),"是"))</f>
        <v>否</v>
      </c>
      <c r="G449" s="873" t="str">
        <f>IF(LEN(A449)=3,"类",IF(LEN(A449)=5,"款","项"))</f>
        <v>款</v>
      </c>
    </row>
    <row ht="36.0" customHeight="1" x14ac:dyDescent="0.15" r="450" spans="1:7">
      <c r="A450" s="387">
        <v>2060501</v>
      </c>
      <c r="B450" s="284" t="s">
        <v>409</v>
      </c>
      <c r="C450" s="307">
        <v>0</v>
      </c>
      <c r="D450" s="310">
        <v>0</v>
      </c>
      <c r="E450" s="944" t="str">
        <f>IF(C450&gt;0,D450/C450-1,IF(C450&lt;0,-(D450/C450-1),""))</f>
      </c>
      <c r="F450" s="937" t="str">
        <f>IF(LEN(A450)=3,"是",IF(B450&lt;&gt;"",IF(SUM(C450:D450)&lt;&gt;0,"是","否"),"是"))</f>
        <v>否</v>
      </c>
      <c r="G450" s="873" t="str">
        <f>IF(LEN(A450)=3,"类",IF(LEN(A450)=5,"款","项"))</f>
        <v>项</v>
      </c>
    </row>
    <row ht="36.0" customHeight="1" x14ac:dyDescent="0.15" r="451" spans="1:7">
      <c r="A451" s="387">
        <v>2060502</v>
      </c>
      <c r="B451" s="284" t="s">
        <v>427</v>
      </c>
      <c r="C451" s="307">
        <v>0</v>
      </c>
      <c r="D451" s="310">
        <v>0</v>
      </c>
      <c r="E451" s="944" t="str">
        <f>IF(C451&gt;0,D451/C451-1,IF(C451&lt;0,-(D451/C451-1),""))</f>
      </c>
      <c r="F451" s="937" t="str">
        <f>IF(LEN(A451)=3,"是",IF(B451&lt;&gt;"",IF(SUM(C451:D451)&lt;&gt;0,"是","否"),"是"))</f>
        <v>否</v>
      </c>
      <c r="G451" s="873" t="str">
        <f>IF(LEN(A451)=3,"类",IF(LEN(A451)=5,"款","项"))</f>
        <v>项</v>
      </c>
    </row>
    <row ht="36.0" customHeight="1" x14ac:dyDescent="0.15" r="452" spans="1:7">
      <c r="A452" s="387">
        <v>2060503</v>
      </c>
      <c r="B452" s="284" t="s">
        <v>428</v>
      </c>
      <c r="C452" s="307">
        <v>0</v>
      </c>
      <c r="D452" s="310">
        <v>0</v>
      </c>
      <c r="E452" s="944" t="str">
        <f>IF(C452&gt;0,D452/C452-1,IF(C452&lt;0,-(D452/C452-1),""))</f>
      </c>
      <c r="F452" s="937" t="str">
        <f>IF(LEN(A452)=3,"是",IF(B452&lt;&gt;"",IF(SUM(C452:D452)&lt;&gt;0,"是","否"),"是"))</f>
        <v>否</v>
      </c>
      <c r="G452" s="873" t="str">
        <f>IF(LEN(A452)=3,"类",IF(LEN(A452)=5,"款","项"))</f>
        <v>项</v>
      </c>
    </row>
    <row ht="36.0" customHeight="1" x14ac:dyDescent="0.15" r="453" spans="1:7">
      <c r="A453" s="387">
        <v>2060599</v>
      </c>
      <c r="B453" s="284" t="s">
        <v>429</v>
      </c>
      <c r="C453" s="307">
        <v>0</v>
      </c>
      <c r="D453" s="310">
        <v>0</v>
      </c>
      <c r="E453" s="944" t="str">
        <f>IF(C453&gt;0,D453/C453-1,IF(C453&lt;0,-(D453/C453-1),""))</f>
      </c>
      <c r="F453" s="937" t="str">
        <f>IF(LEN(A453)=3,"是",IF(B453&lt;&gt;"",IF(SUM(C453:D453)&lt;&gt;0,"是","否"),"是"))</f>
        <v>否</v>
      </c>
      <c r="G453" s="873" t="str">
        <f>IF(LEN(A453)=3,"类",IF(LEN(A453)=5,"款","项"))</f>
        <v>项</v>
      </c>
    </row>
    <row ht="36.0" customHeight="1" x14ac:dyDescent="0.15" r="454" spans="1:7">
      <c r="A454" s="386">
        <v>20606</v>
      </c>
      <c r="B454" s="281" t="s">
        <v>430</v>
      </c>
      <c r="C454" s="307">
        <v>0</v>
      </c>
      <c r="D454" s="307">
        <v>0</v>
      </c>
      <c r="E454" s="978" t="str">
        <f>IF(C454&gt;0,D454/C454-1,IF(C454&lt;0,-(D454/C454-1),""))</f>
      </c>
      <c r="F454" s="937" t="str">
        <f>IF(LEN(A454)=3,"是",IF(B454&lt;&gt;"",IF(SUM(C454:D454)&lt;&gt;0,"是","否"),"是"))</f>
        <v>否</v>
      </c>
      <c r="G454" s="873" t="str">
        <f>IF(LEN(A454)=3,"类",IF(LEN(A454)=5,"款","项"))</f>
        <v>款</v>
      </c>
    </row>
    <row ht="36.0" customHeight="1" x14ac:dyDescent="0.15" r="455" spans="1:7">
      <c r="A455" s="387">
        <v>2060601</v>
      </c>
      <c r="B455" s="284" t="s">
        <v>431</v>
      </c>
      <c r="C455" s="307">
        <v>0</v>
      </c>
      <c r="D455" s="310">
        <v>0</v>
      </c>
      <c r="E455" s="944" t="str">
        <f>IF(C455&gt;0,D455/C455-1,IF(C455&lt;0,-(D455/C455-1),""))</f>
      </c>
      <c r="F455" s="937" t="str">
        <f>IF(LEN(A455)=3,"是",IF(B455&lt;&gt;"",IF(SUM(C455:D455)&lt;&gt;0,"是","否"),"是"))</f>
        <v>否</v>
      </c>
      <c r="G455" s="873" t="str">
        <f>IF(LEN(A455)=3,"类",IF(LEN(A455)=5,"款","项"))</f>
        <v>项</v>
      </c>
    </row>
    <row ht="36.0" customHeight="1" x14ac:dyDescent="0.15" r="456" spans="1:7">
      <c r="A456" s="387">
        <v>2060602</v>
      </c>
      <c r="B456" s="284" t="s">
        <v>432</v>
      </c>
      <c r="C456" s="307">
        <v>0</v>
      </c>
      <c r="D456" s="310">
        <v>0</v>
      </c>
      <c r="E456" s="944" t="str">
        <f>IF(C456&gt;0,D456/C456-1,IF(C456&lt;0,-(D456/C456-1),""))</f>
      </c>
      <c r="F456" s="937" t="str">
        <f>IF(LEN(A456)=3,"是",IF(B456&lt;&gt;"",IF(SUM(C456:D456)&lt;&gt;0,"是","否"),"是"))</f>
        <v>否</v>
      </c>
      <c r="G456" s="873" t="str">
        <f>IF(LEN(A456)=3,"类",IF(LEN(A456)=5,"款","项"))</f>
        <v>项</v>
      </c>
    </row>
    <row ht="36.0" customHeight="1" x14ac:dyDescent="0.15" r="457" spans="1:7">
      <c r="A457" s="387">
        <v>2060603</v>
      </c>
      <c r="B457" s="284" t="s">
        <v>433</v>
      </c>
      <c r="C457" s="307">
        <v>0</v>
      </c>
      <c r="D457" s="310">
        <v>0</v>
      </c>
      <c r="E457" s="944" t="str">
        <f>IF(C457&gt;0,D457/C457-1,IF(C457&lt;0,-(D457/C457-1),""))</f>
      </c>
      <c r="F457" s="937" t="str">
        <f>IF(LEN(A457)=3,"是",IF(B457&lt;&gt;"",IF(SUM(C457:D457)&lt;&gt;0,"是","否"),"是"))</f>
        <v>否</v>
      </c>
      <c r="G457" s="873" t="str">
        <f>IF(LEN(A457)=3,"类",IF(LEN(A457)=5,"款","项"))</f>
        <v>项</v>
      </c>
    </row>
    <row ht="36.0" customHeight="1" x14ac:dyDescent="0.15" r="458" spans="1:7">
      <c r="A458" s="387">
        <v>2060699</v>
      </c>
      <c r="B458" s="284" t="s">
        <v>434</v>
      </c>
      <c r="C458" s="307">
        <v>0</v>
      </c>
      <c r="D458" s="310">
        <v>0</v>
      </c>
      <c r="E458" s="944" t="str">
        <f>IF(C458&gt;0,D458/C458-1,IF(C458&lt;0,-(D458/C458-1),""))</f>
      </c>
      <c r="F458" s="937" t="str">
        <f>IF(LEN(A458)=3,"是",IF(B458&lt;&gt;"",IF(SUM(C458:D458)&lt;&gt;0,"是","否"),"是"))</f>
        <v>否</v>
      </c>
      <c r="G458" s="873" t="str">
        <f>IF(LEN(A458)=3,"类",IF(LEN(A458)=5,"款","项"))</f>
        <v>项</v>
      </c>
    </row>
    <row ht="36.0" customHeight="1" x14ac:dyDescent="0.15" r="459" spans="1:7">
      <c r="A459" s="386">
        <v>20607</v>
      </c>
      <c r="B459" s="281" t="s">
        <v>435</v>
      </c>
      <c r="C459" s="307">
        <v>84</v>
      </c>
      <c r="D459" s="307">
        <v>73</v>
      </c>
      <c r="E459" s="978">
        <f>IF(C459&gt;0,D459/C459-1,IF(C459&lt;0,-(D459/C459-1),""))</f>
        <v>-0.131</v>
      </c>
      <c r="F459" s="937" t="str">
        <f>IF(LEN(A459)=3,"是",IF(B459&lt;&gt;"",IF(SUM(C459:D459)&lt;&gt;0,"是","否"),"是"))</f>
        <v>是</v>
      </c>
      <c r="G459" s="873" t="str">
        <f>IF(LEN(A459)=3,"类",IF(LEN(A459)=5,"款","项"))</f>
        <v>款</v>
      </c>
    </row>
    <row ht="36.0" customHeight="1" x14ac:dyDescent="0.15" r="460" spans="1:7">
      <c r="A460" s="387">
        <v>2060701</v>
      </c>
      <c r="B460" s="284" t="s">
        <v>409</v>
      </c>
      <c r="C460" s="307">
        <v>50</v>
      </c>
      <c r="D460" s="310">
        <v>57</v>
      </c>
      <c r="E460" s="944">
        <f>IF(C460&gt;0,D460/C460-1,IF(C460&lt;0,-(D460/C460-1),""))</f>
        <v>0.14</v>
      </c>
      <c r="F460" s="937" t="str">
        <f>IF(LEN(A460)=3,"是",IF(B460&lt;&gt;"",IF(SUM(C460:D460)&lt;&gt;0,"是","否"),"是"))</f>
        <v>是</v>
      </c>
      <c r="G460" s="873" t="str">
        <f>IF(LEN(A460)=3,"类",IF(LEN(A460)=5,"款","项"))</f>
        <v>项</v>
      </c>
    </row>
    <row ht="36.0" customHeight="1" x14ac:dyDescent="0.15" r="461" spans="1:7">
      <c r="A461" s="387">
        <v>2060702</v>
      </c>
      <c r="B461" s="284" t="s">
        <v>436</v>
      </c>
      <c r="C461" s="307">
        <v>25</v>
      </c>
      <c r="D461" s="310">
        <v>16</v>
      </c>
      <c r="E461" s="944">
        <f>IF(C461&gt;0,D461/C461-1,IF(C461&lt;0,-(D461/C461-1),""))</f>
        <v>-0.36</v>
      </c>
      <c r="F461" s="937" t="str">
        <f>IF(LEN(A461)=3,"是",IF(B461&lt;&gt;"",IF(SUM(C461:D461)&lt;&gt;0,"是","否"),"是"))</f>
        <v>是</v>
      </c>
      <c r="G461" s="873" t="str">
        <f>IF(LEN(A461)=3,"类",IF(LEN(A461)=5,"款","项"))</f>
        <v>项</v>
      </c>
    </row>
    <row ht="36.0" customHeight="1" x14ac:dyDescent="0.15" r="462" spans="1:7">
      <c r="A462" s="387">
        <v>2060703</v>
      </c>
      <c r="B462" s="284" t="s">
        <v>437</v>
      </c>
      <c r="C462" s="307">
        <v>0</v>
      </c>
      <c r="D462" s="310">
        <v>0</v>
      </c>
      <c r="E462" s="944" t="str">
        <f>IF(C462&gt;0,D462/C462-1,IF(C462&lt;0,-(D462/C462-1),""))</f>
      </c>
      <c r="F462" s="937" t="str">
        <f>IF(LEN(A462)=3,"是",IF(B462&lt;&gt;"",IF(SUM(C462:D462)&lt;&gt;0,"是","否"),"是"))</f>
        <v>否</v>
      </c>
      <c r="G462" s="873" t="str">
        <f>IF(LEN(A462)=3,"类",IF(LEN(A462)=5,"款","项"))</f>
        <v>项</v>
      </c>
    </row>
    <row ht="36.0" customHeight="1" x14ac:dyDescent="0.15" r="463" spans="1:7">
      <c r="A463" s="387">
        <v>2060704</v>
      </c>
      <c r="B463" s="284" t="s">
        <v>438</v>
      </c>
      <c r="C463" s="307">
        <v>0</v>
      </c>
      <c r="D463" s="310">
        <v>0</v>
      </c>
      <c r="E463" s="944" t="str">
        <f>IF(C463&gt;0,D463/C463-1,IF(C463&lt;0,-(D463/C463-1),""))</f>
      </c>
      <c r="F463" s="937" t="str">
        <f>IF(LEN(A463)=3,"是",IF(B463&lt;&gt;"",IF(SUM(C463:D463)&lt;&gt;0,"是","否"),"是"))</f>
        <v>否</v>
      </c>
      <c r="G463" s="873" t="str">
        <f>IF(LEN(A463)=3,"类",IF(LEN(A463)=5,"款","项"))</f>
        <v>项</v>
      </c>
    </row>
    <row ht="36.0" customHeight="1" x14ac:dyDescent="0.15" r="464" spans="1:7">
      <c r="A464" s="387">
        <v>2060705</v>
      </c>
      <c r="B464" s="284" t="s">
        <v>439</v>
      </c>
      <c r="C464" s="307">
        <v>0</v>
      </c>
      <c r="D464" s="310">
        <v>0</v>
      </c>
      <c r="E464" s="944" t="str">
        <f>IF(C464&gt;0,D464/C464-1,IF(C464&lt;0,-(D464/C464-1),""))</f>
      </c>
      <c r="F464" s="937" t="str">
        <f>IF(LEN(A464)=3,"是",IF(B464&lt;&gt;"",IF(SUM(C464:D464)&lt;&gt;0,"是","否"),"是"))</f>
        <v>否</v>
      </c>
      <c r="G464" s="873" t="str">
        <f>IF(LEN(A464)=3,"类",IF(LEN(A464)=5,"款","项"))</f>
        <v>项</v>
      </c>
    </row>
    <row ht="36.0" customHeight="1" x14ac:dyDescent="0.15" r="465" spans="1:7">
      <c r="A465" s="387">
        <v>2060799</v>
      </c>
      <c r="B465" s="284" t="s">
        <v>440</v>
      </c>
      <c r="C465" s="307">
        <v>9</v>
      </c>
      <c r="D465" s="310">
        <v>0</v>
      </c>
      <c r="E465" s="944">
        <f>IF(C465&gt;0,D465/C465-1,IF(C465&lt;0,-(D465/C465-1),""))</f>
        <v>-1</v>
      </c>
      <c r="F465" s="937" t="str">
        <f>IF(LEN(A465)=3,"是",IF(B465&lt;&gt;"",IF(SUM(C465:D465)&lt;&gt;0,"是","否"),"是"))</f>
        <v>是</v>
      </c>
      <c r="G465" s="873" t="str">
        <f>IF(LEN(A465)=3,"类",IF(LEN(A465)=5,"款","项"))</f>
        <v>项</v>
      </c>
    </row>
    <row ht="36.0" customHeight="1" x14ac:dyDescent="0.15" r="466" spans="1:7">
      <c r="A466" s="386">
        <v>20608</v>
      </c>
      <c r="B466" s="281" t="s">
        <v>441</v>
      </c>
      <c r="C466" s="307">
        <v>0</v>
      </c>
      <c r="D466" s="307">
        <v>0</v>
      </c>
      <c r="E466" s="978" t="str">
        <f>IF(C466&gt;0,D466/C466-1,IF(C466&lt;0,-(D466/C466-1),""))</f>
      </c>
      <c r="F466" s="937" t="str">
        <f>IF(LEN(A466)=3,"是",IF(B466&lt;&gt;"",IF(SUM(C466:D466)&lt;&gt;0,"是","否"),"是"))</f>
        <v>否</v>
      </c>
      <c r="G466" s="873" t="str">
        <f>IF(LEN(A466)=3,"类",IF(LEN(A466)=5,"款","项"))</f>
        <v>款</v>
      </c>
    </row>
    <row ht="36.0" customHeight="1" x14ac:dyDescent="0.15" r="467" spans="1:7">
      <c r="A467" s="387">
        <v>2060801</v>
      </c>
      <c r="B467" s="284" t="s">
        <v>442</v>
      </c>
      <c r="C467" s="307">
        <v>0</v>
      </c>
      <c r="D467" s="310">
        <v>0</v>
      </c>
      <c r="E467" s="944" t="str">
        <f>IF(C467&gt;0,D467/C467-1,IF(C467&lt;0,-(D467/C467-1),""))</f>
      </c>
      <c r="F467" s="937" t="str">
        <f>IF(LEN(A467)=3,"是",IF(B467&lt;&gt;"",IF(SUM(C467:D467)&lt;&gt;0,"是","否"),"是"))</f>
        <v>否</v>
      </c>
      <c r="G467" s="873" t="str">
        <f>IF(LEN(A467)=3,"类",IF(LEN(A467)=5,"款","项"))</f>
        <v>项</v>
      </c>
    </row>
    <row ht="36.0" customHeight="1" x14ac:dyDescent="0.15" r="468" spans="1:7">
      <c r="A468" s="387">
        <v>2060802</v>
      </c>
      <c r="B468" s="284" t="s">
        <v>443</v>
      </c>
      <c r="C468" s="307">
        <v>0</v>
      </c>
      <c r="D468" s="310">
        <v>0</v>
      </c>
      <c r="E468" s="944" t="str">
        <f>IF(C468&gt;0,D468/C468-1,IF(C468&lt;0,-(D468/C468-1),""))</f>
      </c>
      <c r="F468" s="937" t="str">
        <f>IF(LEN(A468)=3,"是",IF(B468&lt;&gt;"",IF(SUM(C468:D468)&lt;&gt;0,"是","否"),"是"))</f>
        <v>否</v>
      </c>
      <c r="G468" s="873" t="str">
        <f>IF(LEN(A468)=3,"类",IF(LEN(A468)=5,"款","项"))</f>
        <v>项</v>
      </c>
    </row>
    <row ht="36.0" customHeight="1" x14ac:dyDescent="0.15" r="469" spans="1:7">
      <c r="A469" s="387">
        <v>2060899</v>
      </c>
      <c r="B469" s="284" t="s">
        <v>444</v>
      </c>
      <c r="C469" s="307">
        <v>0</v>
      </c>
      <c r="D469" s="310">
        <v>0</v>
      </c>
      <c r="E469" s="944" t="str">
        <f>IF(C469&gt;0,D469/C469-1,IF(C469&lt;0,-(D469/C469-1),""))</f>
      </c>
      <c r="F469" s="937" t="str">
        <f>IF(LEN(A469)=3,"是",IF(B469&lt;&gt;"",IF(SUM(C469:D469)&lt;&gt;0,"是","否"),"是"))</f>
        <v>否</v>
      </c>
      <c r="G469" s="873" t="str">
        <f>IF(LEN(A469)=3,"类",IF(LEN(A469)=5,"款","项"))</f>
        <v>项</v>
      </c>
    </row>
    <row ht="36.0" customHeight="1" x14ac:dyDescent="0.15" r="470" spans="1:7">
      <c r="A470" s="386">
        <v>20609</v>
      </c>
      <c r="B470" s="281" t="s">
        <v>445</v>
      </c>
      <c r="C470" s="307">
        <v>0</v>
      </c>
      <c r="D470" s="307">
        <v>0</v>
      </c>
      <c r="E470" s="978" t="str">
        <f>IF(C470&gt;0,D470/C470-1,IF(C470&lt;0,-(D470/C470-1),""))</f>
      </c>
      <c r="F470" s="937" t="str">
        <f>IF(LEN(A470)=3,"是",IF(B470&lt;&gt;"",IF(SUM(C470:D470)&lt;&gt;0,"是","否"),"是"))</f>
        <v>否</v>
      </c>
      <c r="G470" s="873" t="str">
        <f>IF(LEN(A470)=3,"类",IF(LEN(A470)=5,"款","项"))</f>
        <v>款</v>
      </c>
    </row>
    <row ht="36.0" customHeight="1" x14ac:dyDescent="0.15" r="471" spans="1:7">
      <c r="A471" s="387">
        <v>2060901</v>
      </c>
      <c r="B471" s="284" t="s">
        <v>446</v>
      </c>
      <c r="C471" s="307">
        <v>0</v>
      </c>
      <c r="D471" s="310">
        <v>0</v>
      </c>
      <c r="E471" s="944" t="str">
        <f>IF(C471&gt;0,D471/C471-1,IF(C471&lt;0,-(D471/C471-1),""))</f>
      </c>
      <c r="F471" s="937" t="str">
        <f>IF(LEN(A471)=3,"是",IF(B471&lt;&gt;"",IF(SUM(C471:D471)&lt;&gt;0,"是","否"),"是"))</f>
        <v>否</v>
      </c>
      <c r="G471" s="873" t="str">
        <f>IF(LEN(A471)=3,"类",IF(LEN(A471)=5,"款","项"))</f>
        <v>项</v>
      </c>
    </row>
    <row ht="36.0" customHeight="1" x14ac:dyDescent="0.15" r="472" spans="1:7">
      <c r="A472" s="387">
        <v>2060902</v>
      </c>
      <c r="B472" s="284" t="s">
        <v>447</v>
      </c>
      <c r="C472" s="307">
        <v>0</v>
      </c>
      <c r="D472" s="310">
        <v>0</v>
      </c>
      <c r="E472" s="944" t="str">
        <f>IF(C472&gt;0,D472/C472-1,IF(C472&lt;0,-(D472/C472-1),""))</f>
      </c>
      <c r="F472" s="937" t="str">
        <f>IF(LEN(A472)=3,"是",IF(B472&lt;&gt;"",IF(SUM(C472:D472)&lt;&gt;0,"是","否"),"是"))</f>
        <v>否</v>
      </c>
      <c r="G472" s="873" t="str">
        <f>IF(LEN(A472)=3,"类",IF(LEN(A472)=5,"款","项"))</f>
        <v>项</v>
      </c>
    </row>
    <row ht="36.0" customHeight="1" x14ac:dyDescent="0.15" r="473" spans="1:7">
      <c r="A473" s="387">
        <v>2060999</v>
      </c>
      <c r="B473" s="284" t="s">
        <v>448</v>
      </c>
      <c r="C473" s="307">
        <v>0</v>
      </c>
      <c r="D473" s="310">
        <v>0</v>
      </c>
      <c r="E473" s="944" t="str">
        <f>IF(C473&gt;0,D473/C473-1,IF(C473&lt;0,-(D473/C473-1),""))</f>
      </c>
      <c r="F473" s="937" t="str">
        <f>IF(LEN(A473)=3,"是",IF(B473&lt;&gt;"",IF(SUM(C473:D473)&lt;&gt;0,"是","否"),"是"))</f>
        <v>否</v>
      </c>
      <c r="G473" s="873" t="str">
        <f>IF(LEN(A473)=3,"类",IF(LEN(A473)=5,"款","项"))</f>
        <v>项</v>
      </c>
    </row>
    <row ht="36.0" customHeight="1" x14ac:dyDescent="0.15" r="474" spans="1:7">
      <c r="A474" s="386">
        <v>20699</v>
      </c>
      <c r="B474" s="281" t="s">
        <v>449</v>
      </c>
      <c r="C474" s="307">
        <v>0</v>
      </c>
      <c r="D474" s="307">
        <v>0</v>
      </c>
      <c r="E474" s="978" t="str">
        <f>IF(C474&gt;0,D474/C474-1,IF(C474&lt;0,-(D474/C474-1),""))</f>
      </c>
      <c r="F474" s="937" t="str">
        <f>IF(LEN(A474)=3,"是",IF(B474&lt;&gt;"",IF(SUM(C474:D474)&lt;&gt;0,"是","否"),"是"))</f>
        <v>否</v>
      </c>
      <c r="G474" s="873" t="str">
        <f>IF(LEN(A474)=3,"类",IF(LEN(A474)=5,"款","项"))</f>
        <v>款</v>
      </c>
    </row>
    <row ht="36.0" customHeight="1" x14ac:dyDescent="0.15" r="475" spans="1:7">
      <c r="A475" s="387">
        <v>2069901</v>
      </c>
      <c r="B475" s="284" t="s">
        <v>450</v>
      </c>
      <c r="C475" s="307">
        <v>0</v>
      </c>
      <c r="D475" s="310">
        <v>0</v>
      </c>
      <c r="E475" s="944" t="str">
        <f>IF(C475&gt;0,D475/C475-1,IF(C475&lt;0,-(D475/C475-1),""))</f>
      </c>
      <c r="F475" s="937" t="str">
        <f>IF(LEN(A475)=3,"是",IF(B475&lt;&gt;"",IF(SUM(C475:D475)&lt;&gt;0,"是","否"),"是"))</f>
        <v>否</v>
      </c>
      <c r="G475" s="873" t="str">
        <f>IF(LEN(A475)=3,"类",IF(LEN(A475)=5,"款","项"))</f>
        <v>项</v>
      </c>
    </row>
    <row ht="36.0" customHeight="1" x14ac:dyDescent="0.15" r="476" spans="1:7">
      <c r="A476" s="387">
        <v>2069902</v>
      </c>
      <c r="B476" s="284" t="s">
        <v>451</v>
      </c>
      <c r="C476" s="307">
        <v>0</v>
      </c>
      <c r="D476" s="310">
        <v>0</v>
      </c>
      <c r="E476" s="944" t="str">
        <f>IF(C476&gt;0,D476/C476-1,IF(C476&lt;0,-(D476/C476-1),""))</f>
      </c>
      <c r="F476" s="937" t="str">
        <f>IF(LEN(A476)=3,"是",IF(B476&lt;&gt;"",IF(SUM(C476:D476)&lt;&gt;0,"是","否"),"是"))</f>
        <v>否</v>
      </c>
      <c r="G476" s="873" t="str">
        <f>IF(LEN(A476)=3,"类",IF(LEN(A476)=5,"款","项"))</f>
        <v>项</v>
      </c>
    </row>
    <row ht="36.0" customHeight="1" x14ac:dyDescent="0.15" r="477" spans="1:7">
      <c r="A477" s="387">
        <v>2069903</v>
      </c>
      <c r="B477" s="284" t="s">
        <v>452</v>
      </c>
      <c r="C477" s="307">
        <v>0</v>
      </c>
      <c r="D477" s="310">
        <v>0</v>
      </c>
      <c r="E477" s="944" t="str">
        <f>IF(C477&gt;0,D477/C477-1,IF(C477&lt;0,-(D477/C477-1),""))</f>
      </c>
      <c r="F477" s="937" t="str">
        <f>IF(LEN(A477)=3,"是",IF(B477&lt;&gt;"",IF(SUM(C477:D477)&lt;&gt;0,"是","否"),"是"))</f>
        <v>否</v>
      </c>
      <c r="G477" s="873" t="str">
        <f>IF(LEN(A477)=3,"类",IF(LEN(A477)=5,"款","项"))</f>
        <v>项</v>
      </c>
    </row>
    <row ht="36.0" customHeight="1" x14ac:dyDescent="0.15" r="478" spans="1:7">
      <c r="A478" s="387">
        <v>2069999</v>
      </c>
      <c r="B478" s="284" t="s">
        <v>453</v>
      </c>
      <c r="C478" s="307">
        <v>0</v>
      </c>
      <c r="D478" s="310">
        <v>0</v>
      </c>
      <c r="E478" s="944" t="str">
        <f>IF(C478&gt;0,D478/C478-1,IF(C478&lt;0,-(D478/C478-1),""))</f>
      </c>
      <c r="F478" s="937" t="str">
        <f>IF(LEN(A478)=3,"是",IF(B478&lt;&gt;"",IF(SUM(C478:D478)&lt;&gt;0,"是","否"),"是"))</f>
        <v>否</v>
      </c>
      <c r="G478" s="873" t="str">
        <f>IF(LEN(A478)=3,"类",IF(LEN(A478)=5,"款","项"))</f>
        <v>项</v>
      </c>
    </row>
    <row ht="36.0" customHeight="1" x14ac:dyDescent="0.15" r="479" spans="1:7">
      <c r="A479" s="386" t="s">
        <v>454</v>
      </c>
      <c r="B479" s="164" t="s">
        <v>276</v>
      </c>
      <c r="C479" s="307">
        <v>0</v>
      </c>
      <c r="D479" s="310">
        <v>0</v>
      </c>
      <c r="E479" s="944" t="str">
        <f>IF(C479&gt;0,D479/C479-1,IF(C479&lt;0,-(D479/C479-1),""))</f>
      </c>
      <c r="F479" s="937" t="str">
        <f>IF(LEN(A479)=3,"是",IF(B479&lt;&gt;"",IF(SUM(C479:D479)&lt;&gt;0,"是","否"),"是"))</f>
        <v>否</v>
      </c>
      <c r="G479" s="873" t="str">
        <f>IF(LEN(A479)=3,"类",IF(LEN(A479)=5,"款","项"))</f>
        <v>项</v>
      </c>
    </row>
    <row ht="36.0" customHeight="1" x14ac:dyDescent="0.15" r="480" spans="1:7">
      <c r="A480" s="386">
        <v>207</v>
      </c>
      <c r="B480" s="281" t="s">
        <v>83</v>
      </c>
      <c r="C480" s="307">
        <v>869</v>
      </c>
      <c r="D480" s="307">
        <v>865</v>
      </c>
      <c r="E480" s="978">
        <f>IF(C480&gt;0,D480/C480-1,IF(C480&lt;0,-(D480/C480-1),""))</f>
        <v>-0.0046</v>
      </c>
      <c r="F480" s="937" t="str">
        <f>IF(LEN(A480)=3,"是",IF(B480&lt;&gt;"",IF(SUM(C480:D480)&lt;&gt;0,"是","否"),"是"))</f>
        <v>是</v>
      </c>
      <c r="G480" s="873" t="str">
        <f>IF(LEN(A480)=3,"类",IF(LEN(A480)=5,"款","项"))</f>
        <v>类</v>
      </c>
    </row>
    <row ht="36.0" customHeight="1" x14ac:dyDescent="0.15" r="481" spans="1:7">
      <c r="A481" s="386">
        <v>20701</v>
      </c>
      <c r="B481" s="281" t="s">
        <v>455</v>
      </c>
      <c r="C481" s="307">
        <v>626</v>
      </c>
      <c r="D481" s="307">
        <v>771</v>
      </c>
      <c r="E481" s="978">
        <f>IF(C481&gt;0,D481/C481-1,IF(C481&lt;0,-(D481/C481-1),""))</f>
        <v>0.2316</v>
      </c>
      <c r="F481" s="937" t="str">
        <f>IF(LEN(A481)=3,"是",IF(B481&lt;&gt;"",IF(SUM(C481:D481)&lt;&gt;0,"是","否"),"是"))</f>
        <v>是</v>
      </c>
      <c r="G481" s="873" t="str">
        <f>IF(LEN(A481)=3,"类",IF(LEN(A481)=5,"款","项"))</f>
        <v>款</v>
      </c>
    </row>
    <row ht="36.0" customHeight="1" x14ac:dyDescent="0.15" r="482" spans="1:7">
      <c r="A482" s="387">
        <v>2070101</v>
      </c>
      <c r="B482" s="284" t="s">
        <v>136</v>
      </c>
      <c r="C482" s="307">
        <v>253</v>
      </c>
      <c r="D482" s="310">
        <v>264</v>
      </c>
      <c r="E482" s="944">
        <f>IF(C482&gt;0,D482/C482-1,IF(C482&lt;0,-(D482/C482-1),""))</f>
        <v>0.0435</v>
      </c>
      <c r="F482" s="937" t="str">
        <f>IF(LEN(A482)=3,"是",IF(B482&lt;&gt;"",IF(SUM(C482:D482)&lt;&gt;0,"是","否"),"是"))</f>
        <v>是</v>
      </c>
      <c r="G482" s="873" t="str">
        <f>IF(LEN(A482)=3,"类",IF(LEN(A482)=5,"款","项"))</f>
        <v>项</v>
      </c>
    </row>
    <row ht="36.0" customHeight="1" x14ac:dyDescent="0.15" r="483" spans="1:7">
      <c r="A483" s="387">
        <v>2070102</v>
      </c>
      <c r="B483" s="284" t="s">
        <v>137</v>
      </c>
      <c r="C483" s="307">
        <v>0</v>
      </c>
      <c r="D483" s="310">
        <v>0</v>
      </c>
      <c r="E483" s="944" t="str">
        <f>IF(C483&gt;0,D483/C483-1,IF(C483&lt;0,-(D483/C483-1),""))</f>
      </c>
      <c r="F483" s="937" t="str">
        <f>IF(LEN(A483)=3,"是",IF(B483&lt;&gt;"",IF(SUM(C483:D483)&lt;&gt;0,"是","否"),"是"))</f>
        <v>否</v>
      </c>
      <c r="G483" s="873" t="str">
        <f>IF(LEN(A483)=3,"类",IF(LEN(A483)=5,"款","项"))</f>
        <v>项</v>
      </c>
    </row>
    <row ht="36.0" customHeight="1" x14ac:dyDescent="0.15" r="484" spans="1:7">
      <c r="A484" s="387">
        <v>2070103</v>
      </c>
      <c r="B484" s="284" t="s">
        <v>138</v>
      </c>
      <c r="C484" s="307">
        <v>0</v>
      </c>
      <c r="D484" s="310">
        <v>0</v>
      </c>
      <c r="E484" s="944" t="str">
        <f>IF(C484&gt;0,D484/C484-1,IF(C484&lt;0,-(D484/C484-1),""))</f>
      </c>
      <c r="F484" s="937" t="str">
        <f>IF(LEN(A484)=3,"是",IF(B484&lt;&gt;"",IF(SUM(C484:D484)&lt;&gt;0,"是","否"),"是"))</f>
        <v>否</v>
      </c>
      <c r="G484" s="873" t="str">
        <f>IF(LEN(A484)=3,"类",IF(LEN(A484)=5,"款","项"))</f>
        <v>项</v>
      </c>
    </row>
    <row ht="36.0" customHeight="1" x14ac:dyDescent="0.15" r="485" spans="1:7">
      <c r="A485" s="387">
        <v>2070104</v>
      </c>
      <c r="B485" s="284" t="s">
        <v>456</v>
      </c>
      <c r="C485" s="307">
        <v>107</v>
      </c>
      <c r="D485" s="310">
        <v>125</v>
      </c>
      <c r="E485" s="944">
        <f>IF(C485&gt;0,D485/C485-1,IF(C485&lt;0,-(D485/C485-1),""))</f>
        <v>0.1682</v>
      </c>
      <c r="F485" s="937" t="str">
        <f>IF(LEN(A485)=3,"是",IF(B485&lt;&gt;"",IF(SUM(C485:D485)&lt;&gt;0,"是","否"),"是"))</f>
        <v>是</v>
      </c>
      <c r="G485" s="873" t="str">
        <f>IF(LEN(A485)=3,"类",IF(LEN(A485)=5,"款","项"))</f>
        <v>项</v>
      </c>
    </row>
    <row ht="36.0" customHeight="1" x14ac:dyDescent="0.15" r="486" spans="1:7">
      <c r="A486" s="387">
        <v>2070105</v>
      </c>
      <c r="B486" s="284" t="s">
        <v>457</v>
      </c>
      <c r="C486" s="307">
        <v>0</v>
      </c>
      <c r="D486" s="310">
        <v>0</v>
      </c>
      <c r="E486" s="944" t="str">
        <f>IF(C486&gt;0,D486/C486-1,IF(C486&lt;0,-(D486/C486-1),""))</f>
      </c>
      <c r="F486" s="937" t="str">
        <f>IF(LEN(A486)=3,"是",IF(B486&lt;&gt;"",IF(SUM(C486:D486)&lt;&gt;0,"是","否"),"是"))</f>
        <v>否</v>
      </c>
      <c r="G486" s="873" t="str">
        <f>IF(LEN(A486)=3,"类",IF(LEN(A486)=5,"款","项"))</f>
        <v>项</v>
      </c>
    </row>
    <row ht="36.0" customHeight="1" x14ac:dyDescent="0.15" r="487" spans="1:7">
      <c r="A487" s="387">
        <v>2070106</v>
      </c>
      <c r="B487" s="284" t="s">
        <v>458</v>
      </c>
      <c r="C487" s="307">
        <v>0</v>
      </c>
      <c r="D487" s="310">
        <v>0</v>
      </c>
      <c r="E487" s="944" t="str">
        <f>IF(C487&gt;0,D487/C487-1,IF(C487&lt;0,-(D487/C487-1),""))</f>
      </c>
      <c r="F487" s="937" t="str">
        <f>IF(LEN(A487)=3,"是",IF(B487&lt;&gt;"",IF(SUM(C487:D487)&lt;&gt;0,"是","否"),"是"))</f>
        <v>否</v>
      </c>
      <c r="G487" s="873" t="str">
        <f>IF(LEN(A487)=3,"类",IF(LEN(A487)=5,"款","项"))</f>
        <v>项</v>
      </c>
    </row>
    <row ht="36.0" customHeight="1" x14ac:dyDescent="0.15" r="488" spans="1:7">
      <c r="A488" s="387">
        <v>2070107</v>
      </c>
      <c r="B488" s="284" t="s">
        <v>459</v>
      </c>
      <c r="C488" s="307">
        <v>0</v>
      </c>
      <c r="D488" s="310">
        <v>0</v>
      </c>
      <c r="E488" s="944" t="str">
        <f>IF(C488&gt;0,D488/C488-1,IF(C488&lt;0,-(D488/C488-1),""))</f>
      </c>
      <c r="F488" s="937" t="str">
        <f>IF(LEN(A488)=3,"是",IF(B488&lt;&gt;"",IF(SUM(C488:D488)&lt;&gt;0,"是","否"),"是"))</f>
        <v>否</v>
      </c>
      <c r="G488" s="873" t="str">
        <f>IF(LEN(A488)=3,"类",IF(LEN(A488)=5,"款","项"))</f>
        <v>项</v>
      </c>
    </row>
    <row ht="36.0" customHeight="1" x14ac:dyDescent="0.15" r="489" spans="1:7">
      <c r="A489" s="387">
        <v>2070108</v>
      </c>
      <c r="B489" s="284" t="s">
        <v>460</v>
      </c>
      <c r="C489" s="307">
        <v>62</v>
      </c>
      <c r="D489" s="310">
        <v>5</v>
      </c>
      <c r="E489" s="944">
        <f>IF(C489&gt;0,D489/C489-1,IF(C489&lt;0,-(D489/C489-1),""))</f>
        <v>-0.9194</v>
      </c>
      <c r="F489" s="937" t="str">
        <f>IF(LEN(A489)=3,"是",IF(B489&lt;&gt;"",IF(SUM(C489:D489)&lt;&gt;0,"是","否"),"是"))</f>
        <v>是</v>
      </c>
      <c r="G489" s="873" t="str">
        <f>IF(LEN(A489)=3,"类",IF(LEN(A489)=5,"款","项"))</f>
        <v>项</v>
      </c>
    </row>
    <row ht="36.0" customHeight="1" x14ac:dyDescent="0.15" r="490" spans="1:7">
      <c r="A490" s="387">
        <v>2070109</v>
      </c>
      <c r="B490" s="284" t="s">
        <v>461</v>
      </c>
      <c r="C490" s="307">
        <v>166</v>
      </c>
      <c r="D490" s="310">
        <v>179</v>
      </c>
      <c r="E490" s="944">
        <f>IF(C490&gt;0,D490/C490-1,IF(C490&lt;0,-(D490/C490-1),""))</f>
        <v>0.0783</v>
      </c>
      <c r="F490" s="937" t="str">
        <f>IF(LEN(A490)=3,"是",IF(B490&lt;&gt;"",IF(SUM(C490:D490)&lt;&gt;0,"是","否"),"是"))</f>
        <v>是</v>
      </c>
      <c r="G490" s="873" t="str">
        <f>IF(LEN(A490)=3,"类",IF(LEN(A490)=5,"款","项"))</f>
        <v>项</v>
      </c>
    </row>
    <row ht="36.0" customHeight="1" x14ac:dyDescent="0.15" r="491" spans="1:7">
      <c r="A491" s="387">
        <v>2070110</v>
      </c>
      <c r="B491" s="284" t="s">
        <v>462</v>
      </c>
      <c r="C491" s="307">
        <v>0</v>
      </c>
      <c r="D491" s="310">
        <v>0</v>
      </c>
      <c r="E491" s="944" t="str">
        <f>IF(C491&gt;0,D491/C491-1,IF(C491&lt;0,-(D491/C491-1),""))</f>
      </c>
      <c r="F491" s="937" t="str">
        <f>IF(LEN(A491)=3,"是",IF(B491&lt;&gt;"",IF(SUM(C491:D491)&lt;&gt;0,"是","否"),"是"))</f>
        <v>否</v>
      </c>
      <c r="G491" s="873" t="str">
        <f>IF(LEN(A491)=3,"类",IF(LEN(A491)=5,"款","项"))</f>
        <v>项</v>
      </c>
    </row>
    <row ht="36.0" customHeight="1" x14ac:dyDescent="0.15" r="492" spans="1:7">
      <c r="A492" s="387">
        <v>2070111</v>
      </c>
      <c r="B492" s="284" t="s">
        <v>463</v>
      </c>
      <c r="C492" s="307">
        <v>17</v>
      </c>
      <c r="D492" s="310">
        <v>138</v>
      </c>
      <c r="E492" s="944">
        <f>IF(C492&gt;0,D492/C492-1,IF(C492&lt;0,-(D492/C492-1),""))</f>
        <v>7.1176</v>
      </c>
      <c r="F492" s="937" t="str">
        <f>IF(LEN(A492)=3,"是",IF(B492&lt;&gt;"",IF(SUM(C492:D492)&lt;&gt;0,"是","否"),"是"))</f>
        <v>是</v>
      </c>
      <c r="G492" s="873" t="str">
        <f>IF(LEN(A492)=3,"类",IF(LEN(A492)=5,"款","项"))</f>
        <v>项</v>
      </c>
    </row>
    <row ht="36.0" customHeight="1" x14ac:dyDescent="0.15" r="493" spans="1:7">
      <c r="A493" s="387">
        <v>2070112</v>
      </c>
      <c r="B493" s="284" t="s">
        <v>464</v>
      </c>
      <c r="C493" s="307">
        <v>0</v>
      </c>
      <c r="D493" s="310">
        <v>0</v>
      </c>
      <c r="E493" s="944" t="str">
        <f>IF(C493&gt;0,D493/C493-1,IF(C493&lt;0,-(D493/C493-1),""))</f>
      </c>
      <c r="F493" s="937" t="str">
        <f>IF(LEN(A493)=3,"是",IF(B493&lt;&gt;"",IF(SUM(C493:D493)&lt;&gt;0,"是","否"),"是"))</f>
        <v>否</v>
      </c>
      <c r="G493" s="873" t="str">
        <f>IF(LEN(A493)=3,"类",IF(LEN(A493)=5,"款","项"))</f>
        <v>项</v>
      </c>
    </row>
    <row ht="36.0" customHeight="1" x14ac:dyDescent="0.15" r="494" spans="1:7">
      <c r="A494" s="387">
        <v>2070113</v>
      </c>
      <c r="B494" s="284" t="s">
        <v>465</v>
      </c>
      <c r="C494" s="307">
        <v>0</v>
      </c>
      <c r="D494" s="310">
        <v>0</v>
      </c>
      <c r="E494" s="944" t="str">
        <f>IF(C494&gt;0,D494/C494-1,IF(C494&lt;0,-(D494/C494-1),""))</f>
      </c>
      <c r="F494" s="937" t="str">
        <f>IF(LEN(A494)=3,"是",IF(B494&lt;&gt;"",IF(SUM(C494:D494)&lt;&gt;0,"是","否"),"是"))</f>
        <v>否</v>
      </c>
      <c r="G494" s="873" t="str">
        <f>IF(LEN(A494)=3,"类",IF(LEN(A494)=5,"款","项"))</f>
        <v>项</v>
      </c>
    </row>
    <row ht="36.0" customHeight="1" x14ac:dyDescent="0.15" r="495" spans="1:7">
      <c r="A495" s="387">
        <v>2070114</v>
      </c>
      <c r="B495" s="284" t="s">
        <v>466</v>
      </c>
      <c r="C495" s="307">
        <v>3</v>
      </c>
      <c r="D495" s="310">
        <v>1</v>
      </c>
      <c r="E495" s="944">
        <f>IF(C495&gt;0,D495/C495-1,IF(C495&lt;0,-(D495/C495-1),""))</f>
        <v>-0.6667</v>
      </c>
      <c r="F495" s="937" t="str">
        <f>IF(LEN(A495)=3,"是",IF(B495&lt;&gt;"",IF(SUM(C495:D495)&lt;&gt;0,"是","否"),"是"))</f>
        <v>是</v>
      </c>
      <c r="G495" s="873" t="str">
        <f>IF(LEN(A495)=3,"类",IF(LEN(A495)=5,"款","项"))</f>
        <v>项</v>
      </c>
    </row>
    <row ht="36.0" customHeight="1" x14ac:dyDescent="0.15" r="496" spans="1:7">
      <c r="A496" s="387">
        <v>2070199</v>
      </c>
      <c r="B496" s="284" t="s">
        <v>467</v>
      </c>
      <c r="C496" s="307">
        <v>18</v>
      </c>
      <c r="D496" s="310">
        <v>59</v>
      </c>
      <c r="E496" s="944">
        <f>IF(C496&gt;0,D496/C496-1,IF(C496&lt;0,-(D496/C496-1),""))</f>
        <v>2.2778</v>
      </c>
      <c r="F496" s="937" t="str">
        <f>IF(LEN(A496)=3,"是",IF(B496&lt;&gt;"",IF(SUM(C496:D496)&lt;&gt;0,"是","否"),"是"))</f>
        <v>是</v>
      </c>
      <c r="G496" s="873" t="str">
        <f>IF(LEN(A496)=3,"类",IF(LEN(A496)=5,"款","项"))</f>
        <v>项</v>
      </c>
    </row>
    <row ht="36.0" customHeight="1" x14ac:dyDescent="0.15" r="497" spans="1:7">
      <c r="A497" s="386">
        <v>20702</v>
      </c>
      <c r="B497" s="281" t="s">
        <v>468</v>
      </c>
      <c r="C497" s="307">
        <v>136</v>
      </c>
      <c r="D497" s="307">
        <v>74</v>
      </c>
      <c r="E497" s="978">
        <f>IF(C497&gt;0,D497/C497-1,IF(C497&lt;0,-(D497/C497-1),""))</f>
        <v>-0.4559</v>
      </c>
      <c r="F497" s="937" t="str">
        <f>IF(LEN(A497)=3,"是",IF(B497&lt;&gt;"",IF(SUM(C497:D497)&lt;&gt;0,"是","否"),"是"))</f>
        <v>是</v>
      </c>
      <c r="G497" s="873" t="str">
        <f>IF(LEN(A497)=3,"类",IF(LEN(A497)=5,"款","项"))</f>
        <v>款</v>
      </c>
    </row>
    <row ht="36.0" customHeight="1" x14ac:dyDescent="0.15" r="498" spans="1:7">
      <c r="A498" s="387">
        <v>2070201</v>
      </c>
      <c r="B498" s="284" t="s">
        <v>136</v>
      </c>
      <c r="C498" s="307">
        <v>71</v>
      </c>
      <c r="D498" s="310">
        <v>0</v>
      </c>
      <c r="E498" s="944">
        <f>IF(C498&gt;0,D498/C498-1,IF(C498&lt;0,-(D498/C498-1),""))</f>
        <v>-1</v>
      </c>
      <c r="F498" s="937" t="str">
        <f>IF(LEN(A498)=3,"是",IF(B498&lt;&gt;"",IF(SUM(C498:D498)&lt;&gt;0,"是","否"),"是"))</f>
        <v>是</v>
      </c>
      <c r="G498" s="873" t="str">
        <f>IF(LEN(A498)=3,"类",IF(LEN(A498)=5,"款","项"))</f>
        <v>项</v>
      </c>
    </row>
    <row ht="36.0" customHeight="1" x14ac:dyDescent="0.15" r="499" spans="1:7">
      <c r="A499" s="387">
        <v>2070202</v>
      </c>
      <c r="B499" s="284" t="s">
        <v>137</v>
      </c>
      <c r="C499" s="307">
        <v>0</v>
      </c>
      <c r="D499" s="310">
        <v>0</v>
      </c>
      <c r="E499" s="944" t="str">
        <f>IF(C499&gt;0,D499/C499-1,IF(C499&lt;0,-(D499/C499-1),""))</f>
      </c>
      <c r="F499" s="937" t="str">
        <f>IF(LEN(A499)=3,"是",IF(B499&lt;&gt;"",IF(SUM(C499:D499)&lt;&gt;0,"是","否"),"是"))</f>
        <v>否</v>
      </c>
      <c r="G499" s="873" t="str">
        <f>IF(LEN(A499)=3,"类",IF(LEN(A499)=5,"款","项"))</f>
        <v>项</v>
      </c>
    </row>
    <row ht="36.0" customHeight="1" x14ac:dyDescent="0.15" r="500" spans="1:7">
      <c r="A500" s="387">
        <v>2070203</v>
      </c>
      <c r="B500" s="284" t="s">
        <v>138</v>
      </c>
      <c r="C500" s="307">
        <v>0</v>
      </c>
      <c r="D500" s="310">
        <v>0</v>
      </c>
      <c r="E500" s="944" t="str">
        <f>IF(C500&gt;0,D500/C500-1,IF(C500&lt;0,-(D500/C500-1),""))</f>
      </c>
      <c r="F500" s="937" t="str">
        <f>IF(LEN(A500)=3,"是",IF(B500&lt;&gt;"",IF(SUM(C500:D500)&lt;&gt;0,"是","否"),"是"))</f>
        <v>否</v>
      </c>
      <c r="G500" s="873" t="str">
        <f>IF(LEN(A500)=3,"类",IF(LEN(A500)=5,"款","项"))</f>
        <v>项</v>
      </c>
    </row>
    <row ht="36.0" customHeight="1" x14ac:dyDescent="0.15" r="501" spans="1:7">
      <c r="A501" s="387">
        <v>2070204</v>
      </c>
      <c r="B501" s="284" t="s">
        <v>469</v>
      </c>
      <c r="C501" s="307">
        <v>4</v>
      </c>
      <c r="D501" s="310">
        <v>0</v>
      </c>
      <c r="E501" s="944">
        <f>IF(C501&gt;0,D501/C501-1,IF(C501&lt;0,-(D501/C501-1),""))</f>
        <v>-1</v>
      </c>
      <c r="F501" s="937" t="str">
        <f>IF(LEN(A501)=3,"是",IF(B501&lt;&gt;"",IF(SUM(C501:D501)&lt;&gt;0,"是","否"),"是"))</f>
        <v>是</v>
      </c>
      <c r="G501" s="873" t="str">
        <f>IF(LEN(A501)=3,"类",IF(LEN(A501)=5,"款","项"))</f>
        <v>项</v>
      </c>
    </row>
    <row ht="36.0" customHeight="1" x14ac:dyDescent="0.15" r="502" spans="1:7">
      <c r="A502" s="387">
        <v>2070205</v>
      </c>
      <c r="B502" s="284" t="s">
        <v>470</v>
      </c>
      <c r="C502" s="307">
        <v>0</v>
      </c>
      <c r="D502" s="310">
        <v>0</v>
      </c>
      <c r="E502" s="944" t="str">
        <f>IF(C502&gt;0,D502/C502-1,IF(C502&lt;0,-(D502/C502-1),""))</f>
      </c>
      <c r="F502" s="937" t="str">
        <f>IF(LEN(A502)=3,"是",IF(B502&lt;&gt;"",IF(SUM(C502:D502)&lt;&gt;0,"是","否"),"是"))</f>
        <v>否</v>
      </c>
      <c r="G502" s="873" t="str">
        <f>IF(LEN(A502)=3,"类",IF(LEN(A502)=5,"款","项"))</f>
        <v>项</v>
      </c>
    </row>
    <row ht="36.0" customHeight="1" x14ac:dyDescent="0.15" r="503" spans="1:7">
      <c r="A503" s="387">
        <v>2070206</v>
      </c>
      <c r="B503" s="284" t="s">
        <v>471</v>
      </c>
      <c r="C503" s="307">
        <v>0</v>
      </c>
      <c r="D503" s="310">
        <v>0</v>
      </c>
      <c r="E503" s="944" t="str">
        <f>IF(C503&gt;0,D503/C503-1,IF(C503&lt;0,-(D503/C503-1),""))</f>
      </c>
      <c r="F503" s="937" t="str">
        <f>IF(LEN(A503)=3,"是",IF(B503&lt;&gt;"",IF(SUM(C503:D503)&lt;&gt;0,"是","否"),"是"))</f>
        <v>否</v>
      </c>
      <c r="G503" s="873" t="str">
        <f>IF(LEN(A503)=3,"类",IF(LEN(A503)=5,"款","项"))</f>
        <v>项</v>
      </c>
    </row>
    <row ht="36.0" customHeight="1" x14ac:dyDescent="0.15" r="504" spans="1:7">
      <c r="A504" s="387">
        <v>2070299</v>
      </c>
      <c r="B504" s="284" t="s">
        <v>472</v>
      </c>
      <c r="C504" s="307">
        <v>61</v>
      </c>
      <c r="D504" s="310">
        <v>74</v>
      </c>
      <c r="E504" s="944">
        <f>IF(C504&gt;0,D504/C504-1,IF(C504&lt;0,-(D504/C504-1),""))</f>
        <v>0.2131</v>
      </c>
      <c r="F504" s="937" t="str">
        <f>IF(LEN(A504)=3,"是",IF(B504&lt;&gt;"",IF(SUM(C504:D504)&lt;&gt;0,"是","否"),"是"))</f>
        <v>是</v>
      </c>
      <c r="G504" s="873" t="str">
        <f>IF(LEN(A504)=3,"类",IF(LEN(A504)=5,"款","项"))</f>
        <v>项</v>
      </c>
    </row>
    <row ht="36.0" customHeight="1" x14ac:dyDescent="0.15" r="505" spans="1:7">
      <c r="A505" s="386">
        <v>20703</v>
      </c>
      <c r="B505" s="281" t="s">
        <v>473</v>
      </c>
      <c r="C505" s="307">
        <v>44</v>
      </c>
      <c r="D505" s="307">
        <v>20</v>
      </c>
      <c r="E505" s="978">
        <f>IF(C505&gt;0,D505/C505-1,IF(C505&lt;0,-(D505/C505-1),""))</f>
        <v>-0.5455</v>
      </c>
      <c r="F505" s="937" t="str">
        <f>IF(LEN(A505)=3,"是",IF(B505&lt;&gt;"",IF(SUM(C505:D505)&lt;&gt;0,"是","否"),"是"))</f>
        <v>是</v>
      </c>
      <c r="G505" s="873" t="str">
        <f>IF(LEN(A505)=3,"类",IF(LEN(A505)=5,"款","项"))</f>
        <v>款</v>
      </c>
    </row>
    <row ht="36.0" customHeight="1" x14ac:dyDescent="0.15" r="506" spans="1:7">
      <c r="A506" s="387">
        <v>2070301</v>
      </c>
      <c r="B506" s="284" t="s">
        <v>136</v>
      </c>
      <c r="C506" s="307">
        <v>0</v>
      </c>
      <c r="D506" s="310">
        <v>0</v>
      </c>
      <c r="E506" s="944" t="str">
        <f>IF(C506&gt;0,D506/C506-1,IF(C506&lt;0,-(D506/C506-1),""))</f>
      </c>
      <c r="F506" s="937" t="str">
        <f>IF(LEN(A506)=3,"是",IF(B506&lt;&gt;"",IF(SUM(C506:D506)&lt;&gt;0,"是","否"),"是"))</f>
        <v>否</v>
      </c>
      <c r="G506" s="873" t="str">
        <f>IF(LEN(A506)=3,"类",IF(LEN(A506)=5,"款","项"))</f>
        <v>项</v>
      </c>
    </row>
    <row ht="36.0" customHeight="1" x14ac:dyDescent="0.15" r="507" spans="1:7">
      <c r="A507" s="387">
        <v>2070302</v>
      </c>
      <c r="B507" s="284" t="s">
        <v>137</v>
      </c>
      <c r="C507" s="307">
        <v>0</v>
      </c>
      <c r="D507" s="310">
        <v>0</v>
      </c>
      <c r="E507" s="944" t="str">
        <f>IF(C507&gt;0,D507/C507-1,IF(C507&lt;0,-(D507/C507-1),""))</f>
      </c>
      <c r="F507" s="937" t="str">
        <f>IF(LEN(A507)=3,"是",IF(B507&lt;&gt;"",IF(SUM(C507:D507)&lt;&gt;0,"是","否"),"是"))</f>
        <v>否</v>
      </c>
      <c r="G507" s="873" t="str">
        <f>IF(LEN(A507)=3,"类",IF(LEN(A507)=5,"款","项"))</f>
        <v>项</v>
      </c>
    </row>
    <row ht="36.0" customHeight="1" x14ac:dyDescent="0.15" r="508" spans="1:7">
      <c r="A508" s="387">
        <v>2070303</v>
      </c>
      <c r="B508" s="284" t="s">
        <v>138</v>
      </c>
      <c r="C508" s="307">
        <v>0</v>
      </c>
      <c r="D508" s="310">
        <v>0</v>
      </c>
      <c r="E508" s="944" t="str">
        <f>IF(C508&gt;0,D508/C508-1,IF(C508&lt;0,-(D508/C508-1),""))</f>
      </c>
      <c r="F508" s="937" t="str">
        <f>IF(LEN(A508)=3,"是",IF(B508&lt;&gt;"",IF(SUM(C508:D508)&lt;&gt;0,"是","否"),"是"))</f>
        <v>否</v>
      </c>
      <c r="G508" s="873" t="str">
        <f>IF(LEN(A508)=3,"类",IF(LEN(A508)=5,"款","项"))</f>
        <v>项</v>
      </c>
    </row>
    <row ht="36.0" customHeight="1" x14ac:dyDescent="0.15" r="509" spans="1:7">
      <c r="A509" s="387">
        <v>2070304</v>
      </c>
      <c r="B509" s="284" t="s">
        <v>474</v>
      </c>
      <c r="C509" s="307">
        <v>0</v>
      </c>
      <c r="D509" s="310">
        <v>0</v>
      </c>
      <c r="E509" s="944" t="str">
        <f>IF(C509&gt;0,D509/C509-1,IF(C509&lt;0,-(D509/C509-1),""))</f>
      </c>
      <c r="F509" s="937" t="str">
        <f>IF(LEN(A509)=3,"是",IF(B509&lt;&gt;"",IF(SUM(C509:D509)&lt;&gt;0,"是","否"),"是"))</f>
        <v>否</v>
      </c>
      <c r="G509" s="873" t="str">
        <f>IF(LEN(A509)=3,"类",IF(LEN(A509)=5,"款","项"))</f>
        <v>项</v>
      </c>
    </row>
    <row ht="36.0" customHeight="1" x14ac:dyDescent="0.15" r="510" spans="1:7">
      <c r="A510" s="387">
        <v>2070305</v>
      </c>
      <c r="B510" s="284" t="s">
        <v>475</v>
      </c>
      <c r="C510" s="307">
        <v>0</v>
      </c>
      <c r="D510" s="310">
        <v>0</v>
      </c>
      <c r="E510" s="944" t="str">
        <f>IF(C510&gt;0,D510/C510-1,IF(C510&lt;0,-(D510/C510-1),""))</f>
      </c>
      <c r="F510" s="937" t="str">
        <f>IF(LEN(A510)=3,"是",IF(B510&lt;&gt;"",IF(SUM(C510:D510)&lt;&gt;0,"是","否"),"是"))</f>
        <v>否</v>
      </c>
      <c r="G510" s="873" t="str">
        <f>IF(LEN(A510)=3,"类",IF(LEN(A510)=5,"款","项"))</f>
        <v>项</v>
      </c>
    </row>
    <row ht="36.0" customHeight="1" x14ac:dyDescent="0.15" r="511" spans="1:7">
      <c r="A511" s="387">
        <v>2070306</v>
      </c>
      <c r="B511" s="284" t="s">
        <v>476</v>
      </c>
      <c r="C511" s="307">
        <v>0</v>
      </c>
      <c r="D511" s="310">
        <v>0</v>
      </c>
      <c r="E511" s="944" t="str">
        <f>IF(C511&gt;0,D511/C511-1,IF(C511&lt;0,-(D511/C511-1),""))</f>
      </c>
      <c r="F511" s="937" t="str">
        <f>IF(LEN(A511)=3,"是",IF(B511&lt;&gt;"",IF(SUM(C511:D511)&lt;&gt;0,"是","否"),"是"))</f>
        <v>否</v>
      </c>
      <c r="G511" s="873" t="str">
        <f>IF(LEN(A511)=3,"类",IF(LEN(A511)=5,"款","项"))</f>
        <v>项</v>
      </c>
    </row>
    <row ht="36.0" customHeight="1" x14ac:dyDescent="0.15" r="512" spans="1:7">
      <c r="A512" s="387">
        <v>2070307</v>
      </c>
      <c r="B512" s="284" t="s">
        <v>477</v>
      </c>
      <c r="C512" s="307">
        <v>37</v>
      </c>
      <c r="D512" s="310">
        <v>0</v>
      </c>
      <c r="E512" s="944">
        <f>IF(C512&gt;0,D512/C512-1,IF(C512&lt;0,-(D512/C512-1),""))</f>
        <v>-1</v>
      </c>
      <c r="F512" s="937" t="str">
        <f>IF(LEN(A512)=3,"是",IF(B512&lt;&gt;"",IF(SUM(C512:D512)&lt;&gt;0,"是","否"),"是"))</f>
        <v>是</v>
      </c>
      <c r="G512" s="873" t="str">
        <f>IF(LEN(A512)=3,"类",IF(LEN(A512)=5,"款","项"))</f>
        <v>项</v>
      </c>
    </row>
    <row ht="36.0" customHeight="1" x14ac:dyDescent="0.15" r="513" spans="1:7">
      <c r="A513" s="387">
        <v>2070308</v>
      </c>
      <c r="B513" s="284" t="s">
        <v>478</v>
      </c>
      <c r="C513" s="307">
        <v>0</v>
      </c>
      <c r="D513" s="310">
        <v>0</v>
      </c>
      <c r="E513" s="944" t="str">
        <f>IF(C513&gt;0,D513/C513-1,IF(C513&lt;0,-(D513/C513-1),""))</f>
      </c>
      <c r="F513" s="937" t="str">
        <f>IF(LEN(A513)=3,"是",IF(B513&lt;&gt;"",IF(SUM(C513:D513)&lt;&gt;0,"是","否"),"是"))</f>
        <v>否</v>
      </c>
      <c r="G513" s="873" t="str">
        <f>IF(LEN(A513)=3,"类",IF(LEN(A513)=5,"款","项"))</f>
        <v>项</v>
      </c>
    </row>
    <row ht="36.0" customHeight="1" x14ac:dyDescent="0.15" r="514" spans="1:7">
      <c r="A514" s="387">
        <v>2070309</v>
      </c>
      <c r="B514" s="284" t="s">
        <v>479</v>
      </c>
      <c r="C514" s="307">
        <v>0</v>
      </c>
      <c r="D514" s="310">
        <v>0</v>
      </c>
      <c r="E514" s="944" t="str">
        <f>IF(C514&gt;0,D514/C514-1,IF(C514&lt;0,-(D514/C514-1),""))</f>
      </c>
      <c r="F514" s="937" t="str">
        <f>IF(LEN(A514)=3,"是",IF(B514&lt;&gt;"",IF(SUM(C514:D514)&lt;&gt;0,"是","否"),"是"))</f>
        <v>否</v>
      </c>
      <c r="G514" s="873" t="str">
        <f>IF(LEN(A514)=3,"类",IF(LEN(A514)=5,"款","项"))</f>
        <v>项</v>
      </c>
    </row>
    <row ht="36.0" customHeight="1" x14ac:dyDescent="0.15" r="515" spans="1:7">
      <c r="A515" s="387">
        <v>2070399</v>
      </c>
      <c r="B515" s="284" t="s">
        <v>480</v>
      </c>
      <c r="C515" s="307">
        <v>7</v>
      </c>
      <c r="D515" s="310">
        <v>20</v>
      </c>
      <c r="E515" s="944">
        <f>IF(C515&gt;0,D515/C515-1,IF(C515&lt;0,-(D515/C515-1),""))</f>
        <v>1.8571</v>
      </c>
      <c r="F515" s="937" t="str">
        <f>IF(LEN(A515)=3,"是",IF(B515&lt;&gt;"",IF(SUM(C515:D515)&lt;&gt;0,"是","否"),"是"))</f>
        <v>是</v>
      </c>
      <c r="G515" s="873" t="str">
        <f>IF(LEN(A515)=3,"类",IF(LEN(A515)=5,"款","项"))</f>
        <v>项</v>
      </c>
    </row>
    <row ht="36.0" customHeight="1" x14ac:dyDescent="0.15" r="516" spans="1:7">
      <c r="A516" s="386">
        <v>20706</v>
      </c>
      <c r="B516" s="281" t="s">
        <v>481</v>
      </c>
      <c r="C516" s="307">
        <v>10</v>
      </c>
      <c r="D516" s="307">
        <v>0</v>
      </c>
      <c r="E516" s="978">
        <f>IF(C516&gt;0,D516/C516-1,IF(C516&lt;0,-(D516/C516-1),""))</f>
        <v>-1</v>
      </c>
      <c r="F516" s="937" t="str">
        <f>IF(LEN(A516)=3,"是",IF(B516&lt;&gt;"",IF(SUM(C516:D516)&lt;&gt;0,"是","否"),"是"))</f>
        <v>是</v>
      </c>
      <c r="G516" s="873" t="str">
        <f>IF(LEN(A516)=3,"类",IF(LEN(A516)=5,"款","项"))</f>
        <v>款</v>
      </c>
    </row>
    <row ht="36.0" customHeight="1" x14ac:dyDescent="0.15" r="517" spans="1:7">
      <c r="A517" s="387">
        <v>2070601</v>
      </c>
      <c r="B517" s="284" t="s">
        <v>136</v>
      </c>
      <c r="C517" s="307">
        <v>0</v>
      </c>
      <c r="D517" s="310">
        <v>0</v>
      </c>
      <c r="E517" s="944" t="str">
        <f>IF(C517&gt;0,D517/C517-1,IF(C517&lt;0,-(D517/C517-1),""))</f>
      </c>
      <c r="F517" s="937" t="str">
        <f>IF(LEN(A517)=3,"是",IF(B517&lt;&gt;"",IF(SUM(C517:D517)&lt;&gt;0,"是","否"),"是"))</f>
        <v>否</v>
      </c>
      <c r="G517" s="873" t="str">
        <f>IF(LEN(A517)=3,"类",IF(LEN(A517)=5,"款","项"))</f>
        <v>项</v>
      </c>
    </row>
    <row ht="36.0" customHeight="1" x14ac:dyDescent="0.15" r="518" spans="1:7">
      <c r="A518" s="387">
        <v>2070602</v>
      </c>
      <c r="B518" s="284" t="s">
        <v>137</v>
      </c>
      <c r="C518" s="307">
        <v>0</v>
      </c>
      <c r="D518" s="310">
        <v>0</v>
      </c>
      <c r="E518" s="944" t="str">
        <f>IF(C518&gt;0,D518/C518-1,IF(C518&lt;0,-(D518/C518-1),""))</f>
      </c>
      <c r="F518" s="937" t="str">
        <f>IF(LEN(A518)=3,"是",IF(B518&lt;&gt;"",IF(SUM(C518:D518)&lt;&gt;0,"是","否"),"是"))</f>
        <v>否</v>
      </c>
      <c r="G518" s="873" t="str">
        <f>IF(LEN(A518)=3,"类",IF(LEN(A518)=5,"款","项"))</f>
        <v>项</v>
      </c>
    </row>
    <row ht="36.0" customHeight="1" x14ac:dyDescent="0.15" r="519" spans="1:7">
      <c r="A519" s="387">
        <v>2070603</v>
      </c>
      <c r="B519" s="284" t="s">
        <v>138</v>
      </c>
      <c r="C519" s="307">
        <v>0</v>
      </c>
      <c r="D519" s="310">
        <v>0</v>
      </c>
      <c r="E519" s="944" t="str">
        <f>IF(C519&gt;0,D519/C519-1,IF(C519&lt;0,-(D519/C519-1),""))</f>
      </c>
      <c r="F519" s="937" t="str">
        <f>IF(LEN(A519)=3,"是",IF(B519&lt;&gt;"",IF(SUM(C519:D519)&lt;&gt;0,"是","否"),"是"))</f>
        <v>否</v>
      </c>
      <c r="G519" s="873" t="str">
        <f>IF(LEN(A519)=3,"类",IF(LEN(A519)=5,"款","项"))</f>
        <v>项</v>
      </c>
    </row>
    <row ht="36.0" customHeight="1" x14ac:dyDescent="0.15" r="520" spans="1:7">
      <c r="A520" s="387">
        <v>2070604</v>
      </c>
      <c r="B520" s="284" t="s">
        <v>482</v>
      </c>
      <c r="C520" s="307">
        <v>0</v>
      </c>
      <c r="D520" s="310">
        <v>0</v>
      </c>
      <c r="E520" s="944" t="str">
        <f>IF(C520&gt;0,D520/C520-1,IF(C520&lt;0,-(D520/C520-1),""))</f>
      </c>
      <c r="F520" s="937" t="str">
        <f>IF(LEN(A520)=3,"是",IF(B520&lt;&gt;"",IF(SUM(C520:D520)&lt;&gt;0,"是","否"),"是"))</f>
        <v>否</v>
      </c>
      <c r="G520" s="873" t="str">
        <f>IF(LEN(A520)=3,"类",IF(LEN(A520)=5,"款","项"))</f>
        <v>项</v>
      </c>
    </row>
    <row ht="36.0" customHeight="1" x14ac:dyDescent="0.15" r="521" spans="1:7">
      <c r="A521" s="387">
        <v>2070605</v>
      </c>
      <c r="B521" s="284" t="s">
        <v>483</v>
      </c>
      <c r="C521" s="307">
        <v>0</v>
      </c>
      <c r="D521" s="310">
        <v>0</v>
      </c>
      <c r="E521" s="944" t="str">
        <f>IF(C521&gt;0,D521/C521-1,IF(C521&lt;0,-(D521/C521-1),""))</f>
      </c>
      <c r="F521" s="937" t="str">
        <f>IF(LEN(A521)=3,"是",IF(B521&lt;&gt;"",IF(SUM(C521:D521)&lt;&gt;0,"是","否"),"是"))</f>
        <v>否</v>
      </c>
      <c r="G521" s="873" t="str">
        <f>IF(LEN(A521)=3,"类",IF(LEN(A521)=5,"款","项"))</f>
        <v>项</v>
      </c>
    </row>
    <row ht="36.0" customHeight="1" x14ac:dyDescent="0.15" r="522" spans="1:7">
      <c r="A522" s="387">
        <v>2070606</v>
      </c>
      <c r="B522" s="284" t="s">
        <v>484</v>
      </c>
      <c r="C522" s="307">
        <v>0</v>
      </c>
      <c r="D522" s="310">
        <v>0</v>
      </c>
      <c r="E522" s="944" t="str">
        <f>IF(C522&gt;0,D522/C522-1,IF(C522&lt;0,-(D522/C522-1),""))</f>
      </c>
      <c r="F522" s="937" t="str">
        <f>IF(LEN(A522)=3,"是",IF(B522&lt;&gt;"",IF(SUM(C522:D522)&lt;&gt;0,"是","否"),"是"))</f>
        <v>否</v>
      </c>
      <c r="G522" s="873" t="str">
        <f>IF(LEN(A522)=3,"类",IF(LEN(A522)=5,"款","项"))</f>
        <v>项</v>
      </c>
    </row>
    <row ht="36.0" customHeight="1" x14ac:dyDescent="0.15" r="523" spans="1:7">
      <c r="A523" s="387">
        <v>2070607</v>
      </c>
      <c r="B523" s="284" t="s">
        <v>485</v>
      </c>
      <c r="C523" s="307">
        <v>10</v>
      </c>
      <c r="D523" s="310">
        <v>0</v>
      </c>
      <c r="E523" s="944">
        <f>IF(C523&gt;0,D523/C523-1,IF(C523&lt;0,-(D523/C523-1),""))</f>
        <v>-1</v>
      </c>
      <c r="F523" s="937" t="str">
        <f>IF(LEN(A523)=3,"是",IF(B523&lt;&gt;"",IF(SUM(C523:D523)&lt;&gt;0,"是","否"),"是"))</f>
        <v>是</v>
      </c>
      <c r="G523" s="873" t="str">
        <f>IF(LEN(A523)=3,"类",IF(LEN(A523)=5,"款","项"))</f>
        <v>项</v>
      </c>
    </row>
    <row ht="36.0" customHeight="1" x14ac:dyDescent="0.15" r="524" spans="1:7">
      <c r="A524" s="387">
        <v>2070699</v>
      </c>
      <c r="B524" s="284" t="s">
        <v>486</v>
      </c>
      <c r="C524" s="307">
        <v>0</v>
      </c>
      <c r="D524" s="310">
        <v>0</v>
      </c>
      <c r="E524" s="944" t="str">
        <f>IF(C524&gt;0,D524/C524-1,IF(C524&lt;0,-(D524/C524-1),""))</f>
      </c>
      <c r="F524" s="937" t="str">
        <f>IF(LEN(A524)=3,"是",IF(B524&lt;&gt;"",IF(SUM(C524:D524)&lt;&gt;0,"是","否"),"是"))</f>
        <v>否</v>
      </c>
      <c r="G524" s="873" t="str">
        <f>IF(LEN(A524)=3,"类",IF(LEN(A524)=5,"款","项"))</f>
        <v>项</v>
      </c>
    </row>
    <row ht="36.0" customHeight="1" x14ac:dyDescent="0.15" r="525" spans="1:7">
      <c r="A525" s="386">
        <v>20708</v>
      </c>
      <c r="B525" s="281" t="s">
        <v>487</v>
      </c>
      <c r="C525" s="307">
        <v>13</v>
      </c>
      <c r="D525" s="307">
        <v>0</v>
      </c>
      <c r="E525" s="978">
        <f>IF(C525&gt;0,D525/C525-1,IF(C525&lt;0,-(D525/C525-1),""))</f>
        <v>-1</v>
      </c>
      <c r="F525" s="937" t="str">
        <f>IF(LEN(A525)=3,"是",IF(B525&lt;&gt;"",IF(SUM(C525:D525)&lt;&gt;0,"是","否"),"是"))</f>
        <v>是</v>
      </c>
      <c r="G525" s="873" t="str">
        <f>IF(LEN(A525)=3,"类",IF(LEN(A525)=5,"款","项"))</f>
        <v>款</v>
      </c>
    </row>
    <row ht="36.0" customHeight="1" x14ac:dyDescent="0.15" r="526" spans="1:7">
      <c r="A526" s="387">
        <v>2070801</v>
      </c>
      <c r="B526" s="284" t="s">
        <v>136</v>
      </c>
      <c r="C526" s="307">
        <v>0</v>
      </c>
      <c r="D526" s="310">
        <v>0</v>
      </c>
      <c r="E526" s="944" t="str">
        <f>IF(C526&gt;0,D526/C526-1,IF(C526&lt;0,-(D526/C526-1),""))</f>
      </c>
      <c r="F526" s="937" t="str">
        <f>IF(LEN(A526)=3,"是",IF(B526&lt;&gt;"",IF(SUM(C526:D526)&lt;&gt;0,"是","否"),"是"))</f>
        <v>否</v>
      </c>
      <c r="G526" s="873" t="str">
        <f>IF(LEN(A526)=3,"类",IF(LEN(A526)=5,"款","项"))</f>
        <v>项</v>
      </c>
    </row>
    <row ht="36.0" customHeight="1" x14ac:dyDescent="0.15" r="527" spans="1:7">
      <c r="A527" s="387">
        <v>2070802</v>
      </c>
      <c r="B527" s="284" t="s">
        <v>137</v>
      </c>
      <c r="C527" s="307">
        <v>0</v>
      </c>
      <c r="D527" s="310">
        <v>0</v>
      </c>
      <c r="E527" s="944" t="str">
        <f>IF(C527&gt;0,D527/C527-1,IF(C527&lt;0,-(D527/C527-1),""))</f>
      </c>
      <c r="F527" s="937" t="str">
        <f>IF(LEN(A527)=3,"是",IF(B527&lt;&gt;"",IF(SUM(C527:D527)&lt;&gt;0,"是","否"),"是"))</f>
        <v>否</v>
      </c>
      <c r="G527" s="873" t="str">
        <f>IF(LEN(A527)=3,"类",IF(LEN(A527)=5,"款","项"))</f>
        <v>项</v>
      </c>
    </row>
    <row ht="36.0" customHeight="1" x14ac:dyDescent="0.15" r="528" spans="1:7">
      <c r="A528" s="387">
        <v>2070803</v>
      </c>
      <c r="B528" s="284" t="s">
        <v>138</v>
      </c>
      <c r="C528" s="307">
        <v>0</v>
      </c>
      <c r="D528" s="310">
        <v>0</v>
      </c>
      <c r="E528" s="944" t="str">
        <f>IF(C528&gt;0,D528/C528-1,IF(C528&lt;0,-(D528/C528-1),""))</f>
      </c>
      <c r="F528" s="937" t="str">
        <f>IF(LEN(A528)=3,"是",IF(B528&lt;&gt;"",IF(SUM(C528:D528)&lt;&gt;0,"是","否"),"是"))</f>
        <v>否</v>
      </c>
      <c r="G528" s="873" t="str">
        <f>IF(LEN(A528)=3,"类",IF(LEN(A528)=5,"款","项"))</f>
        <v>项</v>
      </c>
    </row>
    <row ht="36.0" customHeight="1" x14ac:dyDescent="0.15" r="529" spans="1:7">
      <c r="A529" s="387">
        <v>2070804</v>
      </c>
      <c r="B529" s="284" t="s">
        <v>488</v>
      </c>
      <c r="C529" s="307"/>
      <c r="D529" s="310"/>
      <c r="E529" s="944" t="str">
        <f>IF(C529&gt;0,D529/C529-1,IF(C529&lt;0,-(D529/C529-1),""))</f>
      </c>
      <c r="F529" s="937" t="str">
        <f>IF(LEN(A529)=3,"是",IF(B529&lt;&gt;"",IF(SUM(C529:D529)&lt;&gt;0,"是","否"),"是"))</f>
        <v>否</v>
      </c>
      <c r="G529" s="873" t="str">
        <f>IF(LEN(A529)=3,"类",IF(LEN(A529)=5,"款","项"))</f>
        <v>项</v>
      </c>
    </row>
    <row ht="36.0" customHeight="1" x14ac:dyDescent="0.15" r="530" spans="1:7">
      <c r="A530" s="387">
        <v>2070805</v>
      </c>
      <c r="B530" s="284" t="s">
        <v>489</v>
      </c>
      <c r="C530" s="307"/>
      <c r="D530" s="310"/>
      <c r="E530" s="944" t="str">
        <f>IF(C530&gt;0,D530/C530-1,IF(C530&lt;0,-(D530/C530-1),""))</f>
      </c>
      <c r="F530" s="937" t="str">
        <f>IF(LEN(A530)=3,"是",IF(B530&lt;&gt;"",IF(SUM(C530:D530)&lt;&gt;0,"是","否"),"是"))</f>
        <v>否</v>
      </c>
      <c r="G530" s="873" t="str">
        <f>IF(LEN(A530)=3,"类",IF(LEN(A530)=5,"款","项"))</f>
        <v>项</v>
      </c>
    </row>
    <row ht="36.0" customHeight="1" x14ac:dyDescent="0.15" r="531" spans="1:7">
      <c r="A531" s="387">
        <v>2070806</v>
      </c>
      <c r="B531" s="284" t="s">
        <v>490</v>
      </c>
      <c r="C531" s="307">
        <v>0</v>
      </c>
      <c r="D531" s="310">
        <v>0</v>
      </c>
      <c r="E531" s="944" t="str">
        <f>IF(C531&gt;0,D531/C531-1,IF(C531&lt;0,-(D531/C531-1),""))</f>
      </c>
      <c r="F531" s="937" t="str">
        <f>IF(LEN(A531)=3,"是",IF(B531&lt;&gt;"",IF(SUM(C531:D531)&lt;&gt;0,"是","否"),"是"))</f>
        <v>否</v>
      </c>
      <c r="G531" s="873" t="str">
        <f>IF(LEN(A531)=3,"类",IF(LEN(A531)=5,"款","项"))</f>
        <v>项</v>
      </c>
    </row>
    <row ht="36.0" customHeight="1" x14ac:dyDescent="0.15" r="532" spans="1:7">
      <c r="A532" s="397">
        <v>2070807</v>
      </c>
      <c r="B532" s="284" t="s">
        <v>491</v>
      </c>
      <c r="C532" s="307">
        <v>0</v>
      </c>
      <c r="D532" s="310">
        <v>0</v>
      </c>
      <c r="E532" s="944" t="str">
        <f>IF(C532&gt;0,D532/C532-1,IF(C532&lt;0,-(D532/C532-1),""))</f>
      </c>
      <c r="F532" s="937" t="str">
        <f>IF(LEN(A532)=3,"是",IF(B532&lt;&gt;"",IF(SUM(C532:D532)&lt;&gt;0,"是","否"),"是"))</f>
        <v>否</v>
      </c>
      <c r="G532" s="873" t="str">
        <f>IF(LEN(A532)=3,"类",IF(LEN(A532)=5,"款","项"))</f>
        <v>项</v>
      </c>
    </row>
    <row ht="36.0" customHeight="1" x14ac:dyDescent="0.15" r="533" spans="1:7">
      <c r="A533" s="397">
        <v>2070808</v>
      </c>
      <c r="B533" s="284" t="s">
        <v>492</v>
      </c>
      <c r="C533" s="307">
        <v>7</v>
      </c>
      <c r="D533" s="310">
        <v>0</v>
      </c>
      <c r="E533" s="944">
        <f>IF(C533&gt;0,D533/C533-1,IF(C533&lt;0,-(D533/C533-1),""))</f>
        <v>-1</v>
      </c>
      <c r="F533" s="937" t="str">
        <f>IF(LEN(A533)=3,"是",IF(B533&lt;&gt;"",IF(SUM(C533:D533)&lt;&gt;0,"是","否"),"是"))</f>
        <v>是</v>
      </c>
      <c r="G533" s="873" t="str">
        <f>IF(LEN(A533)=3,"类",IF(LEN(A533)=5,"款","项"))</f>
        <v>项</v>
      </c>
    </row>
    <row ht="36.0" customHeight="1" x14ac:dyDescent="0.15" r="534" spans="1:7">
      <c r="A534" s="387">
        <v>2070899</v>
      </c>
      <c r="B534" s="284" t="s">
        <v>493</v>
      </c>
      <c r="C534" s="307">
        <v>6</v>
      </c>
      <c r="D534" s="310">
        <v>0</v>
      </c>
      <c r="E534" s="944">
        <f>IF(C534&gt;0,D534/C534-1,IF(C534&lt;0,-(D534/C534-1),""))</f>
        <v>-1</v>
      </c>
      <c r="F534" s="937" t="str">
        <f>IF(LEN(A534)=3,"是",IF(B534&lt;&gt;"",IF(SUM(C534:D534)&lt;&gt;0,"是","否"),"是"))</f>
        <v>是</v>
      </c>
      <c r="G534" s="873" t="str">
        <f>IF(LEN(A534)=3,"类",IF(LEN(A534)=5,"款","项"))</f>
        <v>项</v>
      </c>
    </row>
    <row ht="36.0" customHeight="1" x14ac:dyDescent="0.15" r="535" spans="1:7">
      <c r="A535" s="386">
        <v>20799</v>
      </c>
      <c r="B535" s="281" t="s">
        <v>494</v>
      </c>
      <c r="C535" s="307">
        <v>40</v>
      </c>
      <c r="D535" s="307">
        <v>0</v>
      </c>
      <c r="E535" s="978">
        <f>IF(C535&gt;0,D535/C535-1,IF(C535&lt;0,-(D535/C535-1),""))</f>
        <v>-1</v>
      </c>
      <c r="F535" s="937" t="str">
        <f>IF(LEN(A535)=3,"是",IF(B535&lt;&gt;"",IF(SUM(C535:D535)&lt;&gt;0,"是","否"),"是"))</f>
        <v>是</v>
      </c>
      <c r="G535" s="873" t="str">
        <f>IF(LEN(A535)=3,"类",IF(LEN(A535)=5,"款","项"))</f>
        <v>款</v>
      </c>
    </row>
    <row ht="36.0" customHeight="1" x14ac:dyDescent="0.15" r="536" spans="1:7">
      <c r="A536" s="387">
        <v>2079902</v>
      </c>
      <c r="B536" s="284" t="s">
        <v>495</v>
      </c>
      <c r="C536" s="307">
        <v>0</v>
      </c>
      <c r="D536" s="310"/>
      <c r="E536" s="944" t="str">
        <f>IF(C536&gt;0,D536/C536-1,IF(C536&lt;0,-(D536/C536-1),""))</f>
      </c>
      <c r="F536" s="937" t="str">
        <f>IF(LEN(A536)=3,"是",IF(B536&lt;&gt;"",IF(SUM(C536:D536)&lt;&gt;0,"是","否"),"是"))</f>
        <v>否</v>
      </c>
      <c r="G536" s="873" t="str">
        <f>IF(LEN(A536)=3,"类",IF(LEN(A536)=5,"款","项"))</f>
        <v>项</v>
      </c>
    </row>
    <row ht="36.0" customHeight="1" x14ac:dyDescent="0.15" r="537" spans="1:7">
      <c r="A537" s="387">
        <v>2079903</v>
      </c>
      <c r="B537" s="284" t="s">
        <v>496</v>
      </c>
      <c r="C537" s="307">
        <v>22</v>
      </c>
      <c r="D537" s="310">
        <v>0</v>
      </c>
      <c r="E537" s="944">
        <f>IF(C537&gt;0,D537/C537-1,IF(C537&lt;0,-(D537/C537-1),""))</f>
        <v>-1</v>
      </c>
      <c r="F537" s="937" t="str">
        <f>IF(LEN(A537)=3,"是",IF(B537&lt;&gt;"",IF(SUM(C537:D537)&lt;&gt;0,"是","否"),"是"))</f>
        <v>是</v>
      </c>
      <c r="G537" s="873" t="str">
        <f>IF(LEN(A537)=3,"类",IF(LEN(A537)=5,"款","项"))</f>
        <v>项</v>
      </c>
    </row>
    <row ht="36.0" customHeight="1" x14ac:dyDescent="0.15" r="538" spans="1:7">
      <c r="A538" s="387">
        <v>2079999</v>
      </c>
      <c r="B538" s="284" t="s">
        <v>497</v>
      </c>
      <c r="C538" s="307">
        <v>18</v>
      </c>
      <c r="D538" s="310">
        <v>0</v>
      </c>
      <c r="E538" s="944">
        <f>IF(C538&gt;0,D538/C538-1,IF(C538&lt;0,-(D538/C538-1),""))</f>
        <v>-1</v>
      </c>
      <c r="F538" s="937" t="str">
        <f>IF(LEN(A538)=3,"是",IF(B538&lt;&gt;"",IF(SUM(C538:D538)&lt;&gt;0,"是","否"),"是"))</f>
        <v>是</v>
      </c>
      <c r="G538" s="873" t="str">
        <f>IF(LEN(A538)=3,"类",IF(LEN(A538)=5,"款","项"))</f>
        <v>项</v>
      </c>
    </row>
    <row ht="36.0" customHeight="1" x14ac:dyDescent="0.15" r="539" spans="1:7">
      <c r="A539" s="352" t="s">
        <v>498</v>
      </c>
      <c r="B539" s="164" t="s">
        <v>276</v>
      </c>
      <c r="C539" s="307">
        <v>0</v>
      </c>
      <c r="D539" s="310">
        <v>0</v>
      </c>
      <c r="E539" s="944" t="str">
        <f>IF(C539&gt;0,D539/C539-1,IF(C539&lt;0,-(D539/C539-1),""))</f>
      </c>
      <c r="F539" s="937" t="str">
        <f>IF(LEN(A539)=3,"是",IF(B539&lt;&gt;"",IF(SUM(C539:D539)&lt;&gt;0,"是","否"),"是"))</f>
        <v>否</v>
      </c>
      <c r="G539" s="873" t="str">
        <f>IF(LEN(A539)=3,"类",IF(LEN(A539)=5,"款","项"))</f>
        <v>项</v>
      </c>
    </row>
    <row ht="36.0" customHeight="1" x14ac:dyDescent="0.15" r="540" spans="1:7">
      <c r="A540" s="386">
        <v>208</v>
      </c>
      <c r="B540" s="281" t="s">
        <v>85</v>
      </c>
      <c r="C540" s="307">
        <v>33767</v>
      </c>
      <c r="D540" s="307">
        <v>41462</v>
      </c>
      <c r="E540" s="978">
        <f>IF(C540&gt;0,D540/C540-1,IF(C540&lt;0,-(D540/C540-1),""))</f>
        <v>0.2279</v>
      </c>
      <c r="F540" s="937" t="str">
        <f>IF(LEN(A540)=3,"是",IF(B540&lt;&gt;"",IF(SUM(C540:D540)&lt;&gt;0,"是","否"),"是"))</f>
        <v>是</v>
      </c>
      <c r="G540" s="873" t="str">
        <f>IF(LEN(A540)=3,"类",IF(LEN(A540)=5,"款","项"))</f>
        <v>类</v>
      </c>
    </row>
    <row ht="36.0" customHeight="1" x14ac:dyDescent="0.15" r="541" spans="1:7">
      <c r="A541" s="386">
        <v>20801</v>
      </c>
      <c r="B541" s="281" t="s">
        <v>499</v>
      </c>
      <c r="C541" s="307">
        <v>1026</v>
      </c>
      <c r="D541" s="307">
        <v>1117</v>
      </c>
      <c r="E541" s="978">
        <f>IF(C541&gt;0,D541/C541-1,IF(C541&lt;0,-(D541/C541-1),""))</f>
        <v>0.0887</v>
      </c>
      <c r="F541" s="937" t="str">
        <f>IF(LEN(A541)=3,"是",IF(B541&lt;&gt;"",IF(SUM(C541:D541)&lt;&gt;0,"是","否"),"是"))</f>
        <v>是</v>
      </c>
      <c r="G541" s="873" t="str">
        <f>IF(LEN(A541)=3,"类",IF(LEN(A541)=5,"款","项"))</f>
        <v>款</v>
      </c>
    </row>
    <row ht="36.0" customHeight="1" x14ac:dyDescent="0.15" r="542" spans="1:7">
      <c r="A542" s="387">
        <v>2080101</v>
      </c>
      <c r="B542" s="284" t="s">
        <v>136</v>
      </c>
      <c r="C542" s="307">
        <v>878</v>
      </c>
      <c r="D542" s="310">
        <v>944</v>
      </c>
      <c r="E542" s="944">
        <f>IF(C542&gt;0,D542/C542-1,IF(C542&lt;0,-(D542/C542-1),""))</f>
        <v>0.0752</v>
      </c>
      <c r="F542" s="937" t="str">
        <f>IF(LEN(A542)=3,"是",IF(B542&lt;&gt;"",IF(SUM(C542:D542)&lt;&gt;0,"是","否"),"是"))</f>
        <v>是</v>
      </c>
      <c r="G542" s="873" t="str">
        <f>IF(LEN(A542)=3,"类",IF(LEN(A542)=5,"款","项"))</f>
        <v>项</v>
      </c>
    </row>
    <row ht="36.0" customHeight="1" x14ac:dyDescent="0.15" r="543" spans="1:7">
      <c r="A543" s="387">
        <v>2080102</v>
      </c>
      <c r="B543" s="284" t="s">
        <v>137</v>
      </c>
      <c r="C543" s="307">
        <v>0</v>
      </c>
      <c r="D543" s="310">
        <v>0</v>
      </c>
      <c r="E543" s="944" t="str">
        <f>IF(C543&gt;0,D543/C543-1,IF(C543&lt;0,-(D543/C543-1),""))</f>
      </c>
      <c r="F543" s="937" t="str">
        <f>IF(LEN(A543)=3,"是",IF(B543&lt;&gt;"",IF(SUM(C543:D543)&lt;&gt;0,"是","否"),"是"))</f>
        <v>否</v>
      </c>
      <c r="G543" s="873" t="str">
        <f>IF(LEN(A543)=3,"类",IF(LEN(A543)=5,"款","项"))</f>
        <v>项</v>
      </c>
    </row>
    <row ht="36.0" customHeight="1" x14ac:dyDescent="0.15" r="544" spans="1:7">
      <c r="A544" s="387">
        <v>2080103</v>
      </c>
      <c r="B544" s="284" t="s">
        <v>138</v>
      </c>
      <c r="C544" s="307">
        <v>0</v>
      </c>
      <c r="D544" s="310">
        <v>0</v>
      </c>
      <c r="E544" s="944" t="str">
        <f>IF(C544&gt;0,D544/C544-1,IF(C544&lt;0,-(D544/C544-1),""))</f>
      </c>
      <c r="F544" s="937" t="str">
        <f>IF(LEN(A544)=3,"是",IF(B544&lt;&gt;"",IF(SUM(C544:D544)&lt;&gt;0,"是","否"),"是"))</f>
        <v>否</v>
      </c>
      <c r="G544" s="873" t="str">
        <f>IF(LEN(A544)=3,"类",IF(LEN(A544)=5,"款","项"))</f>
        <v>项</v>
      </c>
    </row>
    <row ht="36.0" customHeight="1" x14ac:dyDescent="0.15" r="545" spans="1:7">
      <c r="A545" s="387">
        <v>2080104</v>
      </c>
      <c r="B545" s="284" t="s">
        <v>500</v>
      </c>
      <c r="C545" s="307">
        <v>7</v>
      </c>
      <c r="D545" s="310">
        <v>6</v>
      </c>
      <c r="E545" s="944">
        <f>IF(C545&gt;0,D545/C545-1,IF(C545&lt;0,-(D545/C545-1),""))</f>
        <v>-0.1429</v>
      </c>
      <c r="F545" s="937" t="str">
        <f>IF(LEN(A545)=3,"是",IF(B545&lt;&gt;"",IF(SUM(C545:D545)&lt;&gt;0,"是","否"),"是"))</f>
        <v>是</v>
      </c>
      <c r="G545" s="873" t="str">
        <f>IF(LEN(A545)=3,"类",IF(LEN(A545)=5,"款","项"))</f>
        <v>项</v>
      </c>
    </row>
    <row ht="36.0" customHeight="1" x14ac:dyDescent="0.15" r="546" spans="1:7">
      <c r="A546" s="387">
        <v>2080105</v>
      </c>
      <c r="B546" s="284" t="s">
        <v>501</v>
      </c>
      <c r="C546" s="307">
        <v>0</v>
      </c>
      <c r="D546" s="310">
        <v>100</v>
      </c>
      <c r="E546" s="944" t="str">
        <f>IF(C546&gt;0,D546/C546-1,IF(C546&lt;0,-(D546/C546-1),""))</f>
      </c>
      <c r="F546" s="937" t="str">
        <f>IF(LEN(A546)=3,"是",IF(B546&lt;&gt;"",IF(SUM(C546:D546)&lt;&gt;0,"是","否"),"是"))</f>
        <v>是</v>
      </c>
      <c r="G546" s="873" t="str">
        <f>IF(LEN(A546)=3,"类",IF(LEN(A546)=5,"款","项"))</f>
        <v>项</v>
      </c>
    </row>
    <row ht="36.0" customHeight="1" x14ac:dyDescent="0.15" r="547" spans="1:7">
      <c r="A547" s="387">
        <v>2080106</v>
      </c>
      <c r="B547" s="284" t="s">
        <v>502</v>
      </c>
      <c r="C547" s="307">
        <v>10</v>
      </c>
      <c r="D547" s="310">
        <v>21</v>
      </c>
      <c r="E547" s="944">
        <f>IF(C547&gt;0,D547/C547-1,IF(C547&lt;0,-(D547/C547-1),""))</f>
        <v>1.1</v>
      </c>
      <c r="F547" s="937" t="str">
        <f>IF(LEN(A547)=3,"是",IF(B547&lt;&gt;"",IF(SUM(C547:D547)&lt;&gt;0,"是","否"),"是"))</f>
        <v>是</v>
      </c>
      <c r="G547" s="873" t="str">
        <f>IF(LEN(A547)=3,"类",IF(LEN(A547)=5,"款","项"))</f>
        <v>项</v>
      </c>
    </row>
    <row ht="36.0" customHeight="1" x14ac:dyDescent="0.15" r="548" spans="1:7">
      <c r="A548" s="387">
        <v>2080107</v>
      </c>
      <c r="B548" s="284" t="s">
        <v>503</v>
      </c>
      <c r="C548" s="307">
        <v>0</v>
      </c>
      <c r="D548" s="310">
        <v>0</v>
      </c>
      <c r="E548" s="944" t="str">
        <f>IF(C548&gt;0,D548/C548-1,IF(C548&lt;0,-(D548/C548-1),""))</f>
      </c>
      <c r="F548" s="937" t="str">
        <f>IF(LEN(A548)=3,"是",IF(B548&lt;&gt;"",IF(SUM(C548:D548)&lt;&gt;0,"是","否"),"是"))</f>
        <v>否</v>
      </c>
      <c r="G548" s="873" t="str">
        <f>IF(LEN(A548)=3,"类",IF(LEN(A548)=5,"款","项"))</f>
        <v>项</v>
      </c>
    </row>
    <row ht="36.0" customHeight="1" x14ac:dyDescent="0.15" r="549" spans="1:7">
      <c r="A549" s="387">
        <v>2080108</v>
      </c>
      <c r="B549" s="284" t="s">
        <v>177</v>
      </c>
      <c r="C549" s="307">
        <v>0</v>
      </c>
      <c r="D549" s="310">
        <v>0</v>
      </c>
      <c r="E549" s="944" t="str">
        <f>IF(C549&gt;0,D549/C549-1,IF(C549&lt;0,-(D549/C549-1),""))</f>
      </c>
      <c r="F549" s="937" t="str">
        <f>IF(LEN(A549)=3,"是",IF(B549&lt;&gt;"",IF(SUM(C549:D549)&lt;&gt;0,"是","否"),"是"))</f>
        <v>否</v>
      </c>
      <c r="G549" s="873" t="str">
        <f>IF(LEN(A549)=3,"类",IF(LEN(A549)=5,"款","项"))</f>
        <v>项</v>
      </c>
    </row>
    <row ht="36.0" customHeight="1" x14ac:dyDescent="0.15" r="550" spans="1:7">
      <c r="A550" s="387">
        <v>2080109</v>
      </c>
      <c r="B550" s="284" t="s">
        <v>504</v>
      </c>
      <c r="C550" s="307">
        <v>0</v>
      </c>
      <c r="D550" s="310">
        <v>0</v>
      </c>
      <c r="E550" s="944" t="str">
        <f>IF(C550&gt;0,D550/C550-1,IF(C550&lt;0,-(D550/C550-1),""))</f>
      </c>
      <c r="F550" s="937" t="str">
        <f>IF(LEN(A550)=3,"是",IF(B550&lt;&gt;"",IF(SUM(C550:D550)&lt;&gt;0,"是","否"),"是"))</f>
        <v>否</v>
      </c>
      <c r="G550" s="873" t="str">
        <f>IF(LEN(A550)=3,"类",IF(LEN(A550)=5,"款","项"))</f>
        <v>项</v>
      </c>
    </row>
    <row ht="36.0" customHeight="1" x14ac:dyDescent="0.15" r="551" spans="1:7">
      <c r="A551" s="387">
        <v>2080110</v>
      </c>
      <c r="B551" s="284" t="s">
        <v>505</v>
      </c>
      <c r="C551" s="307">
        <v>0</v>
      </c>
      <c r="D551" s="310">
        <v>0</v>
      </c>
      <c r="E551" s="944" t="str">
        <f>IF(C551&gt;0,D551/C551-1,IF(C551&lt;0,-(D551/C551-1),""))</f>
      </c>
      <c r="F551" s="937" t="str">
        <f>IF(LEN(A551)=3,"是",IF(B551&lt;&gt;"",IF(SUM(C551:D551)&lt;&gt;0,"是","否"),"是"))</f>
        <v>否</v>
      </c>
      <c r="G551" s="873" t="str">
        <f>IF(LEN(A551)=3,"类",IF(LEN(A551)=5,"款","项"))</f>
        <v>项</v>
      </c>
    </row>
    <row ht="36.0" customHeight="1" x14ac:dyDescent="0.15" r="552" spans="1:7">
      <c r="A552" s="387">
        <v>2080111</v>
      </c>
      <c r="B552" s="284" t="s">
        <v>506</v>
      </c>
      <c r="C552" s="307">
        <v>0</v>
      </c>
      <c r="D552" s="310">
        <v>0</v>
      </c>
      <c r="E552" s="944" t="str">
        <f>IF(C552&gt;0,D552/C552-1,IF(C552&lt;0,-(D552/C552-1),""))</f>
      </c>
      <c r="F552" s="937" t="str">
        <f>IF(LEN(A552)=3,"是",IF(B552&lt;&gt;"",IF(SUM(C552:D552)&lt;&gt;0,"是","否"),"是"))</f>
        <v>否</v>
      </c>
      <c r="G552" s="873" t="str">
        <f>IF(LEN(A552)=3,"类",IF(LEN(A552)=5,"款","项"))</f>
        <v>项</v>
      </c>
    </row>
    <row ht="36.0" customHeight="1" x14ac:dyDescent="0.15" r="553" spans="1:7">
      <c r="A553" s="387">
        <v>2080112</v>
      </c>
      <c r="B553" s="284" t="s">
        <v>507</v>
      </c>
      <c r="C553" s="307">
        <v>0</v>
      </c>
      <c r="D553" s="310">
        <v>0</v>
      </c>
      <c r="E553" s="944" t="str">
        <f>IF(C553&gt;0,D553/C553-1,IF(C553&lt;0,-(D553/C553-1),""))</f>
      </c>
      <c r="F553" s="937" t="str">
        <f>IF(LEN(A553)=3,"是",IF(B553&lt;&gt;"",IF(SUM(C553:D553)&lt;&gt;0,"是","否"),"是"))</f>
        <v>否</v>
      </c>
      <c r="G553" s="873" t="str">
        <f>IF(LEN(A553)=3,"类",IF(LEN(A553)=5,"款","项"))</f>
        <v>项</v>
      </c>
    </row>
    <row ht="36.0" customHeight="1" x14ac:dyDescent="0.15" r="554" spans="1:7">
      <c r="A554" s="389">
        <v>2080113</v>
      </c>
      <c r="B554" s="395" t="s">
        <v>201</v>
      </c>
      <c r="C554" s="307">
        <v>0</v>
      </c>
      <c r="D554" s="310">
        <v>0</v>
      </c>
      <c r="E554" s="944" t="str">
        <f>IF(C554&gt;0,D554/C554-1,IF(C554&lt;0,-(D554/C554-1),""))</f>
      </c>
      <c r="F554" s="937" t="str">
        <f>IF(LEN(A554)=3,"是",IF(B554&lt;&gt;"",IF(SUM(C554:D554)&lt;&gt;0,"是","否"),"是"))</f>
        <v>否</v>
      </c>
      <c r="G554" s="873" t="str">
        <f>IF(LEN(A554)=3,"类",IF(LEN(A554)=5,"款","项"))</f>
        <v>项</v>
      </c>
    </row>
    <row ht="36.0" customHeight="1" x14ac:dyDescent="0.15" r="555" spans="1:7">
      <c r="A555" s="389">
        <v>2080114</v>
      </c>
      <c r="B555" s="395" t="s">
        <v>202</v>
      </c>
      <c r="C555" s="307">
        <v>0</v>
      </c>
      <c r="D555" s="310">
        <v>0</v>
      </c>
      <c r="E555" s="944" t="str">
        <f>IF(C555&gt;0,D555/C555-1,IF(C555&lt;0,-(D555/C555-1),""))</f>
      </c>
      <c r="F555" s="937" t="str">
        <f>IF(LEN(A555)=3,"是",IF(B555&lt;&gt;"",IF(SUM(C555:D555)&lt;&gt;0,"是","否"),"是"))</f>
        <v>否</v>
      </c>
      <c r="G555" s="873" t="str">
        <f>IF(LEN(A555)=3,"类",IF(LEN(A555)=5,"款","项"))</f>
        <v>项</v>
      </c>
    </row>
    <row ht="36.0" customHeight="1" x14ac:dyDescent="0.15" r="556" spans="1:7">
      <c r="A556" s="389">
        <v>2080115</v>
      </c>
      <c r="B556" s="395" t="s">
        <v>203</v>
      </c>
      <c r="C556" s="307">
        <v>0</v>
      </c>
      <c r="D556" s="310">
        <v>0</v>
      </c>
      <c r="E556" s="944" t="str">
        <f>IF(C556&gt;0,D556/C556-1,IF(C556&lt;0,-(D556/C556-1),""))</f>
      </c>
      <c r="F556" s="937" t="str">
        <f>IF(LEN(A556)=3,"是",IF(B556&lt;&gt;"",IF(SUM(C556:D556)&lt;&gt;0,"是","否"),"是"))</f>
        <v>否</v>
      </c>
      <c r="G556" s="873" t="str">
        <f>IF(LEN(A556)=3,"类",IF(LEN(A556)=5,"款","项"))</f>
        <v>项</v>
      </c>
    </row>
    <row ht="36.0" customHeight="1" x14ac:dyDescent="0.15" r="557" spans="1:7">
      <c r="A557" s="389">
        <v>2080116</v>
      </c>
      <c r="B557" s="395" t="s">
        <v>204</v>
      </c>
      <c r="C557" s="307">
        <v>0</v>
      </c>
      <c r="D557" s="310">
        <v>0</v>
      </c>
      <c r="E557" s="944" t="str">
        <f>IF(C557&gt;0,D557/C557-1,IF(C557&lt;0,-(D557/C557-1),""))</f>
      </c>
      <c r="F557" s="937" t="str">
        <f>IF(LEN(A557)=3,"是",IF(B557&lt;&gt;"",IF(SUM(C557:D557)&lt;&gt;0,"是","否"),"是"))</f>
        <v>否</v>
      </c>
      <c r="G557" s="873" t="str">
        <f>IF(LEN(A557)=3,"类",IF(LEN(A557)=5,"款","项"))</f>
        <v>项</v>
      </c>
    </row>
    <row ht="36.0" customHeight="1" x14ac:dyDescent="0.15" r="558" spans="1:7">
      <c r="A558" s="389">
        <v>2080150</v>
      </c>
      <c r="B558" s="395" t="s">
        <v>145</v>
      </c>
      <c r="C558" s="307">
        <v>0</v>
      </c>
      <c r="D558" s="310">
        <v>0</v>
      </c>
      <c r="E558" s="944" t="str">
        <f>IF(C558&gt;0,D558/C558-1,IF(C558&lt;0,-(D558/C558-1),""))</f>
      </c>
      <c r="F558" s="937" t="str">
        <f>IF(LEN(A558)=3,"是",IF(B558&lt;&gt;"",IF(SUM(C558:D558)&lt;&gt;0,"是","否"),"是"))</f>
        <v>否</v>
      </c>
      <c r="G558" s="873" t="str">
        <f>IF(LEN(A558)=3,"类",IF(LEN(A558)=5,"款","项"))</f>
        <v>项</v>
      </c>
    </row>
    <row ht="36.0" customHeight="1" x14ac:dyDescent="0.15" r="559" spans="1:7">
      <c r="A559" s="387">
        <v>2080199</v>
      </c>
      <c r="B559" s="284" t="s">
        <v>508</v>
      </c>
      <c r="C559" s="307">
        <v>131</v>
      </c>
      <c r="D559" s="310">
        <v>46</v>
      </c>
      <c r="E559" s="944">
        <f>IF(C559&gt;0,D559/C559-1,IF(C559&lt;0,-(D559/C559-1),""))</f>
        <v>-0.6489</v>
      </c>
      <c r="F559" s="937" t="str">
        <f>IF(LEN(A559)=3,"是",IF(B559&lt;&gt;"",IF(SUM(C559:D559)&lt;&gt;0,"是","否"),"是"))</f>
        <v>是</v>
      </c>
      <c r="G559" s="873" t="str">
        <f>IF(LEN(A559)=3,"类",IF(LEN(A559)=5,"款","项"))</f>
        <v>项</v>
      </c>
    </row>
    <row ht="36.0" customHeight="1" x14ac:dyDescent="0.15" r="560" spans="1:7">
      <c r="A560" s="386">
        <v>20802</v>
      </c>
      <c r="B560" s="281" t="s">
        <v>509</v>
      </c>
      <c r="C560" s="307">
        <v>549</v>
      </c>
      <c r="D560" s="307">
        <v>371</v>
      </c>
      <c r="E560" s="978">
        <f>IF(C560&gt;0,D560/C560-1,IF(C560&lt;0,-(D560/C560-1),""))</f>
        <v>-0.3242</v>
      </c>
      <c r="F560" s="937" t="str">
        <f>IF(LEN(A560)=3,"是",IF(B560&lt;&gt;"",IF(SUM(C560:D560)&lt;&gt;0,"是","否"),"是"))</f>
        <v>是</v>
      </c>
      <c r="G560" s="873" t="str">
        <f>IF(LEN(A560)=3,"类",IF(LEN(A560)=5,"款","项"))</f>
        <v>款</v>
      </c>
    </row>
    <row ht="36.0" customHeight="1" x14ac:dyDescent="0.15" r="561" spans="1:7">
      <c r="A561" s="387">
        <v>2080201</v>
      </c>
      <c r="B561" s="284" t="s">
        <v>136</v>
      </c>
      <c r="C561" s="307">
        <v>399</v>
      </c>
      <c r="D561" s="310">
        <v>371</v>
      </c>
      <c r="E561" s="944">
        <f>IF(C561&gt;0,D561/C561-1,IF(C561&lt;0,-(D561/C561-1),""))</f>
        <v>-0.0702</v>
      </c>
      <c r="F561" s="937" t="str">
        <f>IF(LEN(A561)=3,"是",IF(B561&lt;&gt;"",IF(SUM(C561:D561)&lt;&gt;0,"是","否"),"是"))</f>
        <v>是</v>
      </c>
      <c r="G561" s="873" t="str">
        <f>IF(LEN(A561)=3,"类",IF(LEN(A561)=5,"款","项"))</f>
        <v>项</v>
      </c>
    </row>
    <row ht="36.0" customHeight="1" x14ac:dyDescent="0.15" r="562" spans="1:7">
      <c r="A562" s="387">
        <v>2080202</v>
      </c>
      <c r="B562" s="284" t="s">
        <v>137</v>
      </c>
      <c r="C562" s="307">
        <v>0</v>
      </c>
      <c r="D562" s="310">
        <v>0</v>
      </c>
      <c r="E562" s="944" t="str">
        <f>IF(C562&gt;0,D562/C562-1,IF(C562&lt;0,-(D562/C562-1),""))</f>
      </c>
      <c r="F562" s="937" t="str">
        <f>IF(LEN(A562)=3,"是",IF(B562&lt;&gt;"",IF(SUM(C562:D562)&lt;&gt;0,"是","否"),"是"))</f>
        <v>否</v>
      </c>
      <c r="G562" s="873" t="str">
        <f>IF(LEN(A562)=3,"类",IF(LEN(A562)=5,"款","项"))</f>
        <v>项</v>
      </c>
    </row>
    <row ht="36.0" customHeight="1" x14ac:dyDescent="0.15" r="563" spans="1:7">
      <c r="A563" s="387">
        <v>2080203</v>
      </c>
      <c r="B563" s="284" t="s">
        <v>138</v>
      </c>
      <c r="C563" s="307">
        <v>0</v>
      </c>
      <c r="D563" s="310">
        <v>0</v>
      </c>
      <c r="E563" s="944" t="str">
        <f>IF(C563&gt;0,D563/C563-1,IF(C563&lt;0,-(D563/C563-1),""))</f>
      </c>
      <c r="F563" s="937" t="str">
        <f>IF(LEN(A563)=3,"是",IF(B563&lt;&gt;"",IF(SUM(C563:D563)&lt;&gt;0,"是","否"),"是"))</f>
        <v>否</v>
      </c>
      <c r="G563" s="873" t="str">
        <f>IF(LEN(A563)=3,"类",IF(LEN(A563)=5,"款","项"))</f>
        <v>项</v>
      </c>
    </row>
    <row ht="36.0" customHeight="1" x14ac:dyDescent="0.15" r="564" spans="1:7">
      <c r="A564" s="387">
        <v>2080206</v>
      </c>
      <c r="B564" s="284" t="s">
        <v>510</v>
      </c>
      <c r="C564" s="307">
        <v>0</v>
      </c>
      <c r="D564" s="310">
        <v>0</v>
      </c>
      <c r="E564" s="944" t="str">
        <f>IF(C564&gt;0,D564/C564-1,IF(C564&lt;0,-(D564/C564-1),""))</f>
      </c>
      <c r="F564" s="937" t="str">
        <f>IF(LEN(A564)=3,"是",IF(B564&lt;&gt;"",IF(SUM(C564:D564)&lt;&gt;0,"是","否"),"是"))</f>
        <v>否</v>
      </c>
      <c r="G564" s="873" t="str">
        <f>IF(LEN(A564)=3,"类",IF(LEN(A564)=5,"款","项"))</f>
        <v>项</v>
      </c>
    </row>
    <row ht="36.0" customHeight="1" x14ac:dyDescent="0.15" r="565" spans="1:7">
      <c r="A565" s="387">
        <v>2080207</v>
      </c>
      <c r="B565" s="284" t="s">
        <v>511</v>
      </c>
      <c r="C565" s="307">
        <v>9</v>
      </c>
      <c r="D565" s="310">
        <v>0</v>
      </c>
      <c r="E565" s="944">
        <f>IF(C565&gt;0,D565/C565-1,IF(C565&lt;0,-(D565/C565-1),""))</f>
        <v>-1</v>
      </c>
      <c r="F565" s="937" t="str">
        <f>IF(LEN(A565)=3,"是",IF(B565&lt;&gt;"",IF(SUM(C565:D565)&lt;&gt;0,"是","否"),"是"))</f>
        <v>是</v>
      </c>
      <c r="G565" s="873" t="str">
        <f>IF(LEN(A565)=3,"类",IF(LEN(A565)=5,"款","项"))</f>
        <v>项</v>
      </c>
    </row>
    <row ht="36.0" customHeight="1" x14ac:dyDescent="0.15" r="566" spans="1:7">
      <c r="A566" s="387">
        <v>2080208</v>
      </c>
      <c r="B566" s="284" t="s">
        <v>512</v>
      </c>
      <c r="C566" s="307">
        <v>0</v>
      </c>
      <c r="D566" s="310">
        <v>0</v>
      </c>
      <c r="E566" s="944" t="str">
        <f>IF(C566&gt;0,D566/C566-1,IF(C566&lt;0,-(D566/C566-1),""))</f>
      </c>
      <c r="F566" s="937" t="str">
        <f>IF(LEN(A566)=3,"是",IF(B566&lt;&gt;"",IF(SUM(C566:D566)&lt;&gt;0,"是","否"),"是"))</f>
        <v>否</v>
      </c>
      <c r="G566" s="873" t="str">
        <f>IF(LEN(A566)=3,"类",IF(LEN(A566)=5,"款","项"))</f>
        <v>项</v>
      </c>
    </row>
    <row ht="36.0" customHeight="1" x14ac:dyDescent="0.15" r="567" spans="1:7">
      <c r="A567" s="387">
        <v>2080299</v>
      </c>
      <c r="B567" s="284" t="s">
        <v>513</v>
      </c>
      <c r="C567" s="307">
        <v>133</v>
      </c>
      <c r="D567" s="310">
        <v>0</v>
      </c>
      <c r="E567" s="944">
        <f>IF(C567&gt;0,D567/C567-1,IF(C567&lt;0,-(D567/C567-1),""))</f>
        <v>-1</v>
      </c>
      <c r="F567" s="937" t="str">
        <f>IF(LEN(A567)=3,"是",IF(B567&lt;&gt;"",IF(SUM(C567:D567)&lt;&gt;0,"是","否"),"是"))</f>
        <v>是</v>
      </c>
      <c r="G567" s="873" t="str">
        <f>IF(LEN(A567)=3,"类",IF(LEN(A567)=5,"款","项"))</f>
        <v>项</v>
      </c>
    </row>
    <row ht="36.0" customHeight="1" x14ac:dyDescent="0.15" r="568" spans="1:7">
      <c r="A568" s="386">
        <v>20804</v>
      </c>
      <c r="B568" s="281" t="s">
        <v>514</v>
      </c>
      <c r="C568" s="307">
        <v>0</v>
      </c>
      <c r="D568" s="307">
        <v>0</v>
      </c>
      <c r="E568" s="978" t="str">
        <f>IF(C568&gt;0,D568/C568-1,IF(C568&lt;0,-(D568/C568-1),""))</f>
      </c>
      <c r="F568" s="937" t="str">
        <f>IF(LEN(A568)=3,"是",IF(B568&lt;&gt;"",IF(SUM(C568:D568)&lt;&gt;0,"是","否"),"是"))</f>
        <v>否</v>
      </c>
      <c r="G568" s="873" t="str">
        <f>IF(LEN(A568)=3,"类",IF(LEN(A568)=5,"款","项"))</f>
        <v>款</v>
      </c>
    </row>
    <row ht="36.0" customHeight="1" x14ac:dyDescent="0.15" r="569" spans="1:7">
      <c r="A569" s="387">
        <v>2080402</v>
      </c>
      <c r="B569" s="284" t="s">
        <v>515</v>
      </c>
      <c r="C569" s="307">
        <v>0</v>
      </c>
      <c r="D569" s="310">
        <v>0</v>
      </c>
      <c r="E569" s="944" t="str">
        <f>IF(C569&gt;0,D569/C569-1,IF(C569&lt;0,-(D569/C569-1),""))</f>
      </c>
      <c r="F569" s="937" t="str">
        <f>IF(LEN(A569)=3,"是",IF(B569&lt;&gt;"",IF(SUM(C569:D569)&lt;&gt;0,"是","否"),"是"))</f>
        <v>否</v>
      </c>
      <c r="G569" s="873" t="str">
        <f>IF(LEN(A569)=3,"类",IF(LEN(A569)=5,"款","项"))</f>
        <v>项</v>
      </c>
    </row>
    <row ht="36.0" customHeight="1" x14ac:dyDescent="0.15" r="570" spans="1:7">
      <c r="A570" s="386">
        <v>20805</v>
      </c>
      <c r="B570" s="281" t="s">
        <v>516</v>
      </c>
      <c r="C570" s="307">
        <v>19904</v>
      </c>
      <c r="D570" s="307">
        <v>25936</v>
      </c>
      <c r="E570" s="978">
        <f>IF(C570&gt;0,D570/C570-1,IF(C570&lt;0,-(D570/C570-1),""))</f>
        <v>0.3031</v>
      </c>
      <c r="F570" s="937" t="str">
        <f>IF(LEN(A570)=3,"是",IF(B570&lt;&gt;"",IF(SUM(C570:D570)&lt;&gt;0,"是","否"),"是"))</f>
        <v>是</v>
      </c>
      <c r="G570" s="873" t="str">
        <f>IF(LEN(A570)=3,"类",IF(LEN(A570)=5,"款","项"))</f>
        <v>款</v>
      </c>
    </row>
    <row ht="36.0" customHeight="1" x14ac:dyDescent="0.15" r="571" spans="1:7">
      <c r="A571" s="387">
        <v>2080501</v>
      </c>
      <c r="B571" s="284" t="s">
        <v>517</v>
      </c>
      <c r="C571" s="307">
        <v>769</v>
      </c>
      <c r="D571" s="310">
        <v>2024</v>
      </c>
      <c r="E571" s="944">
        <f>IF(C571&gt;0,D571/C571-1,IF(C571&lt;0,-(D571/C571-1),""))</f>
        <v>1.632</v>
      </c>
      <c r="F571" s="937" t="str">
        <f>IF(LEN(A571)=3,"是",IF(B571&lt;&gt;"",IF(SUM(C571:D571)&lt;&gt;0,"是","否"),"是"))</f>
        <v>是</v>
      </c>
      <c r="G571" s="873" t="str">
        <f>IF(LEN(A571)=3,"类",IF(LEN(A571)=5,"款","项"))</f>
        <v>项</v>
      </c>
    </row>
    <row ht="36.0" customHeight="1" x14ac:dyDescent="0.15" r="572" spans="1:7">
      <c r="A572" s="387">
        <v>2080502</v>
      </c>
      <c r="B572" s="284" t="s">
        <v>518</v>
      </c>
      <c r="C572" s="307">
        <v>1277</v>
      </c>
      <c r="D572" s="310">
        <v>3970</v>
      </c>
      <c r="E572" s="944">
        <f>IF(C572&gt;0,D572/C572-1,IF(C572&lt;0,-(D572/C572-1),""))</f>
        <v>2.1088</v>
      </c>
      <c r="F572" s="937" t="str">
        <f>IF(LEN(A572)=3,"是",IF(B572&lt;&gt;"",IF(SUM(C572:D572)&lt;&gt;0,"是","否"),"是"))</f>
        <v>是</v>
      </c>
      <c r="G572" s="873" t="str">
        <f>IF(LEN(A572)=3,"类",IF(LEN(A572)=5,"款","项"))</f>
        <v>项</v>
      </c>
    </row>
    <row ht="36.0" customHeight="1" x14ac:dyDescent="0.15" r="573" spans="1:7">
      <c r="A573" s="387">
        <v>2080503</v>
      </c>
      <c r="B573" s="284" t="s">
        <v>519</v>
      </c>
      <c r="C573" s="307">
        <v>226</v>
      </c>
      <c r="D573" s="310">
        <v>392</v>
      </c>
      <c r="E573" s="944">
        <f>IF(C573&gt;0,D573/C573-1,IF(C573&lt;0,-(D573/C573-1),""))</f>
        <v>0.7345</v>
      </c>
      <c r="F573" s="937" t="str">
        <f>IF(LEN(A573)=3,"是",IF(B573&lt;&gt;"",IF(SUM(C573:D573)&lt;&gt;0,"是","否"),"是"))</f>
        <v>是</v>
      </c>
      <c r="G573" s="873" t="str">
        <f>IF(LEN(A573)=3,"类",IF(LEN(A573)=5,"款","项"))</f>
        <v>项</v>
      </c>
    </row>
    <row ht="36.0" customHeight="1" x14ac:dyDescent="0.15" r="574" spans="1:7">
      <c r="A574" s="387">
        <v>2080505</v>
      </c>
      <c r="B574" s="284" t="s">
        <v>520</v>
      </c>
      <c r="C574" s="307">
        <v>8789</v>
      </c>
      <c r="D574" s="310">
        <v>9278</v>
      </c>
      <c r="E574" s="944">
        <f>IF(C574&gt;0,D574/C574-1,IF(C574&lt;0,-(D574/C574-1),""))</f>
        <v>0.0556</v>
      </c>
      <c r="F574" s="937" t="str">
        <f>IF(LEN(A574)=3,"是",IF(B574&lt;&gt;"",IF(SUM(C574:D574)&lt;&gt;0,"是","否"),"是"))</f>
        <v>是</v>
      </c>
      <c r="G574" s="873" t="str">
        <f>IF(LEN(A574)=3,"类",IF(LEN(A574)=5,"款","项"))</f>
        <v>项</v>
      </c>
    </row>
    <row ht="36.0" customHeight="1" x14ac:dyDescent="0.15" r="575" spans="1:7">
      <c r="A575" s="387">
        <v>2080506</v>
      </c>
      <c r="B575" s="284" t="s">
        <v>521</v>
      </c>
      <c r="C575" s="307">
        <v>2068</v>
      </c>
      <c r="D575" s="310">
        <v>1200</v>
      </c>
      <c r="E575" s="944">
        <f>IF(C575&gt;0,D575/C575-1,IF(C575&lt;0,-(D575/C575-1),""))</f>
        <v>-0.4197</v>
      </c>
      <c r="F575" s="937" t="str">
        <f>IF(LEN(A575)=3,"是",IF(B575&lt;&gt;"",IF(SUM(C575:D575)&lt;&gt;0,"是","否"),"是"))</f>
        <v>是</v>
      </c>
      <c r="G575" s="873" t="str">
        <f>IF(LEN(A575)=3,"类",IF(LEN(A575)=5,"款","项"))</f>
        <v>项</v>
      </c>
    </row>
    <row ht="36.0" customHeight="1" x14ac:dyDescent="0.15" r="576" spans="1:7">
      <c r="A576" s="387">
        <v>2080507</v>
      </c>
      <c r="B576" s="284" t="s">
        <v>522</v>
      </c>
      <c r="C576" s="307">
        <v>6743</v>
      </c>
      <c r="D576" s="310">
        <v>9072</v>
      </c>
      <c r="E576" s="944">
        <f>IF(C576&gt;0,D576/C576-1,IF(C576&lt;0,-(D576/C576-1),""))</f>
        <v>0.3454</v>
      </c>
      <c r="F576" s="937" t="str">
        <f>IF(LEN(A576)=3,"是",IF(B576&lt;&gt;"",IF(SUM(C576:D576)&lt;&gt;0,"是","否"),"是"))</f>
        <v>是</v>
      </c>
      <c r="G576" s="873" t="str">
        <f>IF(LEN(A576)=3,"类",IF(LEN(A576)=5,"款","项"))</f>
        <v>项</v>
      </c>
    </row>
    <row ht="36.0" customHeight="1" x14ac:dyDescent="0.15" r="577" spans="1:7">
      <c r="A577" s="389">
        <v>2080508</v>
      </c>
      <c r="B577" s="395" t="s">
        <v>523</v>
      </c>
      <c r="C577" s="307">
        <v>0</v>
      </c>
      <c r="D577" s="310">
        <v>0</v>
      </c>
      <c r="E577" s="944" t="str">
        <f>IF(C577&gt;0,D577/C577-1,IF(C577&lt;0,-(D577/C577-1),""))</f>
      </c>
      <c r="F577" s="937" t="str">
        <f>IF(LEN(A577)=3,"是",IF(B577&lt;&gt;"",IF(SUM(C577:D577)&lt;&gt;0,"是","否"),"是"))</f>
        <v>否</v>
      </c>
      <c r="G577" s="873" t="str">
        <f>IF(LEN(A577)=3,"类",IF(LEN(A577)=5,"款","项"))</f>
        <v>项</v>
      </c>
    </row>
    <row ht="36.0" customHeight="1" x14ac:dyDescent="0.15" r="578" spans="1:7">
      <c r="A578" s="387">
        <v>2080599</v>
      </c>
      <c r="B578" s="284" t="s">
        <v>524</v>
      </c>
      <c r="C578" s="307">
        <v>32</v>
      </c>
      <c r="D578" s="310">
        <v>0</v>
      </c>
      <c r="E578" s="944">
        <f>IF(C578&gt;0,D578/C578-1,IF(C578&lt;0,-(D578/C578-1),""))</f>
        <v>-1</v>
      </c>
      <c r="F578" s="937" t="str">
        <f>IF(LEN(A578)=3,"是",IF(B578&lt;&gt;"",IF(SUM(C578:D578)&lt;&gt;0,"是","否"),"是"))</f>
        <v>是</v>
      </c>
      <c r="G578" s="873" t="str">
        <f>IF(LEN(A578)=3,"类",IF(LEN(A578)=5,"款","项"))</f>
        <v>项</v>
      </c>
    </row>
    <row ht="36.0" customHeight="1" x14ac:dyDescent="0.15" r="579" spans="1:7">
      <c r="A579" s="386">
        <v>20806</v>
      </c>
      <c r="B579" s="281" t="s">
        <v>525</v>
      </c>
      <c r="C579" s="307">
        <v>0</v>
      </c>
      <c r="D579" s="307">
        <v>0</v>
      </c>
      <c r="E579" s="978" t="str">
        <f>IF(C579&gt;0,D579/C579-1,IF(C579&lt;0,-(D579/C579-1),""))</f>
      </c>
      <c r="F579" s="937" t="str">
        <f>IF(LEN(A579)=3,"是",IF(B579&lt;&gt;"",IF(SUM(C579:D579)&lt;&gt;0,"是","否"),"是"))</f>
        <v>否</v>
      </c>
      <c r="G579" s="873" t="str">
        <f>IF(LEN(A579)=3,"类",IF(LEN(A579)=5,"款","项"))</f>
        <v>款</v>
      </c>
    </row>
    <row ht="36.0" customHeight="1" x14ac:dyDescent="0.15" r="580" spans="1:7">
      <c r="A580" s="387">
        <v>2080601</v>
      </c>
      <c r="B580" s="284" t="s">
        <v>526</v>
      </c>
      <c r="C580" s="307">
        <v>0</v>
      </c>
      <c r="D580" s="310">
        <v>0</v>
      </c>
      <c r="E580" s="944" t="str">
        <f>IF(C580&gt;0,D580/C580-1,IF(C580&lt;0,-(D580/C580-1),""))</f>
      </c>
      <c r="F580" s="937" t="str">
        <f>IF(LEN(A580)=3,"是",IF(B580&lt;&gt;"",IF(SUM(C580:D580)&lt;&gt;0,"是","否"),"是"))</f>
        <v>否</v>
      </c>
      <c r="G580" s="873" t="str">
        <f>IF(LEN(A580)=3,"类",IF(LEN(A580)=5,"款","项"))</f>
        <v>项</v>
      </c>
    </row>
    <row ht="36.0" customHeight="1" x14ac:dyDescent="0.15" r="581" spans="1:7">
      <c r="A581" s="387">
        <v>2080602</v>
      </c>
      <c r="B581" s="284" t="s">
        <v>527</v>
      </c>
      <c r="C581" s="307">
        <v>0</v>
      </c>
      <c r="D581" s="310">
        <v>0</v>
      </c>
      <c r="E581" s="944" t="str">
        <f>IF(C581&gt;0,D581/C581-1,IF(C581&lt;0,-(D581/C581-1),""))</f>
      </c>
      <c r="F581" s="937" t="str">
        <f>IF(LEN(A581)=3,"是",IF(B581&lt;&gt;"",IF(SUM(C581:D581)&lt;&gt;0,"是","否"),"是"))</f>
        <v>否</v>
      </c>
      <c r="G581" s="873" t="str">
        <f>IF(LEN(A581)=3,"类",IF(LEN(A581)=5,"款","项"))</f>
        <v>项</v>
      </c>
    </row>
    <row ht="36.0" customHeight="1" x14ac:dyDescent="0.15" r="582" spans="1:7">
      <c r="A582" s="387">
        <v>2080699</v>
      </c>
      <c r="B582" s="284" t="s">
        <v>528</v>
      </c>
      <c r="C582" s="307">
        <v>0</v>
      </c>
      <c r="D582" s="310">
        <v>0</v>
      </c>
      <c r="E582" s="944" t="str">
        <f>IF(C582&gt;0,D582/C582-1,IF(C582&lt;0,-(D582/C582-1),""))</f>
      </c>
      <c r="F582" s="937" t="str">
        <f>IF(LEN(A582)=3,"是",IF(B582&lt;&gt;"",IF(SUM(C582:D582)&lt;&gt;0,"是","否"),"是"))</f>
        <v>否</v>
      </c>
      <c r="G582" s="873" t="str">
        <f>IF(LEN(A582)=3,"类",IF(LEN(A582)=5,"款","项"))</f>
        <v>项</v>
      </c>
    </row>
    <row ht="36.0" customHeight="1" x14ac:dyDescent="0.15" r="583" spans="1:7">
      <c r="A583" s="386">
        <v>20807</v>
      </c>
      <c r="B583" s="281" t="s">
        <v>529</v>
      </c>
      <c r="C583" s="307">
        <v>1050</v>
      </c>
      <c r="D583" s="307">
        <v>1164</v>
      </c>
      <c r="E583" s="978">
        <f>IF(C583&gt;0,D583/C583-1,IF(C583&lt;0,-(D583/C583-1),""))</f>
        <v>0.1086</v>
      </c>
      <c r="F583" s="937" t="str">
        <f>IF(LEN(A583)=3,"是",IF(B583&lt;&gt;"",IF(SUM(C583:D583)&lt;&gt;0,"是","否"),"是"))</f>
        <v>是</v>
      </c>
      <c r="G583" s="873" t="str">
        <f>IF(LEN(A583)=3,"类",IF(LEN(A583)=5,"款","项"))</f>
        <v>款</v>
      </c>
    </row>
    <row ht="36.0" customHeight="1" x14ac:dyDescent="0.15" r="584" spans="1:7">
      <c r="A584" s="387">
        <v>2080701</v>
      </c>
      <c r="B584" s="284" t="s">
        <v>530</v>
      </c>
      <c r="C584" s="307">
        <v>2</v>
      </c>
      <c r="D584" s="310">
        <v>0</v>
      </c>
      <c r="E584" s="944">
        <f>IF(C584&gt;0,D584/C584-1,IF(C584&lt;0,-(D584/C584-1),""))</f>
        <v>-1</v>
      </c>
      <c r="F584" s="937" t="str">
        <f>IF(LEN(A584)=3,"是",IF(B584&lt;&gt;"",IF(SUM(C584:D584)&lt;&gt;0,"是","否"),"是"))</f>
        <v>是</v>
      </c>
      <c r="G584" s="873" t="str">
        <f>IF(LEN(A584)=3,"类",IF(LEN(A584)=5,"款","项"))</f>
        <v>项</v>
      </c>
    </row>
    <row ht="36.0" customHeight="1" x14ac:dyDescent="0.15" r="585" spans="1:7">
      <c r="A585" s="387">
        <v>2080702</v>
      </c>
      <c r="B585" s="284" t="s">
        <v>531</v>
      </c>
      <c r="C585" s="307">
        <v>0</v>
      </c>
      <c r="D585" s="310">
        <v>0</v>
      </c>
      <c r="E585" s="944" t="str">
        <f>IF(C585&gt;0,D585/C585-1,IF(C585&lt;0,-(D585/C585-1),""))</f>
      </c>
      <c r="F585" s="937" t="str">
        <f>IF(LEN(A585)=3,"是",IF(B585&lt;&gt;"",IF(SUM(C585:D585)&lt;&gt;0,"是","否"),"是"))</f>
        <v>否</v>
      </c>
      <c r="G585" s="873" t="str">
        <f>IF(LEN(A585)=3,"类",IF(LEN(A585)=5,"款","项"))</f>
        <v>项</v>
      </c>
    </row>
    <row ht="36.0" customHeight="1" x14ac:dyDescent="0.15" r="586" spans="1:7">
      <c r="A586" s="387">
        <v>2080704</v>
      </c>
      <c r="B586" s="284" t="s">
        <v>532</v>
      </c>
      <c r="C586" s="307">
        <v>0</v>
      </c>
      <c r="D586" s="310">
        <v>20</v>
      </c>
      <c r="E586" s="944" t="str">
        <f>IF(C586&gt;0,D586/C586-1,IF(C586&lt;0,-(D586/C586-1),""))</f>
      </c>
      <c r="F586" s="937" t="str">
        <f>IF(LEN(A586)=3,"是",IF(B586&lt;&gt;"",IF(SUM(C586:D586)&lt;&gt;0,"是","否"),"是"))</f>
        <v>是</v>
      </c>
      <c r="G586" s="873" t="str">
        <f>IF(LEN(A586)=3,"类",IF(LEN(A586)=5,"款","项"))</f>
        <v>项</v>
      </c>
    </row>
    <row ht="36.0" customHeight="1" x14ac:dyDescent="0.15" r="587" spans="1:7">
      <c r="A587" s="387">
        <v>2080705</v>
      </c>
      <c r="B587" s="284" t="s">
        <v>533</v>
      </c>
      <c r="C587" s="307">
        <v>0</v>
      </c>
      <c r="D587" s="310">
        <v>0</v>
      </c>
      <c r="E587" s="944" t="str">
        <f>IF(C587&gt;0,D587/C587-1,IF(C587&lt;0,-(D587/C587-1),""))</f>
      </c>
      <c r="F587" s="937" t="str">
        <f>IF(LEN(A587)=3,"是",IF(B587&lt;&gt;"",IF(SUM(C587:D587)&lt;&gt;0,"是","否"),"是"))</f>
        <v>否</v>
      </c>
      <c r="G587" s="873" t="str">
        <f>IF(LEN(A587)=3,"类",IF(LEN(A587)=5,"款","项"))</f>
        <v>项</v>
      </c>
    </row>
    <row ht="36.0" customHeight="1" x14ac:dyDescent="0.15" r="588" spans="1:7">
      <c r="A588" s="387">
        <v>2080709</v>
      </c>
      <c r="B588" s="284" t="s">
        <v>534</v>
      </c>
      <c r="C588" s="307">
        <v>0</v>
      </c>
      <c r="D588" s="310">
        <v>0</v>
      </c>
      <c r="E588" s="944" t="str">
        <f>IF(C588&gt;0,D588/C588-1,IF(C588&lt;0,-(D588/C588-1),""))</f>
      </c>
      <c r="F588" s="937" t="str">
        <f>IF(LEN(A588)=3,"是",IF(B588&lt;&gt;"",IF(SUM(C588:D588)&lt;&gt;0,"是","否"),"是"))</f>
        <v>否</v>
      </c>
      <c r="G588" s="873" t="str">
        <f>IF(LEN(A588)=3,"类",IF(LEN(A588)=5,"款","项"))</f>
        <v>项</v>
      </c>
    </row>
    <row ht="36.0" customHeight="1" x14ac:dyDescent="0.15" r="589" spans="1:7">
      <c r="A589" s="387">
        <v>2080711</v>
      </c>
      <c r="B589" s="284" t="s">
        <v>535</v>
      </c>
      <c r="C589" s="307">
        <v>1</v>
      </c>
      <c r="D589" s="310">
        <v>0</v>
      </c>
      <c r="E589" s="944">
        <f>IF(C589&gt;0,D589/C589-1,IF(C589&lt;0,-(D589/C589-1),""))</f>
        <v>-1</v>
      </c>
      <c r="F589" s="937" t="str">
        <f>IF(LEN(A589)=3,"是",IF(B589&lt;&gt;"",IF(SUM(C589:D589)&lt;&gt;0,"是","否"),"是"))</f>
        <v>是</v>
      </c>
      <c r="G589" s="873" t="str">
        <f>IF(LEN(A589)=3,"类",IF(LEN(A589)=5,"款","项"))</f>
        <v>项</v>
      </c>
    </row>
    <row ht="36.0" customHeight="1" x14ac:dyDescent="0.15" r="590" spans="1:7">
      <c r="A590" s="387">
        <v>2080712</v>
      </c>
      <c r="B590" s="284" t="s">
        <v>536</v>
      </c>
      <c r="C590" s="307">
        <v>0</v>
      </c>
      <c r="D590" s="310">
        <v>0</v>
      </c>
      <c r="E590" s="944" t="str">
        <f>IF(C590&gt;0,D590/C590-1,IF(C590&lt;0,-(D590/C590-1),""))</f>
      </c>
      <c r="F590" s="937" t="str">
        <f>IF(LEN(A590)=3,"是",IF(B590&lt;&gt;"",IF(SUM(C590:D590)&lt;&gt;0,"是","否"),"是"))</f>
        <v>否</v>
      </c>
      <c r="G590" s="873" t="str">
        <f>IF(LEN(A590)=3,"类",IF(LEN(A590)=5,"款","项"))</f>
        <v>项</v>
      </c>
    </row>
    <row ht="36.0" customHeight="1" x14ac:dyDescent="0.15" r="591" spans="1:7">
      <c r="A591" s="387">
        <v>2080713</v>
      </c>
      <c r="B591" s="284" t="s">
        <v>537</v>
      </c>
      <c r="C591" s="307">
        <v>0</v>
      </c>
      <c r="D591" s="310">
        <v>0</v>
      </c>
      <c r="E591" s="944" t="str">
        <f>IF(C591&gt;0,D591/C591-1,IF(C591&lt;0,-(D591/C591-1),""))</f>
      </c>
      <c r="F591" s="937" t="str">
        <f>IF(LEN(A591)=3,"是",IF(B591&lt;&gt;"",IF(SUM(C591:D591)&lt;&gt;0,"是","否"),"是"))</f>
        <v>否</v>
      </c>
      <c r="G591" s="873" t="str">
        <f>IF(LEN(A591)=3,"类",IF(LEN(A591)=5,"款","项"))</f>
        <v>项</v>
      </c>
    </row>
    <row ht="36.0" customHeight="1" x14ac:dyDescent="0.15" r="592" spans="1:7">
      <c r="A592" s="387">
        <v>2080799</v>
      </c>
      <c r="B592" s="284" t="s">
        <v>538</v>
      </c>
      <c r="C592" s="307">
        <v>1047</v>
      </c>
      <c r="D592" s="310">
        <v>1144</v>
      </c>
      <c r="E592" s="944">
        <f>IF(C592&gt;0,D592/C592-1,IF(C592&lt;0,-(D592/C592-1),""))</f>
        <v>0.0926</v>
      </c>
      <c r="F592" s="937" t="str">
        <f>IF(LEN(A592)=3,"是",IF(B592&lt;&gt;"",IF(SUM(C592:D592)&lt;&gt;0,"是","否"),"是"))</f>
        <v>是</v>
      </c>
      <c r="G592" s="873" t="str">
        <f>IF(LEN(A592)=3,"类",IF(LEN(A592)=5,"款","项"))</f>
        <v>项</v>
      </c>
    </row>
    <row ht="36.0" customHeight="1" x14ac:dyDescent="0.15" r="593" spans="1:7">
      <c r="A593" s="386">
        <v>20808</v>
      </c>
      <c r="B593" s="281" t="s">
        <v>539</v>
      </c>
      <c r="C593" s="307">
        <v>2430</v>
      </c>
      <c r="D593" s="307">
        <v>2176</v>
      </c>
      <c r="E593" s="978">
        <f>IF(C593&gt;0,D593/C593-1,IF(C593&lt;0,-(D593/C593-1),""))</f>
        <v>-0.1045</v>
      </c>
      <c r="F593" s="937" t="str">
        <f>IF(LEN(A593)=3,"是",IF(B593&lt;&gt;"",IF(SUM(C593:D593)&lt;&gt;0,"是","否"),"是"))</f>
        <v>是</v>
      </c>
      <c r="G593" s="873" t="str">
        <f>IF(LEN(A593)=3,"类",IF(LEN(A593)=5,"款","项"))</f>
        <v>款</v>
      </c>
    </row>
    <row ht="36.0" customHeight="1" x14ac:dyDescent="0.15" r="594" spans="1:7">
      <c r="A594" s="387">
        <v>2080801</v>
      </c>
      <c r="B594" s="284" t="s">
        <v>540</v>
      </c>
      <c r="C594" s="307">
        <v>791</v>
      </c>
      <c r="D594" s="310">
        <v>227</v>
      </c>
      <c r="E594" s="944">
        <f>IF(C594&gt;0,D594/C594-1,IF(C594&lt;0,-(D594/C594-1),""))</f>
        <v>-0.713</v>
      </c>
      <c r="F594" s="937" t="str">
        <f>IF(LEN(A594)=3,"是",IF(B594&lt;&gt;"",IF(SUM(C594:D594)&lt;&gt;0,"是","否"),"是"))</f>
        <v>是</v>
      </c>
      <c r="G594" s="873" t="str">
        <f>IF(LEN(A594)=3,"类",IF(LEN(A594)=5,"款","项"))</f>
        <v>项</v>
      </c>
    </row>
    <row ht="36.0" customHeight="1" x14ac:dyDescent="0.15" r="595" spans="1:7">
      <c r="A595" s="387">
        <v>2080802</v>
      </c>
      <c r="B595" s="284" t="s">
        <v>541</v>
      </c>
      <c r="C595" s="307">
        <v>229</v>
      </c>
      <c r="D595" s="310">
        <v>30</v>
      </c>
      <c r="E595" s="944">
        <f>IF(C595&gt;0,D595/C595-1,IF(C595&lt;0,-(D595/C595-1),""))</f>
        <v>-0.869</v>
      </c>
      <c r="F595" s="937" t="str">
        <f>IF(LEN(A595)=3,"是",IF(B595&lt;&gt;"",IF(SUM(C595:D595)&lt;&gt;0,"是","否"),"是"))</f>
        <v>是</v>
      </c>
      <c r="G595" s="873" t="str">
        <f>IF(LEN(A595)=3,"类",IF(LEN(A595)=5,"款","项"))</f>
        <v>项</v>
      </c>
    </row>
    <row ht="36.0" customHeight="1" x14ac:dyDescent="0.15" r="596" spans="1:7">
      <c r="A596" s="387">
        <v>2080803</v>
      </c>
      <c r="B596" s="284" t="s">
        <v>542</v>
      </c>
      <c r="C596" s="307">
        <v>778</v>
      </c>
      <c r="D596" s="310">
        <v>0</v>
      </c>
      <c r="E596" s="944">
        <f>IF(C596&gt;0,D596/C596-1,IF(C596&lt;0,-(D596/C596-1),""))</f>
        <v>-1</v>
      </c>
      <c r="F596" s="937" t="str">
        <f>IF(LEN(A596)=3,"是",IF(B596&lt;&gt;"",IF(SUM(C596:D596)&lt;&gt;0,"是","否"),"是"))</f>
        <v>是</v>
      </c>
      <c r="G596" s="873" t="str">
        <f>IF(LEN(A596)=3,"类",IF(LEN(A596)=5,"款","项"))</f>
        <v>项</v>
      </c>
    </row>
    <row s="873" customFormat="1" ht="36.0" customHeight="1" x14ac:dyDescent="0.15" r="597" spans="1:7">
      <c r="A597" s="387">
        <v>2080804</v>
      </c>
      <c r="B597" s="284" t="s">
        <v>543</v>
      </c>
      <c r="C597" s="307"/>
      <c r="D597" s="310"/>
      <c r="E597" s="944" t="str">
        <f>IF(C597&gt;0,D597/C597-1,IF(C597&lt;0,-(D597/C597-1),""))</f>
      </c>
      <c r="F597" s="937" t="str">
        <f>IF(LEN(A597)=3,"是",IF(B597&lt;&gt;"",IF(SUM(C597:D597)&lt;&gt;0,"是","否"),"是"))</f>
        <v>否</v>
      </c>
      <c r="G597" s="873" t="str">
        <f>IF(LEN(A597)=3,"类",IF(LEN(A597)=5,"款","项"))</f>
        <v>项</v>
      </c>
    </row>
    <row ht="36.0" customHeight="1" x14ac:dyDescent="0.15" r="598" spans="1:7">
      <c r="A598" s="387">
        <v>2080805</v>
      </c>
      <c r="B598" s="284" t="s">
        <v>544</v>
      </c>
      <c r="C598" s="307">
        <v>257</v>
      </c>
      <c r="D598" s="310">
        <v>267</v>
      </c>
      <c r="E598" s="944">
        <f>IF(C598&gt;0,D598/C598-1,IF(C598&lt;0,-(D598/C598-1),""))</f>
        <v>0.0389</v>
      </c>
      <c r="F598" s="937" t="str">
        <f>IF(LEN(A598)=3,"是",IF(B598&lt;&gt;"",IF(SUM(C598:D598)&lt;&gt;0,"是","否"),"是"))</f>
        <v>是</v>
      </c>
      <c r="G598" s="873" t="str">
        <f>IF(LEN(A598)=3,"类",IF(LEN(A598)=5,"款","项"))</f>
        <v>项</v>
      </c>
    </row>
    <row ht="36.0" customHeight="1" x14ac:dyDescent="0.15" r="599" spans="1:7">
      <c r="A599" s="387">
        <v>2080806</v>
      </c>
      <c r="B599" s="284" t="s">
        <v>545</v>
      </c>
      <c r="C599" s="307">
        <v>261</v>
      </c>
      <c r="D599" s="310">
        <v>0</v>
      </c>
      <c r="E599" s="944">
        <f>IF(C599&gt;0,D599/C599-1,IF(C599&lt;0,-(D599/C599-1),""))</f>
        <v>-1</v>
      </c>
      <c r="F599" s="937" t="str">
        <f>IF(LEN(A599)=3,"是",IF(B599&lt;&gt;"",IF(SUM(C599:D599)&lt;&gt;0,"是","否"),"是"))</f>
        <v>是</v>
      </c>
      <c r="G599" s="873" t="str">
        <f>IF(LEN(A599)=3,"类",IF(LEN(A599)=5,"款","项"))</f>
        <v>项</v>
      </c>
    </row>
    <row ht="36.0" customHeight="1" x14ac:dyDescent="0.15" r="600" spans="1:7">
      <c r="A600" s="387">
        <v>2080899</v>
      </c>
      <c r="B600" s="284" t="s">
        <v>546</v>
      </c>
      <c r="C600" s="307">
        <v>112</v>
      </c>
      <c r="D600" s="310">
        <v>1649</v>
      </c>
      <c r="E600" s="944">
        <f>IF(C600&gt;0,D600/C600-1,IF(C600&lt;0,-(D600/C600-1),""))</f>
        <v>13.7232</v>
      </c>
      <c r="F600" s="937" t="str">
        <f>IF(LEN(A600)=3,"是",IF(B600&lt;&gt;"",IF(SUM(C600:D600)&lt;&gt;0,"是","否"),"是"))</f>
        <v>是</v>
      </c>
      <c r="G600" s="873" t="str">
        <f>IF(LEN(A600)=3,"类",IF(LEN(A600)=5,"款","项"))</f>
        <v>项</v>
      </c>
    </row>
    <row ht="36.0" customHeight="1" x14ac:dyDescent="0.15" r="601" spans="1:7">
      <c r="A601" s="386">
        <v>20809</v>
      </c>
      <c r="B601" s="281" t="s">
        <v>547</v>
      </c>
      <c r="C601" s="307">
        <v>189</v>
      </c>
      <c r="D601" s="307">
        <v>376</v>
      </c>
      <c r="E601" s="978">
        <f>IF(C601&gt;0,D601/C601-1,IF(C601&lt;0,-(D601/C601-1),""))</f>
        <v>0.9894</v>
      </c>
      <c r="F601" s="937" t="str">
        <f>IF(LEN(A601)=3,"是",IF(B601&lt;&gt;"",IF(SUM(C601:D601)&lt;&gt;0,"是","否"),"是"))</f>
        <v>是</v>
      </c>
      <c r="G601" s="873" t="str">
        <f>IF(LEN(A601)=3,"类",IF(LEN(A601)=5,"款","项"))</f>
        <v>款</v>
      </c>
    </row>
    <row s="873" customFormat="1" ht="36.0" customHeight="1" x14ac:dyDescent="0.15" r="602" spans="1:7">
      <c r="A602" s="387">
        <v>2080901</v>
      </c>
      <c r="B602" s="284" t="s">
        <v>548</v>
      </c>
      <c r="C602" s="307">
        <v>66</v>
      </c>
      <c r="D602" s="310">
        <v>240</v>
      </c>
      <c r="E602" s="944">
        <f>IF(C602&gt;0,D602/C602-1,IF(C602&lt;0,-(D602/C602-1),""))</f>
        <v>2.6364</v>
      </c>
      <c r="F602" s="937" t="str">
        <f>IF(LEN(A602)=3,"是",IF(B602&lt;&gt;"",IF(SUM(C602:D602)&lt;&gt;0,"是","否"),"是"))</f>
        <v>是</v>
      </c>
      <c r="G602" s="873" t="str">
        <f>IF(LEN(A602)=3,"类",IF(LEN(A602)=5,"款","项"))</f>
        <v>项</v>
      </c>
    </row>
    <row ht="36.0" customHeight="1" x14ac:dyDescent="0.15" r="603" spans="1:7">
      <c r="A603" s="387">
        <v>2080902</v>
      </c>
      <c r="B603" s="284" t="s">
        <v>549</v>
      </c>
      <c r="C603" s="307">
        <v>80</v>
      </c>
      <c r="D603" s="310">
        <v>66</v>
      </c>
      <c r="E603" s="944">
        <f>IF(C603&gt;0,D603/C603-1,IF(C603&lt;0,-(D603/C603-1),""))</f>
        <v>-0.175</v>
      </c>
      <c r="F603" s="937" t="str">
        <f>IF(LEN(A603)=3,"是",IF(B603&lt;&gt;"",IF(SUM(C603:D603)&lt;&gt;0,"是","否"),"是"))</f>
        <v>是</v>
      </c>
      <c r="G603" s="873" t="str">
        <f>IF(LEN(A603)=3,"类",IF(LEN(A603)=5,"款","项"))</f>
        <v>项</v>
      </c>
    </row>
    <row ht="36.0" customHeight="1" x14ac:dyDescent="0.15" r="604" spans="1:7">
      <c r="A604" s="387">
        <v>2080903</v>
      </c>
      <c r="B604" s="284" t="s">
        <v>550</v>
      </c>
      <c r="C604" s="307">
        <v>0</v>
      </c>
      <c r="D604" s="310">
        <v>0</v>
      </c>
      <c r="E604" s="944" t="str">
        <f>IF(C604&gt;0,D604/C604-1,IF(C604&lt;0,-(D604/C604-1),""))</f>
      </c>
      <c r="F604" s="937" t="str">
        <f>IF(LEN(A604)=3,"是",IF(B604&lt;&gt;"",IF(SUM(C604:D604)&lt;&gt;0,"是","否"),"是"))</f>
        <v>否</v>
      </c>
      <c r="G604" s="873" t="str">
        <f>IF(LEN(A604)=3,"类",IF(LEN(A604)=5,"款","项"))</f>
        <v>项</v>
      </c>
    </row>
    <row ht="36.0" customHeight="1" x14ac:dyDescent="0.15" r="605" spans="1:7">
      <c r="A605" s="387">
        <v>2080904</v>
      </c>
      <c r="B605" s="284" t="s">
        <v>551</v>
      </c>
      <c r="C605" s="307">
        <v>12</v>
      </c>
      <c r="D605" s="310">
        <v>8</v>
      </c>
      <c r="E605" s="944">
        <f>IF(C605&gt;0,D605/C605-1,IF(C605&lt;0,-(D605/C605-1),""))</f>
        <v>-0.3333</v>
      </c>
      <c r="F605" s="937" t="str">
        <f>IF(LEN(A605)=3,"是",IF(B605&lt;&gt;"",IF(SUM(C605:D605)&lt;&gt;0,"是","否"),"是"))</f>
        <v>是</v>
      </c>
      <c r="G605" s="873" t="str">
        <f>IF(LEN(A605)=3,"类",IF(LEN(A605)=5,"款","项"))</f>
        <v>项</v>
      </c>
    </row>
    <row ht="36.0" customHeight="1" x14ac:dyDescent="0.15" r="606" spans="1:7">
      <c r="A606" s="387">
        <v>2080905</v>
      </c>
      <c r="B606" s="284" t="s">
        <v>552</v>
      </c>
      <c r="C606" s="307">
        <v>30</v>
      </c>
      <c r="D606" s="310">
        <v>26</v>
      </c>
      <c r="E606" s="944">
        <f>IF(C606&gt;0,D606/C606-1,IF(C606&lt;0,-(D606/C606-1),""))</f>
        <v>-0.1333</v>
      </c>
      <c r="F606" s="937" t="str">
        <f>IF(LEN(A606)=3,"是",IF(B606&lt;&gt;"",IF(SUM(C606:D606)&lt;&gt;0,"是","否"),"是"))</f>
        <v>是</v>
      </c>
      <c r="G606" s="873" t="str">
        <f>IF(LEN(A606)=3,"类",IF(LEN(A606)=5,"款","项"))</f>
        <v>项</v>
      </c>
    </row>
    <row ht="36.0" customHeight="1" x14ac:dyDescent="0.15" r="607" spans="1:7">
      <c r="A607" s="387">
        <v>2080999</v>
      </c>
      <c r="B607" s="284" t="s">
        <v>553</v>
      </c>
      <c r="C607" s="307">
        <v>1</v>
      </c>
      <c r="D607" s="310">
        <v>36</v>
      </c>
      <c r="E607" s="944">
        <f>IF(C607&gt;0,D607/C607-1,IF(C607&lt;0,-(D607/C607-1),""))</f>
        <v>35</v>
      </c>
      <c r="F607" s="937" t="str">
        <f>IF(LEN(A607)=3,"是",IF(B607&lt;&gt;"",IF(SUM(C607:D607)&lt;&gt;0,"是","否"),"是"))</f>
        <v>是</v>
      </c>
      <c r="G607" s="873" t="str">
        <f>IF(LEN(A607)=3,"类",IF(LEN(A607)=5,"款","项"))</f>
        <v>项</v>
      </c>
    </row>
    <row ht="36.0" customHeight="1" x14ac:dyDescent="0.15" r="608" spans="1:7">
      <c r="A608" s="386">
        <v>20810</v>
      </c>
      <c r="B608" s="281" t="s">
        <v>554</v>
      </c>
      <c r="C608" s="307">
        <v>2621</v>
      </c>
      <c r="D608" s="307">
        <v>2358</v>
      </c>
      <c r="E608" s="978">
        <f>IF(C608&gt;0,D608/C608-1,IF(C608&lt;0,-(D608/C608-1),""))</f>
        <v>-0.1003</v>
      </c>
      <c r="F608" s="937" t="str">
        <f>IF(LEN(A608)=3,"是",IF(B608&lt;&gt;"",IF(SUM(C608:D608)&lt;&gt;0,"是","否"),"是"))</f>
        <v>是</v>
      </c>
      <c r="G608" s="873" t="str">
        <f>IF(LEN(A608)=3,"类",IF(LEN(A608)=5,"款","项"))</f>
        <v>款</v>
      </c>
    </row>
    <row ht="36.0" customHeight="1" x14ac:dyDescent="0.15" r="609" spans="1:7">
      <c r="A609" s="387">
        <v>2081001</v>
      </c>
      <c r="B609" s="284" t="s">
        <v>555</v>
      </c>
      <c r="C609" s="307">
        <v>179</v>
      </c>
      <c r="D609" s="310">
        <v>815</v>
      </c>
      <c r="E609" s="944">
        <f>IF(C609&gt;0,D609/C609-1,IF(C609&lt;0,-(D609/C609-1),""))</f>
        <v>3.5531</v>
      </c>
      <c r="F609" s="937" t="str">
        <f>IF(LEN(A609)=3,"是",IF(B609&lt;&gt;"",IF(SUM(C609:D609)&lt;&gt;0,"是","否"),"是"))</f>
        <v>是</v>
      </c>
      <c r="G609" s="873" t="str">
        <f>IF(LEN(A609)=3,"类",IF(LEN(A609)=5,"款","项"))</f>
        <v>项</v>
      </c>
    </row>
    <row ht="36.0" customHeight="1" x14ac:dyDescent="0.15" r="610" spans="1:7">
      <c r="A610" s="387">
        <v>2081002</v>
      </c>
      <c r="B610" s="284" t="s">
        <v>556</v>
      </c>
      <c r="C610" s="307">
        <v>521</v>
      </c>
      <c r="D610" s="310">
        <v>421</v>
      </c>
      <c r="E610" s="944">
        <f>IF(C610&gt;0,D610/C610-1,IF(C610&lt;0,-(D610/C610-1),""))</f>
        <v>-0.1919</v>
      </c>
      <c r="F610" s="937" t="str">
        <f>IF(LEN(A610)=3,"是",IF(B610&lt;&gt;"",IF(SUM(C610:D610)&lt;&gt;0,"是","否"),"是"))</f>
        <v>是</v>
      </c>
      <c r="G610" s="873" t="str">
        <f>IF(LEN(A610)=3,"类",IF(LEN(A610)=5,"款","项"))</f>
        <v>项</v>
      </c>
    </row>
    <row ht="36.0" customHeight="1" x14ac:dyDescent="0.15" r="611" spans="1:7">
      <c r="A611" s="387">
        <v>2081003</v>
      </c>
      <c r="B611" s="284" t="s">
        <v>557</v>
      </c>
      <c r="C611" s="307">
        <v>0</v>
      </c>
      <c r="D611" s="310">
        <v>0</v>
      </c>
      <c r="E611" s="944" t="str">
        <f>IF(C611&gt;0,D611/C611-1,IF(C611&lt;0,-(D611/C611-1),""))</f>
      </c>
      <c r="F611" s="937" t="str">
        <f>IF(LEN(A611)=3,"是",IF(B611&lt;&gt;"",IF(SUM(C611:D611)&lt;&gt;0,"是","否"),"是"))</f>
        <v>否</v>
      </c>
      <c r="G611" s="873" t="str">
        <f>IF(LEN(A611)=3,"类",IF(LEN(A611)=5,"款","项"))</f>
        <v>项</v>
      </c>
    </row>
    <row ht="36.0" customHeight="1" x14ac:dyDescent="0.15" r="612" spans="1:7">
      <c r="A612" s="387">
        <v>2081004</v>
      </c>
      <c r="B612" s="284" t="s">
        <v>558</v>
      </c>
      <c r="C612" s="307">
        <v>1622</v>
      </c>
      <c r="D612" s="310">
        <v>422</v>
      </c>
      <c r="E612" s="944">
        <f>IF(C612&gt;0,D612/C612-1,IF(C612&lt;0,-(D612/C612-1),""))</f>
        <v>-0.7398</v>
      </c>
      <c r="F612" s="937" t="str">
        <f>IF(LEN(A612)=3,"是",IF(B612&lt;&gt;"",IF(SUM(C612:D612)&lt;&gt;0,"是","否"),"是"))</f>
        <v>是</v>
      </c>
      <c r="G612" s="873" t="str">
        <f>IF(LEN(A612)=3,"类",IF(LEN(A612)=5,"款","项"))</f>
        <v>项</v>
      </c>
    </row>
    <row ht="36.0" customHeight="1" x14ac:dyDescent="0.15" r="613" spans="1:7">
      <c r="A613" s="387">
        <v>2081005</v>
      </c>
      <c r="B613" s="284" t="s">
        <v>559</v>
      </c>
      <c r="C613" s="307">
        <v>0</v>
      </c>
      <c r="D613" s="310">
        <v>0</v>
      </c>
      <c r="E613" s="944" t="str">
        <f>IF(C613&gt;0,D613/C613-1,IF(C613&lt;0,-(D613/C613-1),""))</f>
      </c>
      <c r="F613" s="937" t="str">
        <f>IF(LEN(A613)=3,"是",IF(B613&lt;&gt;"",IF(SUM(C613:D613)&lt;&gt;0,"是","否"),"是"))</f>
        <v>否</v>
      </c>
      <c r="G613" s="873" t="str">
        <f>IF(LEN(A613)=3,"类",IF(LEN(A613)=5,"款","项"))</f>
        <v>项</v>
      </c>
    </row>
    <row ht="36.0" customHeight="1" x14ac:dyDescent="0.15" r="614" spans="1:7">
      <c r="A614" s="387">
        <v>2081006</v>
      </c>
      <c r="B614" s="284" t="s">
        <v>560</v>
      </c>
      <c r="C614" s="307">
        <v>299</v>
      </c>
      <c r="D614" s="310">
        <v>700</v>
      </c>
      <c r="E614" s="944">
        <f>IF(C614&gt;0,D614/C614-1,IF(C614&lt;0,-(D614/C614-1),""))</f>
        <v>1.3411</v>
      </c>
      <c r="F614" s="937" t="str">
        <f>IF(LEN(A614)=3,"是",IF(B614&lt;&gt;"",IF(SUM(C614:D614)&lt;&gt;0,"是","否"),"是"))</f>
        <v>是</v>
      </c>
      <c r="G614" s="873" t="str">
        <f>IF(LEN(A614)=3,"类",IF(LEN(A614)=5,"款","项"))</f>
        <v>项</v>
      </c>
    </row>
    <row ht="36.0" customHeight="1" x14ac:dyDescent="0.15" r="615" spans="1:7">
      <c r="A615" s="387">
        <v>2081099</v>
      </c>
      <c r="B615" s="284" t="s">
        <v>561</v>
      </c>
      <c r="C615" s="307">
        <v>0</v>
      </c>
      <c r="D615" s="310">
        <v>0</v>
      </c>
      <c r="E615" s="944" t="str">
        <f>IF(C615&gt;0,D615/C615-1,IF(C615&lt;0,-(D615/C615-1),""))</f>
      </c>
      <c r="F615" s="937" t="str">
        <f>IF(LEN(A615)=3,"是",IF(B615&lt;&gt;"",IF(SUM(C615:D615)&lt;&gt;0,"是","否"),"是"))</f>
        <v>否</v>
      </c>
      <c r="G615" s="873" t="str">
        <f>IF(LEN(A615)=3,"类",IF(LEN(A615)=5,"款","项"))</f>
        <v>项</v>
      </c>
    </row>
    <row ht="36.0" customHeight="1" x14ac:dyDescent="0.15" r="616" spans="1:7">
      <c r="A616" s="386">
        <v>20811</v>
      </c>
      <c r="B616" s="281" t="s">
        <v>562</v>
      </c>
      <c r="C616" s="307">
        <v>839</v>
      </c>
      <c r="D616" s="307">
        <v>595</v>
      </c>
      <c r="E616" s="978">
        <f>IF(C616&gt;0,D616/C616-1,IF(C616&lt;0,-(D616/C616-1),""))</f>
        <v>-0.2908</v>
      </c>
      <c r="F616" s="937" t="str">
        <f>IF(LEN(A616)=3,"是",IF(B616&lt;&gt;"",IF(SUM(C616:D616)&lt;&gt;0,"是","否"),"是"))</f>
        <v>是</v>
      </c>
      <c r="G616" s="873" t="str">
        <f>IF(LEN(A616)=3,"类",IF(LEN(A616)=5,"款","项"))</f>
        <v>款</v>
      </c>
    </row>
    <row ht="36.0" customHeight="1" x14ac:dyDescent="0.15" r="617" spans="1:7">
      <c r="A617" s="387">
        <v>2081101</v>
      </c>
      <c r="B617" s="284" t="s">
        <v>136</v>
      </c>
      <c r="C617" s="307">
        <v>117</v>
      </c>
      <c r="D617" s="310">
        <v>110</v>
      </c>
      <c r="E617" s="944">
        <f>IF(C617&gt;0,D617/C617-1,IF(C617&lt;0,-(D617/C617-1),""))</f>
        <v>-0.0598</v>
      </c>
      <c r="F617" s="937" t="str">
        <f>IF(LEN(A617)=3,"是",IF(B617&lt;&gt;"",IF(SUM(C617:D617)&lt;&gt;0,"是","否"),"是"))</f>
        <v>是</v>
      </c>
      <c r="G617" s="873" t="str">
        <f>IF(LEN(A617)=3,"类",IF(LEN(A617)=5,"款","项"))</f>
        <v>项</v>
      </c>
    </row>
    <row ht="36.0" customHeight="1" x14ac:dyDescent="0.15" r="618" spans="1:7">
      <c r="A618" s="387">
        <v>2081102</v>
      </c>
      <c r="B618" s="284" t="s">
        <v>137</v>
      </c>
      <c r="C618" s="307">
        <v>0</v>
      </c>
      <c r="D618" s="310">
        <v>0</v>
      </c>
      <c r="E618" s="944" t="str">
        <f>IF(C618&gt;0,D618/C618-1,IF(C618&lt;0,-(D618/C618-1),""))</f>
      </c>
      <c r="F618" s="937" t="str">
        <f>IF(LEN(A618)=3,"是",IF(B618&lt;&gt;"",IF(SUM(C618:D618)&lt;&gt;0,"是","否"),"是"))</f>
        <v>否</v>
      </c>
      <c r="G618" s="873" t="str">
        <f>IF(LEN(A618)=3,"类",IF(LEN(A618)=5,"款","项"))</f>
        <v>项</v>
      </c>
    </row>
    <row ht="36.0" customHeight="1" x14ac:dyDescent="0.15" r="619" spans="1:7">
      <c r="A619" s="387">
        <v>2081103</v>
      </c>
      <c r="B619" s="284" t="s">
        <v>138</v>
      </c>
      <c r="C619" s="307">
        <v>0</v>
      </c>
      <c r="D619" s="310">
        <v>0</v>
      </c>
      <c r="E619" s="944" t="str">
        <f>IF(C619&gt;0,D619/C619-1,IF(C619&lt;0,-(D619/C619-1),""))</f>
      </c>
      <c r="F619" s="937" t="str">
        <f>IF(LEN(A619)=3,"是",IF(B619&lt;&gt;"",IF(SUM(C619:D619)&lt;&gt;0,"是","否"),"是"))</f>
        <v>否</v>
      </c>
      <c r="G619" s="873" t="str">
        <f>IF(LEN(A619)=3,"类",IF(LEN(A619)=5,"款","项"))</f>
        <v>项</v>
      </c>
    </row>
    <row ht="36.0" customHeight="1" x14ac:dyDescent="0.15" r="620" spans="1:7">
      <c r="A620" s="387">
        <v>2081104</v>
      </c>
      <c r="B620" s="284" t="s">
        <v>563</v>
      </c>
      <c r="C620" s="307">
        <v>84</v>
      </c>
      <c r="D620" s="310">
        <v>44</v>
      </c>
      <c r="E620" s="944">
        <f>IF(C620&gt;0,D620/C620-1,IF(C620&lt;0,-(D620/C620-1),""))</f>
        <v>-0.4762</v>
      </c>
      <c r="F620" s="937" t="str">
        <f>IF(LEN(A620)=3,"是",IF(B620&lt;&gt;"",IF(SUM(C620:D620)&lt;&gt;0,"是","否"),"是"))</f>
        <v>是</v>
      </c>
      <c r="G620" s="873" t="str">
        <f>IF(LEN(A620)=3,"类",IF(LEN(A620)=5,"款","项"))</f>
        <v>项</v>
      </c>
    </row>
    <row ht="36.0" customHeight="1" x14ac:dyDescent="0.15" r="621" spans="1:7">
      <c r="A621" s="387">
        <v>2081105</v>
      </c>
      <c r="B621" s="284" t="s">
        <v>564</v>
      </c>
      <c r="C621" s="307">
        <v>57</v>
      </c>
      <c r="D621" s="310">
        <v>8</v>
      </c>
      <c r="E621" s="944">
        <f>IF(C621&gt;0,D621/C621-1,IF(C621&lt;0,-(D621/C621-1),""))</f>
        <v>-0.8596</v>
      </c>
      <c r="F621" s="937" t="str">
        <f>IF(LEN(A621)=3,"是",IF(B621&lt;&gt;"",IF(SUM(C621:D621)&lt;&gt;0,"是","否"),"是"))</f>
        <v>是</v>
      </c>
      <c r="G621" s="873" t="str">
        <f>IF(LEN(A621)=3,"类",IF(LEN(A621)=5,"款","项"))</f>
        <v>项</v>
      </c>
    </row>
    <row ht="36.0" customHeight="1" x14ac:dyDescent="0.15" r="622" spans="1:7">
      <c r="A622" s="387">
        <v>2081106</v>
      </c>
      <c r="B622" s="284" t="s">
        <v>565</v>
      </c>
      <c r="C622" s="307">
        <v>0</v>
      </c>
      <c r="D622" s="310">
        <v>0</v>
      </c>
      <c r="E622" s="944" t="str">
        <f>IF(C622&gt;0,D622/C622-1,IF(C622&lt;0,-(D622/C622-1),""))</f>
      </c>
      <c r="F622" s="937" t="str">
        <f>IF(LEN(A622)=3,"是",IF(B622&lt;&gt;"",IF(SUM(C622:D622)&lt;&gt;0,"是","否"),"是"))</f>
        <v>否</v>
      </c>
      <c r="G622" s="873" t="str">
        <f>IF(LEN(A622)=3,"类",IF(LEN(A622)=5,"款","项"))</f>
        <v>项</v>
      </c>
    </row>
    <row ht="36.0" customHeight="1" x14ac:dyDescent="0.15" r="623" spans="1:7">
      <c r="A623" s="387">
        <v>2081107</v>
      </c>
      <c r="B623" s="284" t="s">
        <v>566</v>
      </c>
      <c r="C623" s="307">
        <v>543</v>
      </c>
      <c r="D623" s="310">
        <v>427</v>
      </c>
      <c r="E623" s="944">
        <f>IF(C623&gt;0,D623/C623-1,IF(C623&lt;0,-(D623/C623-1),""))</f>
        <v>-0.2136</v>
      </c>
      <c r="F623" s="937" t="str">
        <f>IF(LEN(A623)=3,"是",IF(B623&lt;&gt;"",IF(SUM(C623:D623)&lt;&gt;0,"是","否"),"是"))</f>
        <v>是</v>
      </c>
      <c r="G623" s="873" t="str">
        <f>IF(LEN(A623)=3,"类",IF(LEN(A623)=5,"款","项"))</f>
        <v>项</v>
      </c>
    </row>
    <row ht="36.0" customHeight="1" x14ac:dyDescent="0.15" r="624" spans="1:7">
      <c r="A624" s="387">
        <v>2081199</v>
      </c>
      <c r="B624" s="284" t="s">
        <v>567</v>
      </c>
      <c r="C624" s="307">
        <v>38</v>
      </c>
      <c r="D624" s="310">
        <v>6</v>
      </c>
      <c r="E624" s="944">
        <f>IF(C624&gt;0,D624/C624-1,IF(C624&lt;0,-(D624/C624-1),""))</f>
        <v>-0.8421</v>
      </c>
      <c r="F624" s="937" t="str">
        <f>IF(LEN(A624)=3,"是",IF(B624&lt;&gt;"",IF(SUM(C624:D624)&lt;&gt;0,"是","否"),"是"))</f>
        <v>是</v>
      </c>
      <c r="G624" s="873" t="str">
        <f>IF(LEN(A624)=3,"类",IF(LEN(A624)=5,"款","项"))</f>
        <v>项</v>
      </c>
    </row>
    <row ht="36.0" customHeight="1" x14ac:dyDescent="0.15" r="625" spans="1:7">
      <c r="A625" s="386">
        <v>20816</v>
      </c>
      <c r="B625" s="281" t="s">
        <v>568</v>
      </c>
      <c r="C625" s="307">
        <v>79</v>
      </c>
      <c r="D625" s="307">
        <v>75</v>
      </c>
      <c r="E625" s="978">
        <f>IF(C625&gt;0,D625/C625-1,IF(C625&lt;0,-(D625/C625-1),""))</f>
        <v>-0.0506</v>
      </c>
      <c r="F625" s="937" t="str">
        <f>IF(LEN(A625)=3,"是",IF(B625&lt;&gt;"",IF(SUM(C625:D625)&lt;&gt;0,"是","否"),"是"))</f>
        <v>是</v>
      </c>
      <c r="G625" s="873" t="str">
        <f>IF(LEN(A625)=3,"类",IF(LEN(A625)=5,"款","项"))</f>
        <v>款</v>
      </c>
    </row>
    <row ht="36.0" customHeight="1" x14ac:dyDescent="0.15" r="626" spans="1:7">
      <c r="A626" s="387">
        <v>2081601</v>
      </c>
      <c r="B626" s="284" t="s">
        <v>136</v>
      </c>
      <c r="C626" s="307">
        <v>78</v>
      </c>
      <c r="D626" s="310">
        <v>75</v>
      </c>
      <c r="E626" s="944">
        <f>IF(C626&gt;0,D626/C626-1,IF(C626&lt;0,-(D626/C626-1),""))</f>
        <v>-0.0385</v>
      </c>
      <c r="F626" s="937" t="str">
        <f>IF(LEN(A626)=3,"是",IF(B626&lt;&gt;"",IF(SUM(C626:D626)&lt;&gt;0,"是","否"),"是"))</f>
        <v>是</v>
      </c>
      <c r="G626" s="873" t="str">
        <f>IF(LEN(A626)=3,"类",IF(LEN(A626)=5,"款","项"))</f>
        <v>项</v>
      </c>
    </row>
    <row ht="36.0" customHeight="1" x14ac:dyDescent="0.15" r="627" spans="1:7">
      <c r="A627" s="387">
        <v>2081602</v>
      </c>
      <c r="B627" s="284" t="s">
        <v>137</v>
      </c>
      <c r="C627" s="307">
        <v>1</v>
      </c>
      <c r="D627" s="310">
        <v>0</v>
      </c>
      <c r="E627" s="944">
        <f>IF(C627&gt;0,D627/C627-1,IF(C627&lt;0,-(D627/C627-1),""))</f>
        <v>-1</v>
      </c>
      <c r="F627" s="937" t="str">
        <f>IF(LEN(A627)=3,"是",IF(B627&lt;&gt;"",IF(SUM(C627:D627)&lt;&gt;0,"是","否"),"是"))</f>
        <v>是</v>
      </c>
      <c r="G627" s="873" t="str">
        <f>IF(LEN(A627)=3,"类",IF(LEN(A627)=5,"款","项"))</f>
        <v>项</v>
      </c>
    </row>
    <row ht="36.0" customHeight="1" x14ac:dyDescent="0.15" r="628" spans="1:7">
      <c r="A628" s="387">
        <v>2081603</v>
      </c>
      <c r="B628" s="284" t="s">
        <v>138</v>
      </c>
      <c r="C628" s="307">
        <v>0</v>
      </c>
      <c r="D628" s="310">
        <v>0</v>
      </c>
      <c r="E628" s="944" t="str">
        <f>IF(C628&gt;0,D628/C628-1,IF(C628&lt;0,-(D628/C628-1),""))</f>
      </c>
      <c r="F628" s="937" t="str">
        <f>IF(LEN(A628)=3,"是",IF(B628&lt;&gt;"",IF(SUM(C628:D628)&lt;&gt;0,"是","否"),"是"))</f>
        <v>否</v>
      </c>
      <c r="G628" s="873" t="str">
        <f>IF(LEN(A628)=3,"类",IF(LEN(A628)=5,"款","项"))</f>
        <v>项</v>
      </c>
    </row>
    <row ht="36.0" customHeight="1" x14ac:dyDescent="0.15" r="629" spans="1:7">
      <c r="A629" s="387">
        <v>2081699</v>
      </c>
      <c r="B629" s="284" t="s">
        <v>569</v>
      </c>
      <c r="C629" s="307">
        <v>0</v>
      </c>
      <c r="D629" s="310">
        <v>0</v>
      </c>
      <c r="E629" s="944" t="str">
        <f>IF(C629&gt;0,D629/C629-1,IF(C629&lt;0,-(D629/C629-1),""))</f>
      </c>
      <c r="F629" s="937" t="str">
        <f>IF(LEN(A629)=3,"是",IF(B629&lt;&gt;"",IF(SUM(C629:D629)&lt;&gt;0,"是","否"),"是"))</f>
        <v>否</v>
      </c>
      <c r="G629" s="873" t="str">
        <f>IF(LEN(A629)=3,"类",IF(LEN(A629)=5,"款","项"))</f>
        <v>项</v>
      </c>
    </row>
    <row ht="36.0" customHeight="1" x14ac:dyDescent="0.15" r="630" spans="1:7">
      <c r="A630" s="386">
        <v>20819</v>
      </c>
      <c r="B630" s="281" t="s">
        <v>570</v>
      </c>
      <c r="C630" s="307">
        <v>3175</v>
      </c>
      <c r="D630" s="307">
        <v>4816</v>
      </c>
      <c r="E630" s="978">
        <f>IF(C630&gt;0,D630/C630-1,IF(C630&lt;0,-(D630/C630-1),""))</f>
        <v>0.5169</v>
      </c>
      <c r="F630" s="937" t="str">
        <f>IF(LEN(A630)=3,"是",IF(B630&lt;&gt;"",IF(SUM(C630:D630)&lt;&gt;0,"是","否"),"是"))</f>
        <v>是</v>
      </c>
      <c r="G630" s="873" t="str">
        <f>IF(LEN(A630)=3,"类",IF(LEN(A630)=5,"款","项"))</f>
        <v>款</v>
      </c>
    </row>
    <row ht="36.0" customHeight="1" x14ac:dyDescent="0.15" r="631" spans="1:7">
      <c r="A631" s="387">
        <v>2081901</v>
      </c>
      <c r="B631" s="284" t="s">
        <v>571</v>
      </c>
      <c r="C631" s="307">
        <v>828</v>
      </c>
      <c r="D631" s="310">
        <v>1268</v>
      </c>
      <c r="E631" s="944">
        <f>IF(C631&gt;0,D631/C631-1,IF(C631&lt;0,-(D631/C631-1),""))</f>
        <v>0.5314</v>
      </c>
      <c r="F631" s="937" t="str">
        <f>IF(LEN(A631)=3,"是",IF(B631&lt;&gt;"",IF(SUM(C631:D631)&lt;&gt;0,"是","否"),"是"))</f>
        <v>是</v>
      </c>
      <c r="G631" s="873" t="str">
        <f>IF(LEN(A631)=3,"类",IF(LEN(A631)=5,"款","项"))</f>
        <v>项</v>
      </c>
    </row>
    <row ht="36.0" customHeight="1" x14ac:dyDescent="0.15" r="632" spans="1:7">
      <c r="A632" s="387">
        <v>2081902</v>
      </c>
      <c r="B632" s="284" t="s">
        <v>572</v>
      </c>
      <c r="C632" s="307">
        <v>2347</v>
      </c>
      <c r="D632" s="310">
        <v>3548</v>
      </c>
      <c r="E632" s="944">
        <f>IF(C632&gt;0,D632/C632-1,IF(C632&lt;0,-(D632/C632-1),""))</f>
        <v>0.5117</v>
      </c>
      <c r="F632" s="937" t="str">
        <f>IF(LEN(A632)=3,"是",IF(B632&lt;&gt;"",IF(SUM(C632:D632)&lt;&gt;0,"是","否"),"是"))</f>
        <v>是</v>
      </c>
      <c r="G632" s="873" t="str">
        <f>IF(LEN(A632)=3,"类",IF(LEN(A632)=5,"款","项"))</f>
        <v>项</v>
      </c>
    </row>
    <row ht="36.0" customHeight="1" x14ac:dyDescent="0.15" r="633" spans="1:7">
      <c r="A633" s="386">
        <v>20820</v>
      </c>
      <c r="B633" s="281" t="s">
        <v>573</v>
      </c>
      <c r="C633" s="307">
        <v>153</v>
      </c>
      <c r="D633" s="307">
        <v>504</v>
      </c>
      <c r="E633" s="978">
        <f>IF(C633&gt;0,D633/C633-1,IF(C633&lt;0,-(D633/C633-1),""))</f>
        <v>2.2941</v>
      </c>
      <c r="F633" s="937" t="str">
        <f>IF(LEN(A633)=3,"是",IF(B633&lt;&gt;"",IF(SUM(C633:D633)&lt;&gt;0,"是","否"),"是"))</f>
        <v>是</v>
      </c>
      <c r="G633" s="873" t="str">
        <f>IF(LEN(A633)=3,"类",IF(LEN(A633)=5,"款","项"))</f>
        <v>款</v>
      </c>
    </row>
    <row ht="36.0" customHeight="1" x14ac:dyDescent="0.15" r="634" spans="1:7">
      <c r="A634" s="387">
        <v>2082001</v>
      </c>
      <c r="B634" s="284" t="s">
        <v>574</v>
      </c>
      <c r="C634" s="307">
        <v>151</v>
      </c>
      <c r="D634" s="310">
        <v>500</v>
      </c>
      <c r="E634" s="944">
        <f>IF(C634&gt;0,D634/C634-1,IF(C634&lt;0,-(D634/C634-1),""))</f>
        <v>2.3113</v>
      </c>
      <c r="F634" s="937" t="str">
        <f>IF(LEN(A634)=3,"是",IF(B634&lt;&gt;"",IF(SUM(C634:D634)&lt;&gt;0,"是","否"),"是"))</f>
        <v>是</v>
      </c>
      <c r="G634" s="873" t="str">
        <f>IF(LEN(A634)=3,"类",IF(LEN(A634)=5,"款","项"))</f>
        <v>项</v>
      </c>
    </row>
    <row ht="36.0" customHeight="1" x14ac:dyDescent="0.15" r="635" spans="1:7">
      <c r="A635" s="387">
        <v>2082002</v>
      </c>
      <c r="B635" s="284" t="s">
        <v>575</v>
      </c>
      <c r="C635" s="307">
        <v>2</v>
      </c>
      <c r="D635" s="310">
        <v>4</v>
      </c>
      <c r="E635" s="944">
        <f>IF(C635&gt;0,D635/C635-1,IF(C635&lt;0,-(D635/C635-1),""))</f>
        <v>1</v>
      </c>
      <c r="F635" s="937" t="str">
        <f>IF(LEN(A635)=3,"是",IF(B635&lt;&gt;"",IF(SUM(C635:D635)&lt;&gt;0,"是","否"),"是"))</f>
        <v>是</v>
      </c>
      <c r="G635" s="873" t="str">
        <f>IF(LEN(A635)=3,"类",IF(LEN(A635)=5,"款","项"))</f>
        <v>项</v>
      </c>
    </row>
    <row ht="36.0" customHeight="1" x14ac:dyDescent="0.15" r="636" spans="1:7">
      <c r="A636" s="386">
        <v>20821</v>
      </c>
      <c r="B636" s="281" t="s">
        <v>576</v>
      </c>
      <c r="C636" s="307">
        <v>713</v>
      </c>
      <c r="D636" s="307">
        <v>999</v>
      </c>
      <c r="E636" s="978">
        <f>IF(C636&gt;0,D636/C636-1,IF(C636&lt;0,-(D636/C636-1),""))</f>
        <v>0.4011</v>
      </c>
      <c r="F636" s="937" t="str">
        <f>IF(LEN(A636)=3,"是",IF(B636&lt;&gt;"",IF(SUM(C636:D636)&lt;&gt;0,"是","否"),"是"))</f>
        <v>是</v>
      </c>
      <c r="G636" s="873" t="str">
        <f>IF(LEN(A636)=3,"类",IF(LEN(A636)=5,"款","项"))</f>
        <v>款</v>
      </c>
    </row>
    <row ht="36.0" customHeight="1" x14ac:dyDescent="0.15" r="637" spans="1:7">
      <c r="A637" s="387">
        <v>2082101</v>
      </c>
      <c r="B637" s="284" t="s">
        <v>577</v>
      </c>
      <c r="C637" s="307">
        <v>0</v>
      </c>
      <c r="D637" s="310">
        <v>0</v>
      </c>
      <c r="E637" s="944" t="str">
        <f>IF(C637&gt;0,D637/C637-1,IF(C637&lt;0,-(D637/C637-1),""))</f>
      </c>
      <c r="F637" s="937" t="str">
        <f>IF(LEN(A637)=3,"是",IF(B637&lt;&gt;"",IF(SUM(C637:D637)&lt;&gt;0,"是","否"),"是"))</f>
        <v>否</v>
      </c>
      <c r="G637" s="873" t="str">
        <f>IF(LEN(A637)=3,"类",IF(LEN(A637)=5,"款","项"))</f>
        <v>项</v>
      </c>
    </row>
    <row ht="36.0" customHeight="1" x14ac:dyDescent="0.15" r="638" spans="1:7">
      <c r="A638" s="387">
        <v>2082102</v>
      </c>
      <c r="B638" s="284" t="s">
        <v>578</v>
      </c>
      <c r="C638" s="307">
        <v>713</v>
      </c>
      <c r="D638" s="310">
        <v>999</v>
      </c>
      <c r="E638" s="944">
        <f>IF(C638&gt;0,D638/C638-1,IF(C638&lt;0,-(D638/C638-1),""))</f>
        <v>0.4011</v>
      </c>
      <c r="F638" s="937" t="str">
        <f>IF(LEN(A638)=3,"是",IF(B638&lt;&gt;"",IF(SUM(C638:D638)&lt;&gt;0,"是","否"),"是"))</f>
        <v>是</v>
      </c>
      <c r="G638" s="873" t="str">
        <f>IF(LEN(A638)=3,"类",IF(LEN(A638)=5,"款","项"))</f>
        <v>项</v>
      </c>
    </row>
    <row ht="36.0" customHeight="1" x14ac:dyDescent="0.15" r="639" spans="1:7">
      <c r="A639" s="386">
        <v>20824</v>
      </c>
      <c r="B639" s="281" t="s">
        <v>579</v>
      </c>
      <c r="C639" s="307">
        <v>0</v>
      </c>
      <c r="D639" s="307">
        <v>0</v>
      </c>
      <c r="E639" s="978" t="str">
        <f>IF(C639&gt;0,D639/C639-1,IF(C639&lt;0,-(D639/C639-1),""))</f>
      </c>
      <c r="F639" s="937" t="str">
        <f>IF(LEN(A639)=3,"是",IF(B639&lt;&gt;"",IF(SUM(C639:D639)&lt;&gt;0,"是","否"),"是"))</f>
        <v>否</v>
      </c>
      <c r="G639" s="873" t="str">
        <f>IF(LEN(A639)=3,"类",IF(LEN(A639)=5,"款","项"))</f>
        <v>款</v>
      </c>
    </row>
    <row ht="36.0" customHeight="1" x14ac:dyDescent="0.15" r="640" spans="1:7">
      <c r="A640" s="387">
        <v>2082401</v>
      </c>
      <c r="B640" s="284" t="s">
        <v>580</v>
      </c>
      <c r="C640" s="307">
        <v>0</v>
      </c>
      <c r="D640" s="310">
        <v>0</v>
      </c>
      <c r="E640" s="944" t="str">
        <f>IF(C640&gt;0,D640/C640-1,IF(C640&lt;0,-(D640/C640-1),""))</f>
      </c>
      <c r="F640" s="937" t="str">
        <f>IF(LEN(A640)=3,"是",IF(B640&lt;&gt;"",IF(SUM(C640:D640)&lt;&gt;0,"是","否"),"是"))</f>
        <v>否</v>
      </c>
      <c r="G640" s="873" t="str">
        <f>IF(LEN(A640)=3,"类",IF(LEN(A640)=5,"款","项"))</f>
        <v>项</v>
      </c>
    </row>
    <row ht="36.0" customHeight="1" x14ac:dyDescent="0.15" r="641" spans="1:7">
      <c r="A641" s="387">
        <v>2082402</v>
      </c>
      <c r="B641" s="284" t="s">
        <v>581</v>
      </c>
      <c r="C641" s="307">
        <v>0</v>
      </c>
      <c r="D641" s="310">
        <v>0</v>
      </c>
      <c r="E641" s="944" t="str">
        <f>IF(C641&gt;0,D641/C641-1,IF(C641&lt;0,-(D641/C641-1),""))</f>
      </c>
      <c r="F641" s="937" t="str">
        <f>IF(LEN(A641)=3,"是",IF(B641&lt;&gt;"",IF(SUM(C641:D641)&lt;&gt;0,"是","否"),"是"))</f>
        <v>否</v>
      </c>
      <c r="G641" s="873" t="str">
        <f>IF(LEN(A641)=3,"类",IF(LEN(A641)=5,"款","项"))</f>
        <v>项</v>
      </c>
    </row>
    <row ht="36.0" customHeight="1" x14ac:dyDescent="0.15" r="642" spans="1:7">
      <c r="A642" s="386">
        <v>20825</v>
      </c>
      <c r="B642" s="281" t="s">
        <v>582</v>
      </c>
      <c r="C642" s="307">
        <v>47</v>
      </c>
      <c r="D642" s="307">
        <v>42</v>
      </c>
      <c r="E642" s="978">
        <f>IF(C642&gt;0,D642/C642-1,IF(C642&lt;0,-(D642/C642-1),""))</f>
        <v>-0.1064</v>
      </c>
      <c r="F642" s="937" t="str">
        <f>IF(LEN(A642)=3,"是",IF(B642&lt;&gt;"",IF(SUM(C642:D642)&lt;&gt;0,"是","否"),"是"))</f>
        <v>是</v>
      </c>
      <c r="G642" s="873" t="str">
        <f>IF(LEN(A642)=3,"类",IF(LEN(A642)=5,"款","项"))</f>
        <v>款</v>
      </c>
    </row>
    <row ht="36.0" customHeight="1" x14ac:dyDescent="0.15" r="643" spans="1:7">
      <c r="A643" s="387">
        <v>2082501</v>
      </c>
      <c r="B643" s="284" t="s">
        <v>583</v>
      </c>
      <c r="C643" s="307">
        <v>0</v>
      </c>
      <c r="D643" s="310">
        <v>0</v>
      </c>
      <c r="E643" s="944" t="str">
        <f>IF(C643&gt;0,D643/C643-1,IF(C643&lt;0,-(D643/C643-1),""))</f>
      </c>
      <c r="F643" s="937" t="str">
        <f>IF(LEN(A643)=3,"是",IF(B643&lt;&gt;"",IF(SUM(C643:D643)&lt;&gt;0,"是","否"),"是"))</f>
        <v>否</v>
      </c>
      <c r="G643" s="873" t="str">
        <f>IF(LEN(A643)=3,"类",IF(LEN(A643)=5,"款","项"))</f>
        <v>项</v>
      </c>
    </row>
    <row ht="36.0" customHeight="1" x14ac:dyDescent="0.15" r="644" spans="1:7">
      <c r="A644" s="387">
        <v>2082502</v>
      </c>
      <c r="B644" s="284" t="s">
        <v>584</v>
      </c>
      <c r="C644" s="307">
        <v>47</v>
      </c>
      <c r="D644" s="310">
        <v>42</v>
      </c>
      <c r="E644" s="944">
        <f>IF(C644&gt;0,D644/C644-1,IF(C644&lt;0,-(D644/C644-1),""))</f>
        <v>-0.1064</v>
      </c>
      <c r="F644" s="937" t="str">
        <f>IF(LEN(A644)=3,"是",IF(B644&lt;&gt;"",IF(SUM(C644:D644)&lt;&gt;0,"是","否"),"是"))</f>
        <v>是</v>
      </c>
      <c r="G644" s="873" t="str">
        <f>IF(LEN(A644)=3,"类",IF(LEN(A644)=5,"款","项"))</f>
        <v>项</v>
      </c>
    </row>
    <row ht="36.0" customHeight="1" x14ac:dyDescent="0.15" r="645" spans="1:7">
      <c r="A645" s="386">
        <v>20826</v>
      </c>
      <c r="B645" s="281" t="s">
        <v>585</v>
      </c>
      <c r="C645" s="307">
        <v>288</v>
      </c>
      <c r="D645" s="307">
        <v>275</v>
      </c>
      <c r="E645" s="978">
        <f>IF(C645&gt;0,D645/C645-1,IF(C645&lt;0,-(D645/C645-1),""))</f>
        <v>-0.0451</v>
      </c>
      <c r="F645" s="937" t="str">
        <f>IF(LEN(A645)=3,"是",IF(B645&lt;&gt;"",IF(SUM(C645:D645)&lt;&gt;0,"是","否"),"是"))</f>
        <v>是</v>
      </c>
      <c r="G645" s="873" t="str">
        <f>IF(LEN(A645)=3,"类",IF(LEN(A645)=5,"款","项"))</f>
        <v>款</v>
      </c>
    </row>
    <row ht="36.0" customHeight="1" x14ac:dyDescent="0.15" r="646" spans="1:7">
      <c r="A646" s="387">
        <v>2082601</v>
      </c>
      <c r="B646" s="284" t="s">
        <v>586</v>
      </c>
      <c r="C646" s="307">
        <v>0</v>
      </c>
      <c r="D646" s="310">
        <v>0</v>
      </c>
      <c r="E646" s="944" t="str">
        <f>IF(C646&gt;0,D646/C646-1,IF(C646&lt;0,-(D646/C646-1),""))</f>
      </c>
      <c r="F646" s="937" t="str">
        <f>IF(LEN(A646)=3,"是",IF(B646&lt;&gt;"",IF(SUM(C646:D646)&lt;&gt;0,"是","否"),"是"))</f>
        <v>否</v>
      </c>
      <c r="G646" s="873" t="str">
        <f>IF(LEN(A646)=3,"类",IF(LEN(A646)=5,"款","项"))</f>
        <v>项</v>
      </c>
    </row>
    <row ht="36.0" customHeight="1" x14ac:dyDescent="0.15" r="647" spans="1:7">
      <c r="A647" s="387">
        <v>2082602</v>
      </c>
      <c r="B647" s="284" t="s">
        <v>587</v>
      </c>
      <c r="C647" s="307">
        <v>288</v>
      </c>
      <c r="D647" s="310">
        <v>275</v>
      </c>
      <c r="E647" s="944">
        <f>IF(C647&gt;0,D647/C647-1,IF(C647&lt;0,-(D647/C647-1),""))</f>
        <v>-0.0451</v>
      </c>
      <c r="F647" s="937" t="str">
        <f>IF(LEN(A647)=3,"是",IF(B647&lt;&gt;"",IF(SUM(C647:D647)&lt;&gt;0,"是","否"),"是"))</f>
        <v>是</v>
      </c>
      <c r="G647" s="873" t="str">
        <f>IF(LEN(A647)=3,"类",IF(LEN(A647)=5,"款","项"))</f>
        <v>项</v>
      </c>
    </row>
    <row ht="36.0" customHeight="1" x14ac:dyDescent="0.15" r="648" spans="1:7">
      <c r="A648" s="387">
        <v>2082699</v>
      </c>
      <c r="B648" s="284" t="s">
        <v>588</v>
      </c>
      <c r="C648" s="307">
        <v>0</v>
      </c>
      <c r="D648" s="310">
        <v>0</v>
      </c>
      <c r="E648" s="944" t="str">
        <f>IF(C648&gt;0,D648/C648-1,IF(C648&lt;0,-(D648/C648-1),""))</f>
      </c>
      <c r="F648" s="937" t="str">
        <f>IF(LEN(A648)=3,"是",IF(B648&lt;&gt;"",IF(SUM(C648:D648)&lt;&gt;0,"是","否"),"是"))</f>
        <v>否</v>
      </c>
      <c r="G648" s="873" t="str">
        <f>IF(LEN(A648)=3,"类",IF(LEN(A648)=5,"款","项"))</f>
        <v>项</v>
      </c>
    </row>
    <row ht="36.0" customHeight="1" x14ac:dyDescent="0.15" r="649" spans="1:7">
      <c r="A649" s="386">
        <v>20827</v>
      </c>
      <c r="B649" s="281" t="s">
        <v>589</v>
      </c>
      <c r="C649" s="307">
        <v>0</v>
      </c>
      <c r="D649" s="307">
        <v>0</v>
      </c>
      <c r="E649" s="978" t="str">
        <f>IF(C649&gt;0,D649/C649-1,IF(C649&lt;0,-(D649/C649-1),""))</f>
      </c>
      <c r="F649" s="937" t="str">
        <f>IF(LEN(A649)=3,"是",IF(B649&lt;&gt;"",IF(SUM(C649:D649)&lt;&gt;0,"是","否"),"是"))</f>
        <v>否</v>
      </c>
      <c r="G649" s="873" t="str">
        <f>IF(LEN(A649)=3,"类",IF(LEN(A649)=5,"款","项"))</f>
        <v>款</v>
      </c>
    </row>
    <row ht="36.0" customHeight="1" x14ac:dyDescent="0.15" r="650" spans="1:7">
      <c r="A650" s="387">
        <v>2082701</v>
      </c>
      <c r="B650" s="284" t="s">
        <v>590</v>
      </c>
      <c r="C650" s="307">
        <v>0</v>
      </c>
      <c r="D650" s="310">
        <v>0</v>
      </c>
      <c r="E650" s="944" t="str">
        <f>IF(C650&gt;0,D650/C650-1,IF(C650&lt;0,-(D650/C650-1),""))</f>
      </c>
      <c r="F650" s="937" t="str">
        <f>IF(LEN(A650)=3,"是",IF(B650&lt;&gt;"",IF(SUM(C650:D650)&lt;&gt;0,"是","否"),"是"))</f>
        <v>否</v>
      </c>
      <c r="G650" s="873" t="str">
        <f>IF(LEN(A650)=3,"类",IF(LEN(A650)=5,"款","项"))</f>
        <v>项</v>
      </c>
    </row>
    <row ht="36.0" customHeight="1" x14ac:dyDescent="0.15" r="651" spans="1:7">
      <c r="A651" s="387">
        <v>2082702</v>
      </c>
      <c r="B651" s="284" t="s">
        <v>591</v>
      </c>
      <c r="C651" s="307">
        <v>0</v>
      </c>
      <c r="D651" s="310">
        <v>0</v>
      </c>
      <c r="E651" s="944" t="str">
        <f>IF(C651&gt;0,D651/C651-1,IF(C651&lt;0,-(D651/C651-1),""))</f>
      </c>
      <c r="F651" s="937" t="str">
        <f>IF(LEN(A651)=3,"是",IF(B651&lt;&gt;"",IF(SUM(C651:D651)&lt;&gt;0,"是","否"),"是"))</f>
        <v>否</v>
      </c>
      <c r="G651" s="873" t="str">
        <f>IF(LEN(A651)=3,"类",IF(LEN(A651)=5,"款","项"))</f>
        <v>项</v>
      </c>
    </row>
    <row ht="36.0" customHeight="1" x14ac:dyDescent="0.15" r="652" spans="1:7">
      <c r="A652" s="387">
        <v>2082703</v>
      </c>
      <c r="B652" s="284" t="s">
        <v>592</v>
      </c>
      <c r="C652" s="307"/>
      <c r="D652" s="310"/>
      <c r="E652" s="944" t="str">
        <f>IF(C652&gt;0,D652/C652-1,IF(C652&lt;0,-(D652/C652-1),""))</f>
      </c>
      <c r="F652" s="937" t="str">
        <f>IF(LEN(A652)=3,"是",IF(B652&lt;&gt;"",IF(SUM(C652:D652)&lt;&gt;0,"是","否"),"是"))</f>
        <v>否</v>
      </c>
      <c r="G652" s="873" t="str">
        <f>IF(LEN(A652)=3,"类",IF(LEN(A652)=5,"款","项"))</f>
        <v>项</v>
      </c>
    </row>
    <row ht="36.0" customHeight="1" x14ac:dyDescent="0.15" r="653" spans="1:7">
      <c r="A653" s="387">
        <v>2082799</v>
      </c>
      <c r="B653" s="284" t="s">
        <v>593</v>
      </c>
      <c r="C653" s="307">
        <v>0</v>
      </c>
      <c r="D653" s="310">
        <v>0</v>
      </c>
      <c r="E653" s="944" t="str">
        <f>IF(C653&gt;0,D653/C653-1,IF(C653&lt;0,-(D653/C653-1),""))</f>
      </c>
      <c r="F653" s="937" t="str">
        <f>IF(LEN(A653)=3,"是",IF(B653&lt;&gt;"",IF(SUM(C653:D653)&lt;&gt;0,"是","否"),"是"))</f>
        <v>否</v>
      </c>
      <c r="G653" s="873" t="str">
        <f>IF(LEN(A653)=3,"类",IF(LEN(A653)=5,"款","项"))</f>
        <v>项</v>
      </c>
    </row>
    <row ht="36.0" customHeight="1" x14ac:dyDescent="0.15" r="654" spans="1:7">
      <c r="A654" s="386">
        <v>20828</v>
      </c>
      <c r="B654" s="281" t="s">
        <v>594</v>
      </c>
      <c r="C654" s="307">
        <v>300</v>
      </c>
      <c r="D654" s="307">
        <v>242</v>
      </c>
      <c r="E654" s="978">
        <f>IF(C654&gt;0,D654/C654-1,IF(C654&lt;0,-(D654/C654-1),""))</f>
        <v>-0.1933</v>
      </c>
      <c r="F654" s="937" t="str">
        <f>IF(LEN(A654)=3,"是",IF(B654&lt;&gt;"",IF(SUM(C654:D654)&lt;&gt;0,"是","否"),"是"))</f>
        <v>是</v>
      </c>
      <c r="G654" s="873" t="str">
        <f>IF(LEN(A654)=3,"类",IF(LEN(A654)=5,"款","项"))</f>
        <v>款</v>
      </c>
    </row>
    <row ht="36.0" customHeight="1" x14ac:dyDescent="0.15" r="655" spans="1:7">
      <c r="A655" s="387">
        <v>2082801</v>
      </c>
      <c r="B655" s="284" t="s">
        <v>136</v>
      </c>
      <c r="C655" s="307">
        <v>216</v>
      </c>
      <c r="D655" s="310">
        <v>209</v>
      </c>
      <c r="E655" s="944">
        <f>IF(C655&gt;0,D655/C655-1,IF(C655&lt;0,-(D655/C655-1),""))</f>
        <v>-0.0324</v>
      </c>
      <c r="F655" s="937" t="str">
        <f>IF(LEN(A655)=3,"是",IF(B655&lt;&gt;"",IF(SUM(C655:D655)&lt;&gt;0,"是","否"),"是"))</f>
        <v>是</v>
      </c>
      <c r="G655" s="873" t="str">
        <f>IF(LEN(A655)=3,"类",IF(LEN(A655)=5,"款","项"))</f>
        <v>项</v>
      </c>
    </row>
    <row ht="36.0" customHeight="1" x14ac:dyDescent="0.15" r="656" spans="1:7">
      <c r="A656" s="387">
        <v>2082802</v>
      </c>
      <c r="B656" s="284" t="s">
        <v>137</v>
      </c>
      <c r="C656" s="307">
        <v>0</v>
      </c>
      <c r="D656" s="310">
        <v>0</v>
      </c>
      <c r="E656" s="944" t="str">
        <f>IF(C656&gt;0,D656/C656-1,IF(C656&lt;0,-(D656/C656-1),""))</f>
      </c>
      <c r="F656" s="937" t="str">
        <f>IF(LEN(A656)=3,"是",IF(B656&lt;&gt;"",IF(SUM(C656:D656)&lt;&gt;0,"是","否"),"是"))</f>
        <v>否</v>
      </c>
      <c r="G656" s="873" t="str">
        <f>IF(LEN(A656)=3,"类",IF(LEN(A656)=5,"款","项"))</f>
        <v>项</v>
      </c>
    </row>
    <row ht="36.0" customHeight="1" x14ac:dyDescent="0.15" r="657" spans="1:7">
      <c r="A657" s="387">
        <v>2082803</v>
      </c>
      <c r="B657" s="284" t="s">
        <v>138</v>
      </c>
      <c r="C657" s="307">
        <v>0</v>
      </c>
      <c r="D657" s="310">
        <v>0</v>
      </c>
      <c r="E657" s="944" t="str">
        <f>IF(C657&gt;0,D657/C657-1,IF(C657&lt;0,-(D657/C657-1),""))</f>
      </c>
      <c r="F657" s="937" t="str">
        <f>IF(LEN(A657)=3,"是",IF(B657&lt;&gt;"",IF(SUM(C657:D657)&lt;&gt;0,"是","否"),"是"))</f>
        <v>否</v>
      </c>
      <c r="G657" s="873" t="str">
        <f>IF(LEN(A657)=3,"类",IF(LEN(A657)=5,"款","项"))</f>
        <v>项</v>
      </c>
    </row>
    <row ht="36.0" customHeight="1" x14ac:dyDescent="0.15" r="658" spans="1:7">
      <c r="A658" s="387">
        <v>2082804</v>
      </c>
      <c r="B658" s="284" t="s">
        <v>595</v>
      </c>
      <c r="C658" s="307">
        <v>82</v>
      </c>
      <c r="D658" s="310">
        <v>33</v>
      </c>
      <c r="E658" s="944">
        <f>IF(C658&gt;0,D658/C658-1,IF(C658&lt;0,-(D658/C658-1),""))</f>
        <v>-0.5976</v>
      </c>
      <c r="F658" s="937" t="str">
        <f>IF(LEN(A658)=3,"是",IF(B658&lt;&gt;"",IF(SUM(C658:D658)&lt;&gt;0,"是","否"),"是"))</f>
        <v>是</v>
      </c>
      <c r="G658" s="873" t="str">
        <f>IF(LEN(A658)=3,"类",IF(LEN(A658)=5,"款","项"))</f>
        <v>项</v>
      </c>
    </row>
    <row ht="36.0" customHeight="1" x14ac:dyDescent="0.15" r="659" spans="1:7">
      <c r="A659" s="387">
        <v>2082805</v>
      </c>
      <c r="B659" s="284" t="s">
        <v>596</v>
      </c>
      <c r="C659" s="307">
        <v>0</v>
      </c>
      <c r="D659" s="310">
        <v>0</v>
      </c>
      <c r="E659" s="944" t="str">
        <f>IF(C659&gt;0,D659/C659-1,IF(C659&lt;0,-(D659/C659-1),""))</f>
      </c>
      <c r="F659" s="937" t="str">
        <f>IF(LEN(A659)=3,"是",IF(B659&lt;&gt;"",IF(SUM(C659:D659)&lt;&gt;0,"是","否"),"是"))</f>
        <v>否</v>
      </c>
      <c r="G659" s="873" t="str">
        <f>IF(LEN(A659)=3,"类",IF(LEN(A659)=5,"款","项"))</f>
        <v>项</v>
      </c>
    </row>
    <row ht="36.0" customHeight="1" x14ac:dyDescent="0.15" r="660" spans="1:7">
      <c r="A660" s="387">
        <v>2082850</v>
      </c>
      <c r="B660" s="284" t="s">
        <v>145</v>
      </c>
      <c r="C660" s="307">
        <v>0</v>
      </c>
      <c r="D660" s="310">
        <v>0</v>
      </c>
      <c r="E660" s="944" t="str">
        <f>IF(C660&gt;0,D660/C660-1,IF(C660&lt;0,-(D660/C660-1),""))</f>
      </c>
      <c r="F660" s="937" t="str">
        <f>IF(LEN(A660)=3,"是",IF(B660&lt;&gt;"",IF(SUM(C660:D660)&lt;&gt;0,"是","否"),"是"))</f>
        <v>否</v>
      </c>
      <c r="G660" s="873" t="str">
        <f>IF(LEN(A660)=3,"类",IF(LEN(A660)=5,"款","项"))</f>
        <v>项</v>
      </c>
    </row>
    <row ht="36.0" customHeight="1" x14ac:dyDescent="0.15" r="661" spans="1:7">
      <c r="A661" s="387">
        <v>2082899</v>
      </c>
      <c r="B661" s="284" t="s">
        <v>597</v>
      </c>
      <c r="C661" s="307">
        <v>2</v>
      </c>
      <c r="D661" s="310">
        <v>0</v>
      </c>
      <c r="E661" s="944">
        <f>IF(C661&gt;0,D661/C661-1,IF(C661&lt;0,-(D661/C661-1),""))</f>
        <v>-1</v>
      </c>
      <c r="F661" s="937" t="str">
        <f>IF(LEN(A661)=3,"是",IF(B661&lt;&gt;"",IF(SUM(C661:D661)&lt;&gt;0,"是","否"),"是"))</f>
        <v>是</v>
      </c>
      <c r="G661" s="873" t="str">
        <f>IF(LEN(A661)=3,"类",IF(LEN(A661)=5,"款","项"))</f>
        <v>项</v>
      </c>
    </row>
    <row ht="36.0" customHeight="1" x14ac:dyDescent="0.15" r="662" spans="1:7">
      <c r="A662" s="386">
        <v>20830</v>
      </c>
      <c r="B662" s="281" t="s">
        <v>598</v>
      </c>
      <c r="C662" s="307">
        <v>98</v>
      </c>
      <c r="D662" s="307">
        <v>26</v>
      </c>
      <c r="E662" s="978">
        <f>IF(C662&gt;0,D662/C662-1,IF(C662&lt;0,-(D662/C662-1),""))</f>
        <v>-0.7347</v>
      </c>
      <c r="F662" s="937" t="str">
        <f>IF(LEN(A662)=3,"是",IF(B662&lt;&gt;"",IF(SUM(C662:D662)&lt;&gt;0,"是","否"),"是"))</f>
        <v>是</v>
      </c>
      <c r="G662" s="873" t="str">
        <f>IF(LEN(A662)=3,"类",IF(LEN(A662)=5,"款","项"))</f>
        <v>款</v>
      </c>
    </row>
    <row ht="36.0" customHeight="1" x14ac:dyDescent="0.15" r="663" spans="1:7">
      <c r="A663" s="387">
        <v>2083001</v>
      </c>
      <c r="B663" s="284" t="s">
        <v>599</v>
      </c>
      <c r="C663" s="307">
        <v>98</v>
      </c>
      <c r="D663" s="310">
        <v>26</v>
      </c>
      <c r="E663" s="944">
        <f>IF(C663&gt;0,D663/C663-1,IF(C663&lt;0,-(D663/C663-1),""))</f>
        <v>-0.7347</v>
      </c>
      <c r="F663" s="937" t="str">
        <f>IF(LEN(A663)=3,"是",IF(B663&lt;&gt;"",IF(SUM(C663:D663)&lt;&gt;0,"是","否"),"是"))</f>
        <v>是</v>
      </c>
      <c r="G663" s="873" t="str">
        <f>IF(LEN(A663)=3,"类",IF(LEN(A663)=5,"款","项"))</f>
        <v>项</v>
      </c>
    </row>
    <row ht="36.0" customHeight="1" x14ac:dyDescent="0.15" r="664" spans="1:7">
      <c r="A664" s="387">
        <v>2083099</v>
      </c>
      <c r="B664" s="284" t="s">
        <v>600</v>
      </c>
      <c r="C664" s="307">
        <v>0</v>
      </c>
      <c r="D664" s="310">
        <v>0</v>
      </c>
      <c r="E664" s="944" t="str">
        <f>IF(C664&gt;0,D664/C664-1,IF(C664&lt;0,-(D664/C664-1),""))</f>
      </c>
      <c r="F664" s="937" t="str">
        <f>IF(LEN(A664)=3,"是",IF(B664&lt;&gt;"",IF(SUM(C664:D664)&lt;&gt;0,"是","否"),"是"))</f>
        <v>否</v>
      </c>
      <c r="G664" s="873" t="str">
        <f>IF(LEN(A664)=3,"类",IF(LEN(A664)=5,"款","项"))</f>
        <v>项</v>
      </c>
    </row>
    <row ht="36.0" customHeight="1" x14ac:dyDescent="0.15" r="665" spans="1:7">
      <c r="A665" s="386">
        <v>20899</v>
      </c>
      <c r="B665" s="281" t="s">
        <v>601</v>
      </c>
      <c r="C665" s="307">
        <v>306</v>
      </c>
      <c r="D665" s="307">
        <v>390</v>
      </c>
      <c r="E665" s="978">
        <f>IF(C665&gt;0,D665/C665-1,IF(C665&lt;0,-(D665/C665-1),""))</f>
        <v>0.2745</v>
      </c>
      <c r="F665" s="937" t="str">
        <f>IF(LEN(A665)=3,"是",IF(B665&lt;&gt;"",IF(SUM(C665:D665)&lt;&gt;0,"是","否"),"是"))</f>
        <v>是</v>
      </c>
      <c r="G665" s="873" t="str">
        <f>IF(LEN(A665)=3,"类",IF(LEN(A665)=5,"款","项"))</f>
        <v>款</v>
      </c>
    </row>
    <row ht="36.0" customHeight="1" x14ac:dyDescent="0.15" r="666" spans="1:7">
      <c r="A666" s="286">
        <v>2089999</v>
      </c>
      <c r="B666" s="284" t="s">
        <v>602</v>
      </c>
      <c r="C666" s="307">
        <v>306</v>
      </c>
      <c r="D666" s="310">
        <v>390</v>
      </c>
      <c r="E666" s="944">
        <f>IF(C666&gt;0,D666/C666-1,IF(C666&lt;0,-(D666/C666-1),""))</f>
        <v>0.2745</v>
      </c>
      <c r="F666" s="937" t="str">
        <f>IF(LEN(A666)=3,"是",IF(B666&lt;&gt;"",IF(SUM(C666:D666)&lt;&gt;0,"是","否"),"是"))</f>
        <v>是</v>
      </c>
      <c r="G666" s="873" t="str">
        <f>IF(LEN(A666)=3,"类",IF(LEN(A666)=5,"款","项"))</f>
        <v>项</v>
      </c>
    </row>
    <row ht="36.0" customHeight="1" x14ac:dyDescent="0.15" r="667" spans="1:7">
      <c r="A667" s="288" t="s">
        <v>603</v>
      </c>
      <c r="B667" s="164" t="s">
        <v>276</v>
      </c>
      <c r="C667" s="307">
        <v>0</v>
      </c>
      <c r="D667" s="310">
        <v>0</v>
      </c>
      <c r="E667" s="944" t="str">
        <f>IF(C667&gt;0,D667/C667-1,IF(C667&lt;0,-(D667/C667-1),""))</f>
      </c>
      <c r="F667" s="937" t="str">
        <f>IF(LEN(A667)=3,"是",IF(B667&lt;&gt;"",IF(SUM(C667:D667)&lt;&gt;0,"是","否"),"是"))</f>
        <v>否</v>
      </c>
      <c r="G667" s="873" t="str">
        <f>IF(LEN(A667)=3,"类",IF(LEN(A667)=5,"款","项"))</f>
        <v>项</v>
      </c>
    </row>
    <row ht="36.0" customHeight="1" x14ac:dyDescent="0.15" r="668" spans="1:7">
      <c r="A668" s="288" t="s">
        <v>604</v>
      </c>
      <c r="B668" s="164" t="s">
        <v>605</v>
      </c>
      <c r="C668" s="307">
        <v>0</v>
      </c>
      <c r="D668" s="310">
        <v>0</v>
      </c>
      <c r="E668" s="944" t="str">
        <f>IF(C668&gt;0,D668/C668-1,IF(C668&lt;0,-(D668/C668-1),""))</f>
      </c>
      <c r="F668" s="937" t="str">
        <f>IF(LEN(A668)=3,"是",IF(B668&lt;&gt;"",IF(SUM(C668:D668)&lt;&gt;0,"是","否"),"是"))</f>
        <v>否</v>
      </c>
      <c r="G668" s="873" t="str">
        <f>IF(LEN(A668)=3,"类",IF(LEN(A668)=5,"款","项"))</f>
        <v>项</v>
      </c>
    </row>
    <row ht="36.0" customHeight="1" x14ac:dyDescent="0.15" r="669" spans="1:7">
      <c r="A669" s="386">
        <v>210</v>
      </c>
      <c r="B669" s="281" t="s">
        <v>87</v>
      </c>
      <c r="C669" s="307">
        <v>20952</v>
      </c>
      <c r="D669" s="307">
        <v>18769</v>
      </c>
      <c r="E669" s="978">
        <f>IF(C669&gt;0,D669/C669-1,IF(C669&lt;0,-(D669/C669-1),""))</f>
        <v>-0.1042</v>
      </c>
      <c r="F669" s="937" t="str">
        <f>IF(LEN(A669)=3,"是",IF(B669&lt;&gt;"",IF(SUM(C669:D669)&lt;&gt;0,"是","否"),"是"))</f>
        <v>是</v>
      </c>
      <c r="G669" s="873" t="str">
        <f>IF(LEN(A669)=3,"类",IF(LEN(A669)=5,"款","项"))</f>
        <v>类</v>
      </c>
    </row>
    <row ht="36.0" customHeight="1" x14ac:dyDescent="0.15" r="670" spans="1:7">
      <c r="A670" s="386">
        <v>21001</v>
      </c>
      <c r="B670" s="281" t="s">
        <v>606</v>
      </c>
      <c r="C670" s="307">
        <v>1339</v>
      </c>
      <c r="D670" s="307">
        <v>309</v>
      </c>
      <c r="E670" s="978">
        <f>IF(C670&gt;0,D670/C670-1,IF(C670&lt;0,-(D670/C670-1),""))</f>
        <v>-0.7692</v>
      </c>
      <c r="F670" s="937" t="str">
        <f>IF(LEN(A670)=3,"是",IF(B670&lt;&gt;"",IF(SUM(C670:D670)&lt;&gt;0,"是","否"),"是"))</f>
        <v>是</v>
      </c>
      <c r="G670" s="873" t="str">
        <f>IF(LEN(A670)=3,"类",IF(LEN(A670)=5,"款","项"))</f>
        <v>款</v>
      </c>
    </row>
    <row ht="36.0" customHeight="1" x14ac:dyDescent="0.15" r="671" spans="1:7">
      <c r="A671" s="387">
        <v>2100101</v>
      </c>
      <c r="B671" s="284" t="s">
        <v>136</v>
      </c>
      <c r="C671" s="307">
        <v>228</v>
      </c>
      <c r="D671" s="310">
        <v>309</v>
      </c>
      <c r="E671" s="944">
        <f>IF(C671&gt;0,D671/C671-1,IF(C671&lt;0,-(D671/C671-1),""))</f>
        <v>0.3553</v>
      </c>
      <c r="F671" s="937" t="str">
        <f>IF(LEN(A671)=3,"是",IF(B671&lt;&gt;"",IF(SUM(C671:D671)&lt;&gt;0,"是","否"),"是"))</f>
        <v>是</v>
      </c>
      <c r="G671" s="873" t="str">
        <f>IF(LEN(A671)=3,"类",IF(LEN(A671)=5,"款","项"))</f>
        <v>项</v>
      </c>
    </row>
    <row ht="36.0" customHeight="1" x14ac:dyDescent="0.15" r="672" spans="1:7">
      <c r="A672" s="387">
        <v>2100102</v>
      </c>
      <c r="B672" s="284" t="s">
        <v>137</v>
      </c>
      <c r="C672" s="307">
        <v>4</v>
      </c>
      <c r="D672" s="310">
        <v>0</v>
      </c>
      <c r="E672" s="944">
        <f>IF(C672&gt;0,D672/C672-1,IF(C672&lt;0,-(D672/C672-1),""))</f>
        <v>-1</v>
      </c>
      <c r="F672" s="937" t="str">
        <f>IF(LEN(A672)=3,"是",IF(B672&lt;&gt;"",IF(SUM(C672:D672)&lt;&gt;0,"是","否"),"是"))</f>
        <v>是</v>
      </c>
      <c r="G672" s="873" t="str">
        <f>IF(LEN(A672)=3,"类",IF(LEN(A672)=5,"款","项"))</f>
        <v>项</v>
      </c>
    </row>
    <row ht="36.0" customHeight="1" x14ac:dyDescent="0.15" r="673" spans="1:7">
      <c r="A673" s="387">
        <v>2100103</v>
      </c>
      <c r="B673" s="284" t="s">
        <v>138</v>
      </c>
      <c r="C673" s="307">
        <v>0</v>
      </c>
      <c r="D673" s="310">
        <v>0</v>
      </c>
      <c r="E673" s="944" t="str">
        <f>IF(C673&gt;0,D673/C673-1,IF(C673&lt;0,-(D673/C673-1),""))</f>
      </c>
      <c r="F673" s="937" t="str">
        <f>IF(LEN(A673)=3,"是",IF(B673&lt;&gt;"",IF(SUM(C673:D673)&lt;&gt;0,"是","否"),"是"))</f>
        <v>否</v>
      </c>
      <c r="G673" s="873" t="str">
        <f>IF(LEN(A673)=3,"类",IF(LEN(A673)=5,"款","项"))</f>
        <v>项</v>
      </c>
    </row>
    <row ht="36.0" customHeight="1" x14ac:dyDescent="0.15" r="674" spans="1:7">
      <c r="A674" s="387">
        <v>2100199</v>
      </c>
      <c r="B674" s="284" t="s">
        <v>607</v>
      </c>
      <c r="C674" s="307">
        <v>1107</v>
      </c>
      <c r="D674" s="310">
        <v>0</v>
      </c>
      <c r="E674" s="944">
        <f>IF(C674&gt;0,D674/C674-1,IF(C674&lt;0,-(D674/C674-1),""))</f>
        <v>-1</v>
      </c>
      <c r="F674" s="937" t="str">
        <f>IF(LEN(A674)=3,"是",IF(B674&lt;&gt;"",IF(SUM(C674:D674)&lt;&gt;0,"是","否"),"是"))</f>
        <v>是</v>
      </c>
      <c r="G674" s="873" t="str">
        <f>IF(LEN(A674)=3,"类",IF(LEN(A674)=5,"款","项"))</f>
        <v>项</v>
      </c>
    </row>
    <row ht="36.0" customHeight="1" x14ac:dyDescent="0.15" r="675" spans="1:7">
      <c r="A675" s="386">
        <v>21002</v>
      </c>
      <c r="B675" s="281" t="s">
        <v>608</v>
      </c>
      <c r="C675" s="307">
        <v>1746</v>
      </c>
      <c r="D675" s="307">
        <v>2246</v>
      </c>
      <c r="E675" s="978">
        <f>IF(C675&gt;0,D675/C675-1,IF(C675&lt;0,-(D675/C675-1),""))</f>
        <v>0.2864</v>
      </c>
      <c r="F675" s="937" t="str">
        <f>IF(LEN(A675)=3,"是",IF(B675&lt;&gt;"",IF(SUM(C675:D675)&lt;&gt;0,"是","否"),"是"))</f>
        <v>是</v>
      </c>
      <c r="G675" s="873" t="str">
        <f>IF(LEN(A675)=3,"类",IF(LEN(A675)=5,"款","项"))</f>
        <v>款</v>
      </c>
    </row>
    <row ht="36.0" customHeight="1" x14ac:dyDescent="0.15" r="676" spans="1:7">
      <c r="A676" s="387">
        <v>2100201</v>
      </c>
      <c r="B676" s="284" t="s">
        <v>609</v>
      </c>
      <c r="C676" s="307">
        <v>1271</v>
      </c>
      <c r="D676" s="310">
        <v>1546</v>
      </c>
      <c r="E676" s="944">
        <f>IF(C676&gt;0,D676/C676-1,IF(C676&lt;0,-(D676/C676-1),""))</f>
        <v>0.2164</v>
      </c>
      <c r="F676" s="937" t="str">
        <f>IF(LEN(A676)=3,"是",IF(B676&lt;&gt;"",IF(SUM(C676:D676)&lt;&gt;0,"是","否"),"是"))</f>
        <v>是</v>
      </c>
      <c r="G676" s="873" t="str">
        <f>IF(LEN(A676)=3,"类",IF(LEN(A676)=5,"款","项"))</f>
        <v>项</v>
      </c>
    </row>
    <row ht="36.0" customHeight="1" x14ac:dyDescent="0.15" r="677" spans="1:7">
      <c r="A677" s="387">
        <v>2100202</v>
      </c>
      <c r="B677" s="284" t="s">
        <v>610</v>
      </c>
      <c r="C677" s="307">
        <v>447</v>
      </c>
      <c r="D677" s="310">
        <v>447</v>
      </c>
      <c r="E677" s="944">
        <f>IF(C677&gt;0,D677/C677-1,IF(C677&lt;0,-(D677/C677-1),""))</f>
        <v>0</v>
      </c>
      <c r="F677" s="937" t="str">
        <f>IF(LEN(A677)=3,"是",IF(B677&lt;&gt;"",IF(SUM(C677:D677)&lt;&gt;0,"是","否"),"是"))</f>
        <v>是</v>
      </c>
      <c r="G677" s="873" t="str">
        <f>IF(LEN(A677)=3,"类",IF(LEN(A677)=5,"款","项"))</f>
        <v>项</v>
      </c>
    </row>
    <row ht="36.0" customHeight="1" x14ac:dyDescent="0.15" r="678" spans="1:7">
      <c r="A678" s="387">
        <v>2100203</v>
      </c>
      <c r="B678" s="284" t="s">
        <v>611</v>
      </c>
      <c r="C678" s="307">
        <v>0</v>
      </c>
      <c r="D678" s="310">
        <v>0</v>
      </c>
      <c r="E678" s="944" t="str">
        <f>IF(C678&gt;0,D678/C678-1,IF(C678&lt;0,-(D678/C678-1),""))</f>
      </c>
      <c r="F678" s="937" t="str">
        <f>IF(LEN(A678)=3,"是",IF(B678&lt;&gt;"",IF(SUM(C678:D678)&lt;&gt;0,"是","否"),"是"))</f>
        <v>否</v>
      </c>
      <c r="G678" s="873" t="str">
        <f>IF(LEN(A678)=3,"类",IF(LEN(A678)=5,"款","项"))</f>
        <v>项</v>
      </c>
    </row>
    <row ht="36.0" customHeight="1" x14ac:dyDescent="0.15" r="679" spans="1:7">
      <c r="A679" s="387">
        <v>2100204</v>
      </c>
      <c r="B679" s="284" t="s">
        <v>612</v>
      </c>
      <c r="C679" s="307">
        <v>0</v>
      </c>
      <c r="D679" s="310">
        <v>0</v>
      </c>
      <c r="E679" s="944" t="str">
        <f>IF(C679&gt;0,D679/C679-1,IF(C679&lt;0,-(D679/C679-1),""))</f>
      </c>
      <c r="F679" s="937" t="str">
        <f>IF(LEN(A679)=3,"是",IF(B679&lt;&gt;"",IF(SUM(C679:D679)&lt;&gt;0,"是","否"),"是"))</f>
        <v>否</v>
      </c>
      <c r="G679" s="873" t="str">
        <f>IF(LEN(A679)=3,"类",IF(LEN(A679)=5,"款","项"))</f>
        <v>项</v>
      </c>
    </row>
    <row ht="36.0" customHeight="1" x14ac:dyDescent="0.15" r="680" spans="1:7">
      <c r="A680" s="387">
        <v>2100205</v>
      </c>
      <c r="B680" s="284" t="s">
        <v>613</v>
      </c>
      <c r="C680" s="307">
        <v>0</v>
      </c>
      <c r="D680" s="310">
        <v>0</v>
      </c>
      <c r="E680" s="944" t="str">
        <f>IF(C680&gt;0,D680/C680-1,IF(C680&lt;0,-(D680/C680-1),""))</f>
      </c>
      <c r="F680" s="937" t="str">
        <f>IF(LEN(A680)=3,"是",IF(B680&lt;&gt;"",IF(SUM(C680:D680)&lt;&gt;0,"是","否"),"是"))</f>
        <v>否</v>
      </c>
      <c r="G680" s="873" t="str">
        <f>IF(LEN(A680)=3,"类",IF(LEN(A680)=5,"款","项"))</f>
        <v>项</v>
      </c>
    </row>
    <row ht="36.0" customHeight="1" x14ac:dyDescent="0.15" r="681" spans="1:7">
      <c r="A681" s="387">
        <v>2100206</v>
      </c>
      <c r="B681" s="284" t="s">
        <v>614</v>
      </c>
      <c r="C681" s="307">
        <v>0</v>
      </c>
      <c r="D681" s="310">
        <v>0</v>
      </c>
      <c r="E681" s="944" t="str">
        <f>IF(C681&gt;0,D681/C681-1,IF(C681&lt;0,-(D681/C681-1),""))</f>
      </c>
      <c r="F681" s="937" t="str">
        <f>IF(LEN(A681)=3,"是",IF(B681&lt;&gt;"",IF(SUM(C681:D681)&lt;&gt;0,"是","否"),"是"))</f>
        <v>否</v>
      </c>
      <c r="G681" s="873" t="str">
        <f>IF(LEN(A681)=3,"类",IF(LEN(A681)=5,"款","项"))</f>
        <v>项</v>
      </c>
    </row>
    <row ht="36.0" customHeight="1" x14ac:dyDescent="0.15" r="682" spans="1:7">
      <c r="A682" s="387">
        <v>2100207</v>
      </c>
      <c r="B682" s="284" t="s">
        <v>615</v>
      </c>
      <c r="C682" s="307">
        <v>0</v>
      </c>
      <c r="D682" s="310">
        <v>0</v>
      </c>
      <c r="E682" s="944" t="str">
        <f>IF(C682&gt;0,D682/C682-1,IF(C682&lt;0,-(D682/C682-1),""))</f>
      </c>
      <c r="F682" s="937" t="str">
        <f>IF(LEN(A682)=3,"是",IF(B682&lt;&gt;"",IF(SUM(C682:D682)&lt;&gt;0,"是","否"),"是"))</f>
        <v>否</v>
      </c>
      <c r="G682" s="873" t="str">
        <f>IF(LEN(A682)=3,"类",IF(LEN(A682)=5,"款","项"))</f>
        <v>项</v>
      </c>
    </row>
    <row ht="36.0" customHeight="1" x14ac:dyDescent="0.15" r="683" spans="1:7">
      <c r="A683" s="387">
        <v>2100208</v>
      </c>
      <c r="B683" s="284" t="s">
        <v>616</v>
      </c>
      <c r="C683" s="307">
        <v>0</v>
      </c>
      <c r="D683" s="310">
        <v>0</v>
      </c>
      <c r="E683" s="944" t="str">
        <f>IF(C683&gt;0,D683/C683-1,IF(C683&lt;0,-(D683/C683-1),""))</f>
      </c>
      <c r="F683" s="937" t="str">
        <f>IF(LEN(A683)=3,"是",IF(B683&lt;&gt;"",IF(SUM(C683:D683)&lt;&gt;0,"是","否"),"是"))</f>
        <v>否</v>
      </c>
      <c r="G683" s="873" t="str">
        <f>IF(LEN(A683)=3,"类",IF(LEN(A683)=5,"款","项"))</f>
        <v>项</v>
      </c>
    </row>
    <row ht="36.0" customHeight="1" x14ac:dyDescent="0.15" r="684" spans="1:7">
      <c r="A684" s="387">
        <v>2100209</v>
      </c>
      <c r="B684" s="284" t="s">
        <v>617</v>
      </c>
      <c r="C684" s="307">
        <v>0</v>
      </c>
      <c r="D684" s="310">
        <v>0</v>
      </c>
      <c r="E684" s="944" t="str">
        <f>IF(C684&gt;0,D684/C684-1,IF(C684&lt;0,-(D684/C684-1),""))</f>
      </c>
      <c r="F684" s="937" t="str">
        <f>IF(LEN(A684)=3,"是",IF(B684&lt;&gt;"",IF(SUM(C684:D684)&lt;&gt;0,"是","否"),"是"))</f>
        <v>否</v>
      </c>
      <c r="G684" s="873" t="str">
        <f>IF(LEN(A684)=3,"类",IF(LEN(A684)=5,"款","项"))</f>
        <v>项</v>
      </c>
    </row>
    <row ht="36.0" customHeight="1" x14ac:dyDescent="0.15" r="685" spans="1:7">
      <c r="A685" s="387">
        <v>2100210</v>
      </c>
      <c r="B685" s="284" t="s">
        <v>618</v>
      </c>
      <c r="C685" s="307">
        <v>0</v>
      </c>
      <c r="D685" s="310">
        <v>0</v>
      </c>
      <c r="E685" s="944" t="str">
        <f>IF(C685&gt;0,D685/C685-1,IF(C685&lt;0,-(D685/C685-1),""))</f>
      </c>
      <c r="F685" s="937" t="str">
        <f>IF(LEN(A685)=3,"是",IF(B685&lt;&gt;"",IF(SUM(C685:D685)&lt;&gt;0,"是","否"),"是"))</f>
        <v>否</v>
      </c>
      <c r="G685" s="873" t="str">
        <f>IF(LEN(A685)=3,"类",IF(LEN(A685)=5,"款","项"))</f>
        <v>项</v>
      </c>
    </row>
    <row ht="36.0" customHeight="1" x14ac:dyDescent="0.15" r="686" spans="1:7">
      <c r="A686" s="387">
        <v>2100211</v>
      </c>
      <c r="B686" s="284" t="s">
        <v>619</v>
      </c>
      <c r="C686" s="307">
        <v>0</v>
      </c>
      <c r="D686" s="310">
        <v>0</v>
      </c>
      <c r="E686" s="944" t="str">
        <f>IF(C686&gt;0,D686/C686-1,IF(C686&lt;0,-(D686/C686-1),""))</f>
      </c>
      <c r="F686" s="937" t="str">
        <f>IF(LEN(A686)=3,"是",IF(B686&lt;&gt;"",IF(SUM(C686:D686)&lt;&gt;0,"是","否"),"是"))</f>
        <v>否</v>
      </c>
      <c r="G686" s="873" t="str">
        <f>IF(LEN(A686)=3,"类",IF(LEN(A686)=5,"款","项"))</f>
        <v>项</v>
      </c>
    </row>
    <row ht="36.0" customHeight="1" x14ac:dyDescent="0.15" r="687" spans="1:7">
      <c r="A687" s="387">
        <v>2100212</v>
      </c>
      <c r="B687" s="284" t="s">
        <v>620</v>
      </c>
      <c r="C687" s="307">
        <v>0</v>
      </c>
      <c r="D687" s="310">
        <v>0</v>
      </c>
      <c r="E687" s="944" t="str">
        <f>IF(C687&gt;0,D687/C687-1,IF(C687&lt;0,-(D687/C687-1),""))</f>
      </c>
      <c r="F687" s="937" t="str">
        <f>IF(LEN(A687)=3,"是",IF(B687&lt;&gt;"",IF(SUM(C687:D687)&lt;&gt;0,"是","否"),"是"))</f>
        <v>否</v>
      </c>
      <c r="G687" s="873" t="str">
        <f>IF(LEN(A687)=3,"类",IF(LEN(A687)=5,"款","项"))</f>
        <v>项</v>
      </c>
    </row>
    <row ht="36.0" customHeight="1" x14ac:dyDescent="0.15" r="688" spans="1:7">
      <c r="A688" s="387">
        <v>2100299</v>
      </c>
      <c r="B688" s="284" t="s">
        <v>621</v>
      </c>
      <c r="C688" s="307">
        <v>28</v>
      </c>
      <c r="D688" s="310">
        <v>253</v>
      </c>
      <c r="E688" s="944">
        <f>IF(C688&gt;0,D688/C688-1,IF(C688&lt;0,-(D688/C688-1),""))</f>
        <v>8.0357</v>
      </c>
      <c r="F688" s="937" t="str">
        <f>IF(LEN(A688)=3,"是",IF(B688&lt;&gt;"",IF(SUM(C688:D688)&lt;&gt;0,"是","否"),"是"))</f>
        <v>是</v>
      </c>
      <c r="G688" s="873" t="str">
        <f>IF(LEN(A688)=3,"类",IF(LEN(A688)=5,"款","项"))</f>
        <v>项</v>
      </c>
    </row>
    <row ht="36.0" customHeight="1" x14ac:dyDescent="0.15" r="689" spans="1:7">
      <c r="A689" s="386">
        <v>21003</v>
      </c>
      <c r="B689" s="281" t="s">
        <v>622</v>
      </c>
      <c r="C689" s="307">
        <v>3313</v>
      </c>
      <c r="D689" s="307">
        <v>3146</v>
      </c>
      <c r="E689" s="978">
        <f>IF(C689&gt;0,D689/C689-1,IF(C689&lt;0,-(D689/C689-1),""))</f>
        <v>-0.0504</v>
      </c>
      <c r="F689" s="937" t="str">
        <f>IF(LEN(A689)=3,"是",IF(B689&lt;&gt;"",IF(SUM(C689:D689)&lt;&gt;0,"是","否"),"是"))</f>
        <v>是</v>
      </c>
      <c r="G689" s="873" t="str">
        <f>IF(LEN(A689)=3,"类",IF(LEN(A689)=5,"款","项"))</f>
        <v>款</v>
      </c>
    </row>
    <row ht="36.0" customHeight="1" x14ac:dyDescent="0.15" r="690" spans="1:7">
      <c r="A690" s="387">
        <v>2100301</v>
      </c>
      <c r="B690" s="284" t="s">
        <v>623</v>
      </c>
      <c r="C690" s="307">
        <v>0</v>
      </c>
      <c r="D690" s="310">
        <v>0</v>
      </c>
      <c r="E690" s="944" t="str">
        <f>IF(C690&gt;0,D690/C690-1,IF(C690&lt;0,-(D690/C690-1),""))</f>
      </c>
      <c r="F690" s="937" t="str">
        <f>IF(LEN(A690)=3,"是",IF(B690&lt;&gt;"",IF(SUM(C690:D690)&lt;&gt;0,"是","否"),"是"))</f>
        <v>否</v>
      </c>
      <c r="G690" s="873" t="str">
        <f>IF(LEN(A690)=3,"类",IF(LEN(A690)=5,"款","项"))</f>
        <v>项</v>
      </c>
    </row>
    <row ht="36.0" customHeight="1" x14ac:dyDescent="0.15" r="691" spans="1:7">
      <c r="A691" s="387">
        <v>2100302</v>
      </c>
      <c r="B691" s="284" t="s">
        <v>624</v>
      </c>
      <c r="C691" s="307">
        <v>2990</v>
      </c>
      <c r="D691" s="310">
        <v>2888</v>
      </c>
      <c r="E691" s="944">
        <f>IF(C691&gt;0,D691/C691-1,IF(C691&lt;0,-(D691/C691-1),""))</f>
        <v>-0.0341</v>
      </c>
      <c r="F691" s="937" t="str">
        <f>IF(LEN(A691)=3,"是",IF(B691&lt;&gt;"",IF(SUM(C691:D691)&lt;&gt;0,"是","否"),"是"))</f>
        <v>是</v>
      </c>
      <c r="G691" s="873" t="str">
        <f>IF(LEN(A691)=3,"类",IF(LEN(A691)=5,"款","项"))</f>
        <v>项</v>
      </c>
    </row>
    <row ht="36.0" customHeight="1" x14ac:dyDescent="0.15" r="692" spans="1:7">
      <c r="A692" s="387">
        <v>2100399</v>
      </c>
      <c r="B692" s="284" t="s">
        <v>625</v>
      </c>
      <c r="C692" s="307">
        <v>323</v>
      </c>
      <c r="D692" s="310">
        <v>258</v>
      </c>
      <c r="E692" s="944">
        <f>IF(C692&gt;0,D692/C692-1,IF(C692&lt;0,-(D692/C692-1),""))</f>
        <v>-0.2012</v>
      </c>
      <c r="F692" s="937" t="str">
        <f>IF(LEN(A692)=3,"是",IF(B692&lt;&gt;"",IF(SUM(C692:D692)&lt;&gt;0,"是","否"),"是"))</f>
        <v>是</v>
      </c>
      <c r="G692" s="873" t="str">
        <f>IF(LEN(A692)=3,"类",IF(LEN(A692)=5,"款","项"))</f>
        <v>项</v>
      </c>
    </row>
    <row ht="36.0" customHeight="1" x14ac:dyDescent="0.15" r="693" spans="1:7">
      <c r="A693" s="386">
        <v>21004</v>
      </c>
      <c r="B693" s="281" t="s">
        <v>626</v>
      </c>
      <c r="C693" s="307">
        <v>3784</v>
      </c>
      <c r="D693" s="307">
        <v>3649</v>
      </c>
      <c r="E693" s="978">
        <f>IF(C693&gt;0,D693/C693-1,IF(C693&lt;0,-(D693/C693-1),""))</f>
        <v>-0.0357</v>
      </c>
      <c r="F693" s="937" t="str">
        <f>IF(LEN(A693)=3,"是",IF(B693&lt;&gt;"",IF(SUM(C693:D693)&lt;&gt;0,"是","否"),"是"))</f>
        <v>是</v>
      </c>
      <c r="G693" s="873" t="str">
        <f>IF(LEN(A693)=3,"类",IF(LEN(A693)=5,"款","项"))</f>
        <v>款</v>
      </c>
    </row>
    <row ht="36.0" customHeight="1" x14ac:dyDescent="0.15" r="694" spans="1:7">
      <c r="A694" s="387">
        <v>2100401</v>
      </c>
      <c r="B694" s="284" t="s">
        <v>627</v>
      </c>
      <c r="C694" s="307">
        <v>692</v>
      </c>
      <c r="D694" s="310">
        <v>683</v>
      </c>
      <c r="E694" s="944">
        <f>IF(C694&gt;0,D694/C694-1,IF(C694&lt;0,-(D694/C694-1),""))</f>
        <v>-0.013</v>
      </c>
      <c r="F694" s="937" t="str">
        <f>IF(LEN(A694)=3,"是",IF(B694&lt;&gt;"",IF(SUM(C694:D694)&lt;&gt;0,"是","否"),"是"))</f>
        <v>是</v>
      </c>
      <c r="G694" s="873" t="str">
        <f>IF(LEN(A694)=3,"类",IF(LEN(A694)=5,"款","项"))</f>
        <v>项</v>
      </c>
    </row>
    <row ht="36.0" customHeight="1" x14ac:dyDescent="0.15" r="695" spans="1:7">
      <c r="A695" s="387">
        <v>2100402</v>
      </c>
      <c r="B695" s="284" t="s">
        <v>628</v>
      </c>
      <c r="C695" s="307">
        <v>126</v>
      </c>
      <c r="D695" s="310">
        <v>0</v>
      </c>
      <c r="E695" s="944">
        <f>IF(C695&gt;0,D695/C695-1,IF(C695&lt;0,-(D695/C695-1),""))</f>
        <v>-1</v>
      </c>
      <c r="F695" s="937" t="str">
        <f>IF(LEN(A695)=3,"是",IF(B695&lt;&gt;"",IF(SUM(C695:D695)&lt;&gt;0,"是","否"),"是"))</f>
        <v>是</v>
      </c>
      <c r="G695" s="873" t="str">
        <f>IF(LEN(A695)=3,"类",IF(LEN(A695)=5,"款","项"))</f>
        <v>项</v>
      </c>
    </row>
    <row ht="36.0" customHeight="1" x14ac:dyDescent="0.15" r="696" spans="1:7">
      <c r="A696" s="387">
        <v>2100403</v>
      </c>
      <c r="B696" s="284" t="s">
        <v>629</v>
      </c>
      <c r="C696" s="307">
        <v>634</v>
      </c>
      <c r="D696" s="310">
        <v>636</v>
      </c>
      <c r="E696" s="944">
        <f>IF(C696&gt;0,D696/C696-1,IF(C696&lt;0,-(D696/C696-1),""))</f>
        <v>0.0032</v>
      </c>
      <c r="F696" s="937" t="str">
        <f>IF(LEN(A696)=3,"是",IF(B696&lt;&gt;"",IF(SUM(C696:D696)&lt;&gt;0,"是","否"),"是"))</f>
        <v>是</v>
      </c>
      <c r="G696" s="873" t="str">
        <f>IF(LEN(A696)=3,"类",IF(LEN(A696)=5,"款","项"))</f>
        <v>项</v>
      </c>
    </row>
    <row ht="36.0" customHeight="1" x14ac:dyDescent="0.15" r="697" spans="1:7">
      <c r="A697" s="387">
        <v>2100404</v>
      </c>
      <c r="B697" s="284" t="s">
        <v>630</v>
      </c>
      <c r="C697" s="307">
        <v>0</v>
      </c>
      <c r="D697" s="310">
        <v>0</v>
      </c>
      <c r="E697" s="944" t="str">
        <f>IF(C697&gt;0,D697/C697-1,IF(C697&lt;0,-(D697/C697-1),""))</f>
      </c>
      <c r="F697" s="937" t="str">
        <f>IF(LEN(A697)=3,"是",IF(B697&lt;&gt;"",IF(SUM(C697:D697)&lt;&gt;0,"是","否"),"是"))</f>
        <v>否</v>
      </c>
      <c r="G697" s="873" t="str">
        <f>IF(LEN(A697)=3,"类",IF(LEN(A697)=5,"款","项"))</f>
        <v>项</v>
      </c>
    </row>
    <row ht="36.0" customHeight="1" x14ac:dyDescent="0.15" r="698" spans="1:7">
      <c r="A698" s="387">
        <v>2100405</v>
      </c>
      <c r="B698" s="284" t="s">
        <v>631</v>
      </c>
      <c r="C698" s="307">
        <v>0</v>
      </c>
      <c r="D698" s="310">
        <v>0</v>
      </c>
      <c r="E698" s="944" t="str">
        <f>IF(C698&gt;0,D698/C698-1,IF(C698&lt;0,-(D698/C698-1),""))</f>
      </c>
      <c r="F698" s="937" t="str">
        <f>IF(LEN(A698)=3,"是",IF(B698&lt;&gt;"",IF(SUM(C698:D698)&lt;&gt;0,"是","否"),"是"))</f>
        <v>否</v>
      </c>
      <c r="G698" s="873" t="str">
        <f>IF(LEN(A698)=3,"类",IF(LEN(A698)=5,"款","项"))</f>
        <v>项</v>
      </c>
    </row>
    <row ht="36.0" customHeight="1" x14ac:dyDescent="0.15" r="699" spans="1:7">
      <c r="A699" s="387">
        <v>2100406</v>
      </c>
      <c r="B699" s="284" t="s">
        <v>632</v>
      </c>
      <c r="C699" s="307">
        <v>0</v>
      </c>
      <c r="D699" s="310">
        <v>0</v>
      </c>
      <c r="E699" s="944" t="str">
        <f>IF(C699&gt;0,D699/C699-1,IF(C699&lt;0,-(D699/C699-1),""))</f>
      </c>
      <c r="F699" s="937" t="str">
        <f>IF(LEN(A699)=3,"是",IF(B699&lt;&gt;"",IF(SUM(C699:D699)&lt;&gt;0,"是","否"),"是"))</f>
        <v>否</v>
      </c>
      <c r="G699" s="873" t="str">
        <f>IF(LEN(A699)=3,"类",IF(LEN(A699)=5,"款","项"))</f>
        <v>项</v>
      </c>
    </row>
    <row ht="36.0" customHeight="1" x14ac:dyDescent="0.15" r="700" spans="1:7">
      <c r="A700" s="387">
        <v>2100407</v>
      </c>
      <c r="B700" s="284" t="s">
        <v>633</v>
      </c>
      <c r="C700" s="307">
        <v>0</v>
      </c>
      <c r="D700" s="310">
        <v>0</v>
      </c>
      <c r="E700" s="944" t="str">
        <f>IF(C700&gt;0,D700/C700-1,IF(C700&lt;0,-(D700/C700-1),""))</f>
      </c>
      <c r="F700" s="937" t="str">
        <f>IF(LEN(A700)=3,"是",IF(B700&lt;&gt;"",IF(SUM(C700:D700)&lt;&gt;0,"是","否"),"是"))</f>
        <v>否</v>
      </c>
      <c r="G700" s="873" t="str">
        <f>IF(LEN(A700)=3,"类",IF(LEN(A700)=5,"款","项"))</f>
        <v>项</v>
      </c>
    </row>
    <row ht="36.0" customHeight="1" x14ac:dyDescent="0.15" r="701" spans="1:7">
      <c r="A701" s="387">
        <v>2100408</v>
      </c>
      <c r="B701" s="284" t="s">
        <v>634</v>
      </c>
      <c r="C701" s="307">
        <v>2137</v>
      </c>
      <c r="D701" s="310">
        <v>2258</v>
      </c>
      <c r="E701" s="944">
        <f>IF(C701&gt;0,D701/C701-1,IF(C701&lt;0,-(D701/C701-1),""))</f>
        <v>0.0566</v>
      </c>
      <c r="F701" s="937" t="str">
        <f>IF(LEN(A701)=3,"是",IF(B701&lt;&gt;"",IF(SUM(C701:D701)&lt;&gt;0,"是","否"),"是"))</f>
        <v>是</v>
      </c>
      <c r="G701" s="873" t="str">
        <f>IF(LEN(A701)=3,"类",IF(LEN(A701)=5,"款","项"))</f>
        <v>项</v>
      </c>
    </row>
    <row ht="36.0" customHeight="1" x14ac:dyDescent="0.15" r="702" spans="1:7">
      <c r="A702" s="387">
        <v>2100409</v>
      </c>
      <c r="B702" s="284" t="s">
        <v>635</v>
      </c>
      <c r="C702" s="307">
        <v>94</v>
      </c>
      <c r="D702" s="310">
        <v>72</v>
      </c>
      <c r="E702" s="944">
        <f>IF(C702&gt;0,D702/C702-1,IF(C702&lt;0,-(D702/C702-1),""))</f>
        <v>-0.234</v>
      </c>
      <c r="F702" s="937" t="str">
        <f>IF(LEN(A702)=3,"是",IF(B702&lt;&gt;"",IF(SUM(C702:D702)&lt;&gt;0,"是","否"),"是"))</f>
        <v>是</v>
      </c>
      <c r="G702" s="873" t="str">
        <f>IF(LEN(A702)=3,"类",IF(LEN(A702)=5,"款","项"))</f>
        <v>项</v>
      </c>
    </row>
    <row ht="36.0" customHeight="1" x14ac:dyDescent="0.15" r="703" spans="1:7">
      <c r="A703" s="387">
        <v>2100410</v>
      </c>
      <c r="B703" s="284" t="s">
        <v>636</v>
      </c>
      <c r="C703" s="307">
        <v>99</v>
      </c>
      <c r="D703" s="310">
        <v>0</v>
      </c>
      <c r="E703" s="944">
        <f>IF(C703&gt;0,D703/C703-1,IF(C703&lt;0,-(D703/C703-1),""))</f>
        <v>-1</v>
      </c>
      <c r="F703" s="937" t="str">
        <f>IF(LEN(A703)=3,"是",IF(B703&lt;&gt;"",IF(SUM(C703:D703)&lt;&gt;0,"是","否"),"是"))</f>
        <v>是</v>
      </c>
      <c r="G703" s="873" t="str">
        <f>IF(LEN(A703)=3,"类",IF(LEN(A703)=5,"款","项"))</f>
        <v>项</v>
      </c>
    </row>
    <row ht="36.0" customHeight="1" x14ac:dyDescent="0.15" r="704" spans="1:7">
      <c r="A704" s="387">
        <v>2100499</v>
      </c>
      <c r="B704" s="284" t="s">
        <v>637</v>
      </c>
      <c r="C704" s="307">
        <v>2</v>
      </c>
      <c r="D704" s="310">
        <v>0</v>
      </c>
      <c r="E704" s="944">
        <f>IF(C704&gt;0,D704/C704-1,IF(C704&lt;0,-(D704/C704-1),""))</f>
        <v>-1</v>
      </c>
      <c r="F704" s="937" t="str">
        <f>IF(LEN(A704)=3,"是",IF(B704&lt;&gt;"",IF(SUM(C704:D704)&lt;&gt;0,"是","否"),"是"))</f>
        <v>是</v>
      </c>
      <c r="G704" s="873" t="str">
        <f>IF(LEN(A704)=3,"类",IF(LEN(A704)=5,"款","项"))</f>
        <v>项</v>
      </c>
    </row>
    <row ht="36.0" customHeight="1" x14ac:dyDescent="0.15" r="705" spans="1:7">
      <c r="A705" s="386">
        <v>21006</v>
      </c>
      <c r="B705" s="281" t="s">
        <v>638</v>
      </c>
      <c r="C705" s="307"/>
      <c r="D705" s="307"/>
      <c r="E705" s="978" t="str">
        <f>IF(C705&gt;0,D705/C705-1,IF(C705&lt;0,-(D705/C705-1),""))</f>
      </c>
      <c r="F705" s="937" t="str">
        <f>IF(LEN(A705)=3,"是",IF(B705&lt;&gt;"",IF(SUM(C705:D705)&lt;&gt;0,"是","否"),"是"))</f>
        <v>否</v>
      </c>
      <c r="G705" s="873" t="str">
        <f>IF(LEN(A705)=3,"类",IF(LEN(A705)=5,"款","项"))</f>
        <v>款</v>
      </c>
    </row>
    <row ht="36.0" customHeight="1" x14ac:dyDescent="0.15" r="706" spans="1:7">
      <c r="A706" s="387">
        <v>2100601</v>
      </c>
      <c r="B706" s="284" t="s">
        <v>639</v>
      </c>
      <c r="C706" s="307"/>
      <c r="D706" s="310"/>
      <c r="E706" s="944" t="str">
        <f>IF(C706&gt;0,D706/C706-1,IF(C706&lt;0,-(D706/C706-1),""))</f>
      </c>
      <c r="F706" s="937" t="str">
        <f>IF(LEN(A706)=3,"是",IF(B706&lt;&gt;"",IF(SUM(C706:D706)&lt;&gt;0,"是","否"),"是"))</f>
        <v>否</v>
      </c>
      <c r="G706" s="873" t="str">
        <f>IF(LEN(A706)=3,"类",IF(LEN(A706)=5,"款","项"))</f>
        <v>项</v>
      </c>
    </row>
    <row ht="36.0" customHeight="1" x14ac:dyDescent="0.15" r="707" spans="1:7">
      <c r="A707" s="387">
        <v>2100699</v>
      </c>
      <c r="B707" s="284" t="s">
        <v>640</v>
      </c>
      <c r="C707" s="307"/>
      <c r="D707" s="310"/>
      <c r="E707" s="944" t="str">
        <f>IF(C707&gt;0,D707/C707-1,IF(C707&lt;0,-(D707/C707-1),""))</f>
      </c>
      <c r="F707" s="937" t="str">
        <f>IF(LEN(A707)=3,"是",IF(B707&lt;&gt;"",IF(SUM(C707:D707)&lt;&gt;0,"是","否"),"是"))</f>
        <v>否</v>
      </c>
      <c r="G707" s="873" t="str">
        <f>IF(LEN(A707)=3,"类",IF(LEN(A707)=5,"款","项"))</f>
        <v>项</v>
      </c>
    </row>
    <row ht="36.0" customHeight="1" x14ac:dyDescent="0.15" r="708" spans="1:7">
      <c r="A708" s="386">
        <v>21007</v>
      </c>
      <c r="B708" s="281" t="s">
        <v>641</v>
      </c>
      <c r="C708" s="307">
        <v>502</v>
      </c>
      <c r="D708" s="307">
        <v>291</v>
      </c>
      <c r="E708" s="978">
        <f>IF(C708&gt;0,D708/C708-1,IF(C708&lt;0,-(D708/C708-1),""))</f>
        <v>-0.4203</v>
      </c>
      <c r="F708" s="937" t="str">
        <f>IF(LEN(A708)=3,"是",IF(B708&lt;&gt;"",IF(SUM(C708:D708)&lt;&gt;0,"是","否"),"是"))</f>
        <v>是</v>
      </c>
      <c r="G708" s="873" t="str">
        <f>IF(LEN(A708)=3,"类",IF(LEN(A708)=5,"款","项"))</f>
        <v>款</v>
      </c>
    </row>
    <row ht="36.0" customHeight="1" x14ac:dyDescent="0.15" r="709" spans="1:7">
      <c r="A709" s="387">
        <v>2100716</v>
      </c>
      <c r="B709" s="284" t="s">
        <v>642</v>
      </c>
      <c r="C709" s="307">
        <v>23</v>
      </c>
      <c r="D709" s="310">
        <v>24</v>
      </c>
      <c r="E709" s="944">
        <f>IF(C709&gt;0,D709/C709-1,IF(C709&lt;0,-(D709/C709-1),""))</f>
        <v>0.0435</v>
      </c>
      <c r="F709" s="937" t="str">
        <f>IF(LEN(A709)=3,"是",IF(B709&lt;&gt;"",IF(SUM(C709:D709)&lt;&gt;0,"是","否"),"是"))</f>
        <v>是</v>
      </c>
      <c r="G709" s="873" t="str">
        <f>IF(LEN(A709)=3,"类",IF(LEN(A709)=5,"款","项"))</f>
        <v>项</v>
      </c>
    </row>
    <row ht="36.0" customHeight="1" x14ac:dyDescent="0.15" r="710" spans="1:7">
      <c r="A710" s="387">
        <v>2100717</v>
      </c>
      <c r="B710" s="284" t="s">
        <v>643</v>
      </c>
      <c r="C710" s="307">
        <v>80</v>
      </c>
      <c r="D710" s="310">
        <v>267</v>
      </c>
      <c r="E710" s="944">
        <f>IF(C710&gt;0,D710/C710-1,IF(C710&lt;0,-(D710/C710-1),""))</f>
        <v>2.3375</v>
      </c>
      <c r="F710" s="937" t="str">
        <f>IF(LEN(A710)=3,"是",IF(B710&lt;&gt;"",IF(SUM(C710:D710)&lt;&gt;0,"是","否"),"是"))</f>
        <v>是</v>
      </c>
      <c r="G710" s="873" t="str">
        <f>IF(LEN(A710)=3,"类",IF(LEN(A710)=5,"款","项"))</f>
        <v>项</v>
      </c>
    </row>
    <row ht="36.0" customHeight="1" x14ac:dyDescent="0.15" r="711" spans="1:7">
      <c r="A711" s="387">
        <v>2100799</v>
      </c>
      <c r="B711" s="284" t="s">
        <v>644</v>
      </c>
      <c r="C711" s="307">
        <v>399</v>
      </c>
      <c r="D711" s="310">
        <v>0</v>
      </c>
      <c r="E711" s="944">
        <f>IF(C711&gt;0,D711/C711-1,IF(C711&lt;0,-(D711/C711-1),""))</f>
        <v>-1</v>
      </c>
      <c r="F711" s="937" t="str">
        <f>IF(LEN(A711)=3,"是",IF(B711&lt;&gt;"",IF(SUM(C711:D711)&lt;&gt;0,"是","否"),"是"))</f>
        <v>是</v>
      </c>
      <c r="G711" s="873" t="str">
        <f>IF(LEN(A711)=3,"类",IF(LEN(A711)=5,"款","项"))</f>
        <v>项</v>
      </c>
    </row>
    <row ht="36.0" customHeight="1" x14ac:dyDescent="0.15" r="712" spans="1:7">
      <c r="A712" s="386">
        <v>21011</v>
      </c>
      <c r="B712" s="281" t="s">
        <v>645</v>
      </c>
      <c r="C712" s="307">
        <v>8077</v>
      </c>
      <c r="D712" s="307">
        <v>8589</v>
      </c>
      <c r="E712" s="978">
        <f>IF(C712&gt;0,D712/C712-1,IF(C712&lt;0,-(D712/C712-1),""))</f>
        <v>0.0634</v>
      </c>
      <c r="F712" s="937" t="str">
        <f>IF(LEN(A712)=3,"是",IF(B712&lt;&gt;"",IF(SUM(C712:D712)&lt;&gt;0,"是","否"),"是"))</f>
        <v>是</v>
      </c>
      <c r="G712" s="873" t="str">
        <f>IF(LEN(A712)=3,"类",IF(LEN(A712)=5,"款","项"))</f>
        <v>款</v>
      </c>
    </row>
    <row ht="36.0" customHeight="1" x14ac:dyDescent="0.15" r="713" spans="1:7">
      <c r="A713" s="387">
        <v>2101101</v>
      </c>
      <c r="B713" s="284" t="s">
        <v>646</v>
      </c>
      <c r="C713" s="307">
        <v>1453</v>
      </c>
      <c r="D713" s="310">
        <v>1802</v>
      </c>
      <c r="E713" s="944">
        <f>IF(C713&gt;0,D713/C713-1,IF(C713&lt;0,-(D713/C713-1),""))</f>
        <v>0.2402</v>
      </c>
      <c r="F713" s="937" t="str">
        <f>IF(LEN(A713)=3,"是",IF(B713&lt;&gt;"",IF(SUM(C713:D713)&lt;&gt;0,"是","否"),"是"))</f>
        <v>是</v>
      </c>
      <c r="G713" s="873" t="str">
        <f>IF(LEN(A713)=3,"类",IF(LEN(A713)=5,"款","项"))</f>
        <v>项</v>
      </c>
    </row>
    <row ht="36.0" customHeight="1" x14ac:dyDescent="0.15" r="714" spans="1:7">
      <c r="A714" s="387">
        <v>2101102</v>
      </c>
      <c r="B714" s="284" t="s">
        <v>647</v>
      </c>
      <c r="C714" s="307">
        <v>3207</v>
      </c>
      <c r="D714" s="310">
        <v>3106</v>
      </c>
      <c r="E714" s="944">
        <f>IF(C714&gt;0,D714/C714-1,IF(C714&lt;0,-(D714/C714-1),""))</f>
        <v>-0.0315</v>
      </c>
      <c r="F714" s="937" t="str">
        <f>IF(LEN(A714)=3,"是",IF(B714&lt;&gt;"",IF(SUM(C714:D714)&lt;&gt;0,"是","否"),"是"))</f>
        <v>是</v>
      </c>
      <c r="G714" s="873" t="str">
        <f>IF(LEN(A714)=3,"类",IF(LEN(A714)=5,"款","项"))</f>
        <v>项</v>
      </c>
    </row>
    <row ht="36.0" customHeight="1" x14ac:dyDescent="0.15" r="715" spans="1:7">
      <c r="A715" s="387">
        <v>2101103</v>
      </c>
      <c r="B715" s="284" t="s">
        <v>648</v>
      </c>
      <c r="C715" s="307">
        <v>2948</v>
      </c>
      <c r="D715" s="310">
        <v>3156</v>
      </c>
      <c r="E715" s="944">
        <f>IF(C715&gt;0,D715/C715-1,IF(C715&lt;0,-(D715/C715-1),""))</f>
        <v>0.0706</v>
      </c>
      <c r="F715" s="937" t="str">
        <f>IF(LEN(A715)=3,"是",IF(B715&lt;&gt;"",IF(SUM(C715:D715)&lt;&gt;0,"是","否"),"是"))</f>
        <v>是</v>
      </c>
      <c r="G715" s="873" t="str">
        <f>IF(LEN(A715)=3,"类",IF(LEN(A715)=5,"款","项"))</f>
        <v>项</v>
      </c>
    </row>
    <row ht="36.0" customHeight="1" x14ac:dyDescent="0.15" r="716" spans="1:7">
      <c r="A716" s="387">
        <v>2101199</v>
      </c>
      <c r="B716" s="284" t="s">
        <v>649</v>
      </c>
      <c r="C716" s="307">
        <v>469</v>
      </c>
      <c r="D716" s="310">
        <v>525</v>
      </c>
      <c r="E716" s="944">
        <f>IF(C716&gt;0,D716/C716-1,IF(C716&lt;0,-(D716/C716-1),""))</f>
        <v>0.1194</v>
      </c>
      <c r="F716" s="937" t="str">
        <f>IF(LEN(A716)=3,"是",IF(B716&lt;&gt;"",IF(SUM(C716:D716)&lt;&gt;0,"是","否"),"是"))</f>
        <v>是</v>
      </c>
      <c r="G716" s="873" t="str">
        <f>IF(LEN(A716)=3,"类",IF(LEN(A716)=5,"款","项"))</f>
        <v>项</v>
      </c>
    </row>
    <row ht="36.0" customHeight="1" x14ac:dyDescent="0.15" r="717" spans="1:7">
      <c r="A717" s="386">
        <v>21012</v>
      </c>
      <c r="B717" s="281" t="s">
        <v>650</v>
      </c>
      <c r="C717" s="307">
        <v>284</v>
      </c>
      <c r="D717" s="307">
        <v>362</v>
      </c>
      <c r="E717" s="978">
        <f>IF(C717&gt;0,D717/C717-1,IF(C717&lt;0,-(D717/C717-1),""))</f>
        <v>0.2746</v>
      </c>
      <c r="F717" s="937" t="str">
        <f>IF(LEN(A717)=3,"是",IF(B717&lt;&gt;"",IF(SUM(C717:D717)&lt;&gt;0,"是","否"),"是"))</f>
        <v>是</v>
      </c>
      <c r="G717" s="873" t="str">
        <f>IF(LEN(A717)=3,"类",IF(LEN(A717)=5,"款","项"))</f>
        <v>款</v>
      </c>
    </row>
    <row ht="36.0" customHeight="1" x14ac:dyDescent="0.15" r="718" spans="1:7">
      <c r="A718" s="387">
        <v>2101201</v>
      </c>
      <c r="B718" s="284" t="s">
        <v>651</v>
      </c>
      <c r="C718" s="307">
        <v>0</v>
      </c>
      <c r="D718" s="310">
        <v>55</v>
      </c>
      <c r="E718" s="944" t="str">
        <f>IF(C718&gt;0,D718/C718-1,IF(C718&lt;0,-(D718/C718-1),""))</f>
      </c>
      <c r="F718" s="937" t="str">
        <f>IF(LEN(A718)=3,"是",IF(B718&lt;&gt;"",IF(SUM(C718:D718)&lt;&gt;0,"是","否"),"是"))</f>
        <v>是</v>
      </c>
      <c r="G718" s="873" t="str">
        <f>IF(LEN(A718)=3,"类",IF(LEN(A718)=5,"款","项"))</f>
        <v>项</v>
      </c>
    </row>
    <row ht="36.0" customHeight="1" x14ac:dyDescent="0.15" r="719" spans="1:7">
      <c r="A719" s="387">
        <v>2101202</v>
      </c>
      <c r="B719" s="284" t="s">
        <v>652</v>
      </c>
      <c r="C719" s="307">
        <v>284</v>
      </c>
      <c r="D719" s="310">
        <v>307</v>
      </c>
      <c r="E719" s="944">
        <f>IF(C719&gt;0,D719/C719-1,IF(C719&lt;0,-(D719/C719-1),""))</f>
        <v>0.081</v>
      </c>
      <c r="F719" s="937" t="str">
        <f>IF(LEN(A719)=3,"是",IF(B719&lt;&gt;"",IF(SUM(C719:D719)&lt;&gt;0,"是","否"),"是"))</f>
        <v>是</v>
      </c>
      <c r="G719" s="873" t="str">
        <f>IF(LEN(A719)=3,"类",IF(LEN(A719)=5,"款","项"))</f>
        <v>项</v>
      </c>
    </row>
    <row ht="36.0" customHeight="1" x14ac:dyDescent="0.15" r="720" spans="1:7">
      <c r="A720" s="387">
        <v>2101299</v>
      </c>
      <c r="B720" s="284" t="s">
        <v>653</v>
      </c>
      <c r="C720" s="307">
        <v>0</v>
      </c>
      <c r="D720" s="310">
        <v>0</v>
      </c>
      <c r="E720" s="944" t="str">
        <f>IF(C720&gt;0,D720/C720-1,IF(C720&lt;0,-(D720/C720-1),""))</f>
      </c>
      <c r="F720" s="937" t="str">
        <f>IF(LEN(A720)=3,"是",IF(B720&lt;&gt;"",IF(SUM(C720:D720)&lt;&gt;0,"是","否"),"是"))</f>
        <v>否</v>
      </c>
      <c r="G720" s="873" t="str">
        <f>IF(LEN(A720)=3,"类",IF(LEN(A720)=5,"款","项"))</f>
        <v>项</v>
      </c>
    </row>
    <row ht="36.0" customHeight="1" x14ac:dyDescent="0.15" r="721" spans="1:7">
      <c r="A721" s="386">
        <v>21013</v>
      </c>
      <c r="B721" s="281" t="s">
        <v>654</v>
      </c>
      <c r="C721" s="307">
        <v>0</v>
      </c>
      <c r="D721" s="307">
        <v>0</v>
      </c>
      <c r="E721" s="978" t="str">
        <f>IF(C721&gt;0,D721/C721-1,IF(C721&lt;0,-(D721/C721-1),""))</f>
      </c>
      <c r="F721" s="937" t="str">
        <f>IF(LEN(A721)=3,"是",IF(B721&lt;&gt;"",IF(SUM(C721:D721)&lt;&gt;0,"是","否"),"是"))</f>
        <v>否</v>
      </c>
      <c r="G721" s="873" t="str">
        <f>IF(LEN(A721)=3,"类",IF(LEN(A721)=5,"款","项"))</f>
        <v>款</v>
      </c>
    </row>
    <row ht="36.0" customHeight="1" x14ac:dyDescent="0.15" r="722" spans="1:7">
      <c r="A722" s="387">
        <v>2101301</v>
      </c>
      <c r="B722" s="284" t="s">
        <v>655</v>
      </c>
      <c r="C722" s="307">
        <v>0</v>
      </c>
      <c r="D722" s="310">
        <v>0</v>
      </c>
      <c r="E722" s="944" t="str">
        <f>IF(C722&gt;0,D722/C722-1,IF(C722&lt;0,-(D722/C722-1),""))</f>
      </c>
      <c r="F722" s="937" t="str">
        <f>IF(LEN(A722)=3,"是",IF(B722&lt;&gt;"",IF(SUM(C722:D722)&lt;&gt;0,"是","否"),"是"))</f>
        <v>否</v>
      </c>
      <c r="G722" s="873" t="str">
        <f>IF(LEN(A722)=3,"类",IF(LEN(A722)=5,"款","项"))</f>
        <v>项</v>
      </c>
    </row>
    <row ht="36.0" customHeight="1" x14ac:dyDescent="0.15" r="723" spans="1:7">
      <c r="A723" s="387">
        <v>2101302</v>
      </c>
      <c r="B723" s="284" t="s">
        <v>656</v>
      </c>
      <c r="C723" s="307">
        <v>0</v>
      </c>
      <c r="D723" s="310">
        <v>0</v>
      </c>
      <c r="E723" s="944" t="str">
        <f>IF(C723&gt;0,D723/C723-1,IF(C723&lt;0,-(D723/C723-1),""))</f>
      </c>
      <c r="F723" s="937" t="str">
        <f>IF(LEN(A723)=3,"是",IF(B723&lt;&gt;"",IF(SUM(C723:D723)&lt;&gt;0,"是","否"),"是"))</f>
        <v>否</v>
      </c>
      <c r="G723" s="873" t="str">
        <f>IF(LEN(A723)=3,"类",IF(LEN(A723)=5,"款","项"))</f>
        <v>项</v>
      </c>
    </row>
    <row ht="36.0" customHeight="1" x14ac:dyDescent="0.15" r="724" spans="1:7">
      <c r="A724" s="387">
        <v>2101399</v>
      </c>
      <c r="B724" s="284" t="s">
        <v>657</v>
      </c>
      <c r="C724" s="307">
        <v>0</v>
      </c>
      <c r="D724" s="310">
        <v>0</v>
      </c>
      <c r="E724" s="944" t="str">
        <f>IF(C724&gt;0,D724/C724-1,IF(C724&lt;0,-(D724/C724-1),""))</f>
      </c>
      <c r="F724" s="937" t="str">
        <f>IF(LEN(A724)=3,"是",IF(B724&lt;&gt;"",IF(SUM(C724:D724)&lt;&gt;0,"是","否"),"是"))</f>
        <v>否</v>
      </c>
      <c r="G724" s="873" t="str">
        <f>IF(LEN(A724)=3,"类",IF(LEN(A724)=5,"款","项"))</f>
        <v>项</v>
      </c>
    </row>
    <row ht="36.0" customHeight="1" x14ac:dyDescent="0.15" r="725" spans="1:7">
      <c r="A725" s="386">
        <v>21014</v>
      </c>
      <c r="B725" s="281" t="s">
        <v>658</v>
      </c>
      <c r="C725" s="307">
        <v>76</v>
      </c>
      <c r="D725" s="307">
        <v>50</v>
      </c>
      <c r="E725" s="978">
        <f>IF(C725&gt;0,D725/C725-1,IF(C725&lt;0,-(D725/C725-1),""))</f>
        <v>-0.3421</v>
      </c>
      <c r="F725" s="937" t="str">
        <f>IF(LEN(A725)=3,"是",IF(B725&lt;&gt;"",IF(SUM(C725:D725)&lt;&gt;0,"是","否"),"是"))</f>
        <v>是</v>
      </c>
      <c r="G725" s="873" t="str">
        <f>IF(LEN(A725)=3,"类",IF(LEN(A725)=5,"款","项"))</f>
        <v>款</v>
      </c>
    </row>
    <row ht="36.0" customHeight="1" x14ac:dyDescent="0.15" r="726" spans="1:7">
      <c r="A726" s="387">
        <v>2101401</v>
      </c>
      <c r="B726" s="284" t="s">
        <v>659</v>
      </c>
      <c r="C726" s="307">
        <v>76</v>
      </c>
      <c r="D726" s="310">
        <v>50</v>
      </c>
      <c r="E726" s="944">
        <f>IF(C726&gt;0,D726/C726-1,IF(C726&lt;0,-(D726/C726-1),""))</f>
        <v>-0.3421</v>
      </c>
      <c r="F726" s="937" t="str">
        <f>IF(LEN(A726)=3,"是",IF(B726&lt;&gt;"",IF(SUM(C726:D726)&lt;&gt;0,"是","否"),"是"))</f>
        <v>是</v>
      </c>
      <c r="G726" s="873" t="str">
        <f>IF(LEN(A726)=3,"类",IF(LEN(A726)=5,"款","项"))</f>
        <v>项</v>
      </c>
    </row>
    <row ht="36.0" customHeight="1" x14ac:dyDescent="0.15" r="727" spans="1:7">
      <c r="A727" s="387">
        <v>2101499</v>
      </c>
      <c r="B727" s="284" t="s">
        <v>660</v>
      </c>
      <c r="C727" s="307">
        <v>0</v>
      </c>
      <c r="D727" s="310">
        <v>0</v>
      </c>
      <c r="E727" s="944" t="str">
        <f>IF(C727&gt;0,D727/C727-1,IF(C727&lt;0,-(D727/C727-1),""))</f>
      </c>
      <c r="F727" s="937" t="str">
        <f>IF(LEN(A727)=3,"是",IF(B727&lt;&gt;"",IF(SUM(C727:D727)&lt;&gt;0,"是","否"),"是"))</f>
        <v>否</v>
      </c>
      <c r="G727" s="873" t="str">
        <f>IF(LEN(A727)=3,"类",IF(LEN(A727)=5,"款","项"))</f>
        <v>项</v>
      </c>
    </row>
    <row ht="36.0" customHeight="1" x14ac:dyDescent="0.15" r="728" spans="1:7">
      <c r="A728" s="386">
        <v>21015</v>
      </c>
      <c r="B728" s="281" t="s">
        <v>661</v>
      </c>
      <c r="C728" s="307">
        <v>44</v>
      </c>
      <c r="D728" s="307">
        <v>15</v>
      </c>
      <c r="E728" s="978">
        <f>IF(C728&gt;0,D728/C728-1,IF(C728&lt;0,-(D728/C728-1),""))</f>
        <v>-0.6591</v>
      </c>
      <c r="F728" s="937" t="str">
        <f>IF(LEN(A728)=3,"是",IF(B728&lt;&gt;"",IF(SUM(C728:D728)&lt;&gt;0,"是","否"),"是"))</f>
        <v>是</v>
      </c>
      <c r="G728" s="873" t="str">
        <f>IF(LEN(A728)=3,"类",IF(LEN(A728)=5,"款","项"))</f>
        <v>款</v>
      </c>
    </row>
    <row ht="36.0" customHeight="1" x14ac:dyDescent="0.15" r="729" spans="1:7">
      <c r="A729" s="387">
        <v>2101501</v>
      </c>
      <c r="B729" s="284" t="s">
        <v>136</v>
      </c>
      <c r="C729" s="307">
        <v>0</v>
      </c>
      <c r="D729" s="310">
        <v>0</v>
      </c>
      <c r="E729" s="944" t="str">
        <f>IF(C729&gt;0,D729/C729-1,IF(C729&lt;0,-(D729/C729-1),""))</f>
      </c>
      <c r="F729" s="937" t="str">
        <f>IF(LEN(A729)=3,"是",IF(B729&lt;&gt;"",IF(SUM(C729:D729)&lt;&gt;0,"是","否"),"是"))</f>
        <v>否</v>
      </c>
      <c r="G729" s="873" t="str">
        <f>IF(LEN(A729)=3,"类",IF(LEN(A729)=5,"款","项"))</f>
        <v>项</v>
      </c>
    </row>
    <row ht="36.0" customHeight="1" x14ac:dyDescent="0.15" r="730" spans="1:7">
      <c r="A730" s="387">
        <v>2101502</v>
      </c>
      <c r="B730" s="284" t="s">
        <v>137</v>
      </c>
      <c r="C730" s="307">
        <v>0</v>
      </c>
      <c r="D730" s="310">
        <v>0</v>
      </c>
      <c r="E730" s="944" t="str">
        <f>IF(C730&gt;0,D730/C730-1,IF(C730&lt;0,-(D730/C730-1),""))</f>
      </c>
      <c r="F730" s="937" t="str">
        <f>IF(LEN(A730)=3,"是",IF(B730&lt;&gt;"",IF(SUM(C730:D730)&lt;&gt;0,"是","否"),"是"))</f>
        <v>否</v>
      </c>
      <c r="G730" s="873" t="str">
        <f>IF(LEN(A730)=3,"类",IF(LEN(A730)=5,"款","项"))</f>
        <v>项</v>
      </c>
    </row>
    <row ht="36.0" customHeight="1" x14ac:dyDescent="0.15" r="731" spans="1:7">
      <c r="A731" s="387">
        <v>2101503</v>
      </c>
      <c r="B731" s="284" t="s">
        <v>138</v>
      </c>
      <c r="C731" s="307">
        <v>0</v>
      </c>
      <c r="D731" s="310">
        <v>0</v>
      </c>
      <c r="E731" s="944" t="str">
        <f>IF(C731&gt;0,D731/C731-1,IF(C731&lt;0,-(D731/C731-1),""))</f>
      </c>
      <c r="F731" s="937" t="str">
        <f>IF(LEN(A731)=3,"是",IF(B731&lt;&gt;"",IF(SUM(C731:D731)&lt;&gt;0,"是","否"),"是"))</f>
        <v>否</v>
      </c>
      <c r="G731" s="873" t="str">
        <f>IF(LEN(A731)=3,"类",IF(LEN(A731)=5,"款","项"))</f>
        <v>项</v>
      </c>
    </row>
    <row ht="36.0" customHeight="1" x14ac:dyDescent="0.15" r="732" spans="1:7">
      <c r="A732" s="387">
        <v>2101504</v>
      </c>
      <c r="B732" s="284" t="s">
        <v>177</v>
      </c>
      <c r="C732" s="307">
        <v>0</v>
      </c>
      <c r="D732" s="310">
        <v>0</v>
      </c>
      <c r="E732" s="944" t="str">
        <f>IF(C732&gt;0,D732/C732-1,IF(C732&lt;0,-(D732/C732-1),""))</f>
      </c>
      <c r="F732" s="937" t="str">
        <f>IF(LEN(A732)=3,"是",IF(B732&lt;&gt;"",IF(SUM(C732:D732)&lt;&gt;0,"是","否"),"是"))</f>
        <v>否</v>
      </c>
      <c r="G732" s="873" t="str">
        <f>IF(LEN(A732)=3,"类",IF(LEN(A732)=5,"款","项"))</f>
        <v>项</v>
      </c>
    </row>
    <row ht="36.0" customHeight="1" x14ac:dyDescent="0.15" r="733" spans="1:7">
      <c r="A733" s="387">
        <v>2101505</v>
      </c>
      <c r="B733" s="284" t="s">
        <v>662</v>
      </c>
      <c r="C733" s="307">
        <v>0</v>
      </c>
      <c r="D733" s="310">
        <v>0</v>
      </c>
      <c r="E733" s="944" t="str">
        <f>IF(C733&gt;0,D733/C733-1,IF(C733&lt;0,-(D733/C733-1),""))</f>
      </c>
      <c r="F733" s="937" t="str">
        <f>IF(LEN(A733)=3,"是",IF(B733&lt;&gt;"",IF(SUM(C733:D733)&lt;&gt;0,"是","否"),"是"))</f>
        <v>否</v>
      </c>
      <c r="G733" s="873" t="str">
        <f>IF(LEN(A733)=3,"类",IF(LEN(A733)=5,"款","项"))</f>
        <v>项</v>
      </c>
    </row>
    <row ht="36.0" customHeight="1" x14ac:dyDescent="0.15" r="734" spans="1:7">
      <c r="A734" s="387">
        <v>2101506</v>
      </c>
      <c r="B734" s="284" t="s">
        <v>663</v>
      </c>
      <c r="C734" s="307">
        <v>0</v>
      </c>
      <c r="D734" s="310">
        <v>0</v>
      </c>
      <c r="E734" s="944" t="str">
        <f>IF(C734&gt;0,D734/C734-1,IF(C734&lt;0,-(D734/C734-1),""))</f>
      </c>
      <c r="F734" s="937" t="str">
        <f>IF(LEN(A734)=3,"是",IF(B734&lt;&gt;"",IF(SUM(C734:D734)&lt;&gt;0,"是","否"),"是"))</f>
        <v>否</v>
      </c>
      <c r="G734" s="873" t="str">
        <f>IF(LEN(A734)=3,"类",IF(LEN(A734)=5,"款","项"))</f>
        <v>项</v>
      </c>
    </row>
    <row ht="36.0" customHeight="1" x14ac:dyDescent="0.15" r="735" spans="1:7">
      <c r="A735" s="387">
        <v>2101550</v>
      </c>
      <c r="B735" s="284" t="s">
        <v>145</v>
      </c>
      <c r="C735" s="307">
        <v>2</v>
      </c>
      <c r="D735" s="310">
        <v>0</v>
      </c>
      <c r="E735" s="944">
        <f>IF(C735&gt;0,D735/C735-1,IF(C735&lt;0,-(D735/C735-1),""))</f>
        <v>-1</v>
      </c>
      <c r="F735" s="937" t="str">
        <f>IF(LEN(A735)=3,"是",IF(B735&lt;&gt;"",IF(SUM(C735:D735)&lt;&gt;0,"是","否"),"是"))</f>
        <v>是</v>
      </c>
      <c r="G735" s="873" t="str">
        <f>IF(LEN(A735)=3,"类",IF(LEN(A735)=5,"款","项"))</f>
        <v>项</v>
      </c>
    </row>
    <row ht="36.0" customHeight="1" x14ac:dyDescent="0.15" r="736" spans="1:7">
      <c r="A736" s="387">
        <v>2101599</v>
      </c>
      <c r="B736" s="284" t="s">
        <v>664</v>
      </c>
      <c r="C736" s="307">
        <v>42</v>
      </c>
      <c r="D736" s="310">
        <v>15</v>
      </c>
      <c r="E736" s="944">
        <f>IF(C736&gt;0,D736/C736-1,IF(C736&lt;0,-(D736/C736-1),""))</f>
        <v>-0.6429</v>
      </c>
      <c r="F736" s="937" t="str">
        <f>IF(LEN(A736)=3,"是",IF(B736&lt;&gt;"",IF(SUM(C736:D736)&lt;&gt;0,"是","否"),"是"))</f>
        <v>是</v>
      </c>
      <c r="G736" s="873" t="str">
        <f>IF(LEN(A736)=3,"类",IF(LEN(A736)=5,"款","项"))</f>
        <v>项</v>
      </c>
    </row>
    <row ht="36.0" customHeight="1" x14ac:dyDescent="0.15" r="737" spans="1:7">
      <c r="A737" s="386">
        <v>21016</v>
      </c>
      <c r="B737" s="281" t="s">
        <v>665</v>
      </c>
      <c r="C737" s="307">
        <v>0</v>
      </c>
      <c r="D737" s="307"/>
      <c r="E737" s="978" t="str">
        <f>IF(C737&gt;0,D737/C737-1,IF(C737&lt;0,-(D737/C737-1),""))</f>
      </c>
      <c r="F737" s="937" t="str">
        <f>IF(LEN(A737)=3,"是",IF(B737&lt;&gt;"",IF(SUM(C737:D737)&lt;&gt;0,"是","否"),"是"))</f>
        <v>否</v>
      </c>
      <c r="G737" s="873" t="str">
        <f>IF(LEN(A737)=3,"类",IF(LEN(A737)=5,"款","项"))</f>
        <v>款</v>
      </c>
    </row>
    <row ht="36.0" customHeight="1" x14ac:dyDescent="0.15" r="738" spans="1:7">
      <c r="A738" s="387">
        <v>2101601</v>
      </c>
      <c r="B738" s="284" t="s">
        <v>666</v>
      </c>
      <c r="C738" s="307">
        <v>0</v>
      </c>
      <c r="D738" s="310"/>
      <c r="E738" s="944" t="str">
        <f>IF(C738&gt;0,D738/C738-1,IF(C738&lt;0,-(D738/C738-1),""))</f>
      </c>
      <c r="F738" s="937" t="str">
        <f>IF(LEN(A738)=3,"是",IF(B738&lt;&gt;"",IF(SUM(C738:D738)&lt;&gt;0,"是","否"),"是"))</f>
        <v>否</v>
      </c>
      <c r="G738" s="873" t="str">
        <f>IF(LEN(A738)=3,"类",IF(LEN(A738)=5,"款","项"))</f>
        <v>项</v>
      </c>
    </row>
    <row ht="36.0" customHeight="1" x14ac:dyDescent="0.15" r="739" spans="1:7">
      <c r="A739" s="386">
        <v>21099</v>
      </c>
      <c r="B739" s="281" t="s">
        <v>667</v>
      </c>
      <c r="C739" s="307">
        <v>1787</v>
      </c>
      <c r="D739" s="307">
        <v>100</v>
      </c>
      <c r="E739" s="978">
        <f>IF(C739&gt;0,D739/C739-1,IF(C739&lt;0,-(D739/C739-1),""))</f>
        <v>-0.944</v>
      </c>
      <c r="F739" s="937" t="str">
        <f>IF(LEN(A739)=3,"是",IF(B739&lt;&gt;"",IF(SUM(C739:D739)&lt;&gt;0,"是","否"),"是"))</f>
        <v>是</v>
      </c>
      <c r="G739" s="873" t="str">
        <f>IF(LEN(A739)=3,"类",IF(LEN(A739)=5,"款","项"))</f>
        <v>款</v>
      </c>
    </row>
    <row ht="36.0" customHeight="1" x14ac:dyDescent="0.15" r="740" spans="1:7">
      <c r="A740" s="387">
        <v>2109999</v>
      </c>
      <c r="B740" s="284" t="s">
        <v>668</v>
      </c>
      <c r="C740" s="307">
        <v>1787</v>
      </c>
      <c r="D740" s="310">
        <v>100</v>
      </c>
      <c r="E740" s="944">
        <f>IF(C740&gt;0,D740/C740-1,IF(C740&lt;0,-(D740/C740-1),""))</f>
        <v>-0.944</v>
      </c>
      <c r="F740" s="937" t="str">
        <f>IF(LEN(A740)=3,"是",IF(B740&lt;&gt;"",IF(SUM(C740:D740)&lt;&gt;0,"是","否"),"是"))</f>
        <v>是</v>
      </c>
      <c r="G740" s="873" t="str">
        <f>IF(LEN(A740)=3,"类",IF(LEN(A740)=5,"款","项"))</f>
        <v>项</v>
      </c>
    </row>
    <row ht="36.0" customHeight="1" x14ac:dyDescent="0.15" r="741" spans="1:7">
      <c r="A741" s="352" t="s">
        <v>669</v>
      </c>
      <c r="B741" s="164" t="s">
        <v>276</v>
      </c>
      <c r="C741" s="307">
        <v>0</v>
      </c>
      <c r="D741" s="310">
        <v>0</v>
      </c>
      <c r="E741" s="944" t="str">
        <f>IF(C741&gt;0,D741/C741-1,IF(C741&lt;0,-(D741/C741-1),""))</f>
      </c>
      <c r="F741" s="937" t="str">
        <f>IF(LEN(A741)=3,"是",IF(B741&lt;&gt;"",IF(SUM(C741:D741)&lt;&gt;0,"是","否"),"是"))</f>
        <v>否</v>
      </c>
      <c r="G741" s="873" t="str">
        <f>IF(LEN(A741)=3,"类",IF(LEN(A741)=5,"款","项"))</f>
        <v>项</v>
      </c>
    </row>
    <row ht="36.0" customHeight="1" x14ac:dyDescent="0.15" r="742" spans="1:7">
      <c r="A742" s="352" t="s">
        <v>670</v>
      </c>
      <c r="B742" s="164" t="s">
        <v>352</v>
      </c>
      <c r="C742" s="307">
        <v>0</v>
      </c>
      <c r="D742" s="310">
        <v>0</v>
      </c>
      <c r="E742" s="944" t="str">
        <f>IF(C742&gt;0,D742/C742-1,IF(C742&lt;0,-(D742/C742-1),""))</f>
      </c>
      <c r="F742" s="937" t="str">
        <f>IF(LEN(A742)=3,"是",IF(B742&lt;&gt;"",IF(SUM(C742:D742)&lt;&gt;0,"是","否"),"是"))</f>
        <v>否</v>
      </c>
      <c r="G742" s="873" t="str">
        <f>IF(LEN(A742)=3,"类",IF(LEN(A742)=5,"款","项"))</f>
        <v>项</v>
      </c>
    </row>
    <row ht="36.0" customHeight="1" x14ac:dyDescent="0.15" r="743" spans="1:7">
      <c r="A743" s="386">
        <v>211</v>
      </c>
      <c r="B743" s="281" t="s">
        <v>89</v>
      </c>
      <c r="C743" s="307">
        <v>1219</v>
      </c>
      <c r="D743" s="307">
        <v>1562</v>
      </c>
      <c r="E743" s="978">
        <f>IF(C743&gt;0,D743/C743-1,IF(C743&lt;0,-(D743/C743-1),""))</f>
        <v>0.2814</v>
      </c>
      <c r="F743" s="937" t="str">
        <f>IF(LEN(A743)=3,"是",IF(B743&lt;&gt;"",IF(SUM(C743:D743)&lt;&gt;0,"是","否"),"是"))</f>
        <v>是</v>
      </c>
      <c r="G743" s="873" t="str">
        <f>IF(LEN(A743)=3,"类",IF(LEN(A743)=5,"款","项"))</f>
        <v>类</v>
      </c>
    </row>
    <row ht="36.0" customHeight="1" x14ac:dyDescent="0.15" r="744" spans="1:7">
      <c r="A744" s="386">
        <v>21101</v>
      </c>
      <c r="B744" s="281" t="s">
        <v>671</v>
      </c>
      <c r="C744" s="307">
        <v>47</v>
      </c>
      <c r="D744" s="307">
        <v>100</v>
      </c>
      <c r="E744" s="978">
        <f>IF(C744&gt;0,D744/C744-1,IF(C744&lt;0,-(D744/C744-1),""))</f>
        <v>1.1277</v>
      </c>
      <c r="F744" s="937" t="str">
        <f>IF(LEN(A744)=3,"是",IF(B744&lt;&gt;"",IF(SUM(C744:D744)&lt;&gt;0,"是","否"),"是"))</f>
        <v>是</v>
      </c>
      <c r="G744" s="873" t="str">
        <f>IF(LEN(A744)=3,"类",IF(LEN(A744)=5,"款","项"))</f>
        <v>款</v>
      </c>
    </row>
    <row ht="36.0" customHeight="1" x14ac:dyDescent="0.15" r="745" spans="1:7">
      <c r="A745" s="387">
        <v>2110101</v>
      </c>
      <c r="B745" s="284" t="s">
        <v>136</v>
      </c>
      <c r="C745" s="307">
        <v>0</v>
      </c>
      <c r="D745" s="310">
        <v>0</v>
      </c>
      <c r="E745" s="944" t="str">
        <f>IF(C745&gt;0,D745/C745-1,IF(C745&lt;0,-(D745/C745-1),""))</f>
      </c>
      <c r="F745" s="937" t="str">
        <f>IF(LEN(A745)=3,"是",IF(B745&lt;&gt;"",IF(SUM(C745:D745)&lt;&gt;0,"是","否"),"是"))</f>
        <v>否</v>
      </c>
      <c r="G745" s="873" t="str">
        <f>IF(LEN(A745)=3,"类",IF(LEN(A745)=5,"款","项"))</f>
        <v>项</v>
      </c>
    </row>
    <row ht="36.0" customHeight="1" x14ac:dyDescent="0.15" r="746" spans="1:7">
      <c r="A746" s="387">
        <v>2110102</v>
      </c>
      <c r="B746" s="284" t="s">
        <v>137</v>
      </c>
      <c r="C746" s="307">
        <v>1</v>
      </c>
      <c r="D746" s="310">
        <v>83</v>
      </c>
      <c r="E746" s="944">
        <f>IF(C746&gt;0,D746/C746-1,IF(C746&lt;0,-(D746/C746-1),""))</f>
        <v>82</v>
      </c>
      <c r="F746" s="937" t="str">
        <f>IF(LEN(A746)=3,"是",IF(B746&lt;&gt;"",IF(SUM(C746:D746)&lt;&gt;0,"是","否"),"是"))</f>
        <v>是</v>
      </c>
      <c r="G746" s="873" t="str">
        <f>IF(LEN(A746)=3,"类",IF(LEN(A746)=5,"款","项"))</f>
        <v>项</v>
      </c>
    </row>
    <row ht="36.0" customHeight="1" x14ac:dyDescent="0.15" r="747" spans="1:7">
      <c r="A747" s="387">
        <v>2110103</v>
      </c>
      <c r="B747" s="284" t="s">
        <v>138</v>
      </c>
      <c r="C747" s="307">
        <v>0</v>
      </c>
      <c r="D747" s="310">
        <v>0</v>
      </c>
      <c r="E747" s="944" t="str">
        <f>IF(C747&gt;0,D747/C747-1,IF(C747&lt;0,-(D747/C747-1),""))</f>
      </c>
      <c r="F747" s="937" t="str">
        <f>IF(LEN(A747)=3,"是",IF(B747&lt;&gt;"",IF(SUM(C747:D747)&lt;&gt;0,"是","否"),"是"))</f>
        <v>否</v>
      </c>
      <c r="G747" s="873" t="str">
        <f>IF(LEN(A747)=3,"类",IF(LEN(A747)=5,"款","项"))</f>
        <v>项</v>
      </c>
    </row>
    <row ht="36.0" customHeight="1" x14ac:dyDescent="0.15" r="748" spans="1:7">
      <c r="A748" s="387">
        <v>2110104</v>
      </c>
      <c r="B748" s="284" t="s">
        <v>672</v>
      </c>
      <c r="C748" s="307">
        <v>0</v>
      </c>
      <c r="D748" s="310">
        <v>0</v>
      </c>
      <c r="E748" s="944" t="str">
        <f>IF(C748&gt;0,D748/C748-1,IF(C748&lt;0,-(D748/C748-1),""))</f>
      </c>
      <c r="F748" s="937" t="str">
        <f>IF(LEN(A748)=3,"是",IF(B748&lt;&gt;"",IF(SUM(C748:D748)&lt;&gt;0,"是","否"),"是"))</f>
        <v>否</v>
      </c>
      <c r="G748" s="873" t="str">
        <f>IF(LEN(A748)=3,"类",IF(LEN(A748)=5,"款","项"))</f>
        <v>项</v>
      </c>
    </row>
    <row ht="36.0" customHeight="1" x14ac:dyDescent="0.15" r="749" spans="1:7">
      <c r="A749" s="387">
        <v>2110105</v>
      </c>
      <c r="B749" s="284" t="s">
        <v>673</v>
      </c>
      <c r="C749" s="307">
        <v>35</v>
      </c>
      <c r="D749" s="310">
        <v>17</v>
      </c>
      <c r="E749" s="944">
        <f>IF(C749&gt;0,D749/C749-1,IF(C749&lt;0,-(D749/C749-1),""))</f>
        <v>-0.5143</v>
      </c>
      <c r="F749" s="937" t="str">
        <f>IF(LEN(A749)=3,"是",IF(B749&lt;&gt;"",IF(SUM(C749:D749)&lt;&gt;0,"是","否"),"是"))</f>
        <v>是</v>
      </c>
      <c r="G749" s="873" t="str">
        <f>IF(LEN(A749)=3,"类",IF(LEN(A749)=5,"款","项"))</f>
        <v>项</v>
      </c>
    </row>
    <row ht="36.0" customHeight="1" x14ac:dyDescent="0.15" r="750" spans="1:7">
      <c r="A750" s="387">
        <v>2110106</v>
      </c>
      <c r="B750" s="284" t="s">
        <v>674</v>
      </c>
      <c r="C750" s="307">
        <v>0</v>
      </c>
      <c r="D750" s="310">
        <v>0</v>
      </c>
      <c r="E750" s="944" t="str">
        <f>IF(C750&gt;0,D750/C750-1,IF(C750&lt;0,-(D750/C750-1),""))</f>
      </c>
      <c r="F750" s="937" t="str">
        <f>IF(LEN(A750)=3,"是",IF(B750&lt;&gt;"",IF(SUM(C750:D750)&lt;&gt;0,"是","否"),"是"))</f>
        <v>否</v>
      </c>
      <c r="G750" s="873" t="str">
        <f>IF(LEN(A750)=3,"类",IF(LEN(A750)=5,"款","项"))</f>
        <v>项</v>
      </c>
    </row>
    <row ht="36.0" customHeight="1" x14ac:dyDescent="0.15" r="751" spans="1:7">
      <c r="A751" s="387">
        <v>2110107</v>
      </c>
      <c r="B751" s="284" t="s">
        <v>675</v>
      </c>
      <c r="C751" s="307">
        <v>0</v>
      </c>
      <c r="D751" s="310">
        <v>0</v>
      </c>
      <c r="E751" s="944" t="str">
        <f>IF(C751&gt;0,D751/C751-1,IF(C751&lt;0,-(D751/C751-1),""))</f>
      </c>
      <c r="F751" s="937" t="str">
        <f>IF(LEN(A751)=3,"是",IF(B751&lt;&gt;"",IF(SUM(C751:D751)&lt;&gt;0,"是","否"),"是"))</f>
        <v>否</v>
      </c>
      <c r="G751" s="873" t="str">
        <f>IF(LEN(A751)=3,"类",IF(LEN(A751)=5,"款","项"))</f>
        <v>项</v>
      </c>
    </row>
    <row ht="36.0" customHeight="1" x14ac:dyDescent="0.15" r="752" spans="1:7">
      <c r="A752" s="387">
        <v>2110108</v>
      </c>
      <c r="B752" s="284" t="s">
        <v>676</v>
      </c>
      <c r="C752" s="307">
        <v>0</v>
      </c>
      <c r="D752" s="310">
        <v>0</v>
      </c>
      <c r="E752" s="944" t="str">
        <f>IF(C752&gt;0,D752/C752-1,IF(C752&lt;0,-(D752/C752-1),""))</f>
      </c>
      <c r="F752" s="937" t="str">
        <f>IF(LEN(A752)=3,"是",IF(B752&lt;&gt;"",IF(SUM(C752:D752)&lt;&gt;0,"是","否"),"是"))</f>
        <v>否</v>
      </c>
      <c r="G752" s="873" t="str">
        <f>IF(LEN(A752)=3,"类",IF(LEN(A752)=5,"款","项"))</f>
        <v>项</v>
      </c>
    </row>
    <row ht="36.0" customHeight="1" x14ac:dyDescent="0.15" r="753" spans="1:7">
      <c r="A753" s="387">
        <v>2110199</v>
      </c>
      <c r="B753" s="284" t="s">
        <v>677</v>
      </c>
      <c r="C753" s="307">
        <v>11</v>
      </c>
      <c r="D753" s="310">
        <v>0</v>
      </c>
      <c r="E753" s="944">
        <f>IF(C753&gt;0,D753/C753-1,IF(C753&lt;0,-(D753/C753-1),""))</f>
        <v>-1</v>
      </c>
      <c r="F753" s="937" t="str">
        <f>IF(LEN(A753)=3,"是",IF(B753&lt;&gt;"",IF(SUM(C753:D753)&lt;&gt;0,"是","否"),"是"))</f>
        <v>是</v>
      </c>
      <c r="G753" s="873" t="str">
        <f>IF(LEN(A753)=3,"类",IF(LEN(A753)=5,"款","项"))</f>
        <v>项</v>
      </c>
    </row>
    <row ht="36.0" customHeight="1" x14ac:dyDescent="0.15" r="754" spans="1:7">
      <c r="A754" s="386">
        <v>21102</v>
      </c>
      <c r="B754" s="281" t="s">
        <v>678</v>
      </c>
      <c r="C754" s="307">
        <v>13</v>
      </c>
      <c r="D754" s="307">
        <v>0</v>
      </c>
      <c r="E754" s="978">
        <f>IF(C754&gt;0,D754/C754-1,IF(C754&lt;0,-(D754/C754-1),""))</f>
        <v>-1</v>
      </c>
      <c r="F754" s="937" t="str">
        <f>IF(LEN(A754)=3,"是",IF(B754&lt;&gt;"",IF(SUM(C754:D754)&lt;&gt;0,"是","否"),"是"))</f>
        <v>是</v>
      </c>
      <c r="G754" s="873" t="str">
        <f>IF(LEN(A754)=3,"类",IF(LEN(A754)=5,"款","项"))</f>
        <v>款</v>
      </c>
    </row>
    <row ht="36.0" customHeight="1" x14ac:dyDescent="0.15" r="755" spans="1:7">
      <c r="A755" s="387">
        <v>2110203</v>
      </c>
      <c r="B755" s="284" t="s">
        <v>679</v>
      </c>
      <c r="C755" s="307">
        <v>5</v>
      </c>
      <c r="D755" s="310">
        <v>0</v>
      </c>
      <c r="E755" s="944">
        <f>IF(C755&gt;0,D755/C755-1,IF(C755&lt;0,-(D755/C755-1),""))</f>
        <v>-1</v>
      </c>
      <c r="F755" s="937" t="str">
        <f>IF(LEN(A755)=3,"是",IF(B755&lt;&gt;"",IF(SUM(C755:D755)&lt;&gt;0,"是","否"),"是"))</f>
        <v>是</v>
      </c>
      <c r="G755" s="873" t="str">
        <f>IF(LEN(A755)=3,"类",IF(LEN(A755)=5,"款","项"))</f>
        <v>项</v>
      </c>
    </row>
    <row ht="36.0" customHeight="1" x14ac:dyDescent="0.15" r="756" spans="1:7">
      <c r="A756" s="387">
        <v>2110204</v>
      </c>
      <c r="B756" s="284" t="s">
        <v>680</v>
      </c>
      <c r="C756" s="307">
        <v>0</v>
      </c>
      <c r="D756" s="310">
        <v>0</v>
      </c>
      <c r="E756" s="944" t="str">
        <f>IF(C756&gt;0,D756/C756-1,IF(C756&lt;0,-(D756/C756-1),""))</f>
      </c>
      <c r="F756" s="937" t="str">
        <f>IF(LEN(A756)=3,"是",IF(B756&lt;&gt;"",IF(SUM(C756:D756)&lt;&gt;0,"是","否"),"是"))</f>
        <v>否</v>
      </c>
      <c r="G756" s="873" t="str">
        <f>IF(LEN(A756)=3,"类",IF(LEN(A756)=5,"款","项"))</f>
        <v>项</v>
      </c>
    </row>
    <row ht="36.0" customHeight="1" x14ac:dyDescent="0.15" r="757" spans="1:7">
      <c r="A757" s="387">
        <v>2110299</v>
      </c>
      <c r="B757" s="284" t="s">
        <v>681</v>
      </c>
      <c r="C757" s="307">
        <v>8</v>
      </c>
      <c r="D757" s="310">
        <v>0</v>
      </c>
      <c r="E757" s="944">
        <f>IF(C757&gt;0,D757/C757-1,IF(C757&lt;0,-(D757/C757-1),""))</f>
        <v>-1</v>
      </c>
      <c r="F757" s="937" t="str">
        <f>IF(LEN(A757)=3,"是",IF(B757&lt;&gt;"",IF(SUM(C757:D757)&lt;&gt;0,"是","否"),"是"))</f>
        <v>是</v>
      </c>
      <c r="G757" s="873" t="str">
        <f>IF(LEN(A757)=3,"类",IF(LEN(A757)=5,"款","项"))</f>
        <v>项</v>
      </c>
    </row>
    <row ht="36.0" customHeight="1" x14ac:dyDescent="0.15" r="758" spans="1:7">
      <c r="A758" s="386">
        <v>21103</v>
      </c>
      <c r="B758" s="281" t="s">
        <v>682</v>
      </c>
      <c r="C758" s="307">
        <v>542</v>
      </c>
      <c r="D758" s="307">
        <v>684</v>
      </c>
      <c r="E758" s="978">
        <f>IF(C758&gt;0,D758/C758-1,IF(C758&lt;0,-(D758/C758-1),""))</f>
        <v>0.262</v>
      </c>
      <c r="F758" s="937" t="str">
        <f>IF(LEN(A758)=3,"是",IF(B758&lt;&gt;"",IF(SUM(C758:D758)&lt;&gt;0,"是","否"),"是"))</f>
        <v>是</v>
      </c>
      <c r="G758" s="873" t="str">
        <f>IF(LEN(A758)=3,"类",IF(LEN(A758)=5,"款","项"))</f>
        <v>款</v>
      </c>
    </row>
    <row ht="36.0" customHeight="1" x14ac:dyDescent="0.15" r="759" spans="1:7">
      <c r="A759" s="387">
        <v>2110301</v>
      </c>
      <c r="B759" s="284" t="s">
        <v>683</v>
      </c>
      <c r="C759" s="307">
        <v>0</v>
      </c>
      <c r="D759" s="310">
        <v>0</v>
      </c>
      <c r="E759" s="944" t="str">
        <f>IF(C759&gt;0,D759/C759-1,IF(C759&lt;0,-(D759/C759-1),""))</f>
      </c>
      <c r="F759" s="937" t="str">
        <f>IF(LEN(A759)=3,"是",IF(B759&lt;&gt;"",IF(SUM(C759:D759)&lt;&gt;0,"是","否"),"是"))</f>
        <v>否</v>
      </c>
      <c r="G759" s="873" t="str">
        <f>IF(LEN(A759)=3,"类",IF(LEN(A759)=5,"款","项"))</f>
        <v>项</v>
      </c>
    </row>
    <row ht="36.0" customHeight="1" x14ac:dyDescent="0.15" r="760" spans="1:7">
      <c r="A760" s="387">
        <v>2110302</v>
      </c>
      <c r="B760" s="284" t="s">
        <v>684</v>
      </c>
      <c r="C760" s="307">
        <v>542</v>
      </c>
      <c r="D760" s="310">
        <v>684</v>
      </c>
      <c r="E760" s="944">
        <f>IF(C760&gt;0,D760/C760-1,IF(C760&lt;0,-(D760/C760-1),""))</f>
        <v>0.262</v>
      </c>
      <c r="F760" s="937" t="str">
        <f>IF(LEN(A760)=3,"是",IF(B760&lt;&gt;"",IF(SUM(C760:D760)&lt;&gt;0,"是","否"),"是"))</f>
        <v>是</v>
      </c>
      <c r="G760" s="873" t="str">
        <f>IF(LEN(A760)=3,"类",IF(LEN(A760)=5,"款","项"))</f>
        <v>项</v>
      </c>
    </row>
    <row ht="36.0" customHeight="1" x14ac:dyDescent="0.15" r="761" spans="1:7">
      <c r="A761" s="387">
        <v>2110303</v>
      </c>
      <c r="B761" s="284" t="s">
        <v>685</v>
      </c>
      <c r="C761" s="307">
        <v>0</v>
      </c>
      <c r="D761" s="310">
        <v>0</v>
      </c>
      <c r="E761" s="944" t="str">
        <f>IF(C761&gt;0,D761/C761-1,IF(C761&lt;0,-(D761/C761-1),""))</f>
      </c>
      <c r="F761" s="937" t="str">
        <f>IF(LEN(A761)=3,"是",IF(B761&lt;&gt;"",IF(SUM(C761:D761)&lt;&gt;0,"是","否"),"是"))</f>
        <v>否</v>
      </c>
      <c r="G761" s="873" t="str">
        <f>IF(LEN(A761)=3,"类",IF(LEN(A761)=5,"款","项"))</f>
        <v>项</v>
      </c>
    </row>
    <row ht="36.0" customHeight="1" x14ac:dyDescent="0.15" r="762" spans="1:7">
      <c r="A762" s="387">
        <v>2110304</v>
      </c>
      <c r="B762" s="284" t="s">
        <v>686</v>
      </c>
      <c r="C762" s="307">
        <v>0</v>
      </c>
      <c r="D762" s="310">
        <v>0</v>
      </c>
      <c r="E762" s="944" t="str">
        <f>IF(C762&gt;0,D762/C762-1,IF(C762&lt;0,-(D762/C762-1),""))</f>
      </c>
      <c r="F762" s="937" t="str">
        <f>IF(LEN(A762)=3,"是",IF(B762&lt;&gt;"",IF(SUM(C762:D762)&lt;&gt;0,"是","否"),"是"))</f>
        <v>否</v>
      </c>
      <c r="G762" s="873" t="str">
        <f>IF(LEN(A762)=3,"类",IF(LEN(A762)=5,"款","项"))</f>
        <v>项</v>
      </c>
    </row>
    <row ht="36.0" customHeight="1" x14ac:dyDescent="0.15" r="763" spans="1:7">
      <c r="A763" s="387">
        <v>2110305</v>
      </c>
      <c r="B763" s="284" t="s">
        <v>687</v>
      </c>
      <c r="C763" s="307">
        <v>0</v>
      </c>
      <c r="D763" s="310">
        <v>0</v>
      </c>
      <c r="E763" s="944" t="str">
        <f>IF(C763&gt;0,D763/C763-1,IF(C763&lt;0,-(D763/C763-1),""))</f>
      </c>
      <c r="F763" s="937" t="str">
        <f>IF(LEN(A763)=3,"是",IF(B763&lt;&gt;"",IF(SUM(C763:D763)&lt;&gt;0,"是","否"),"是"))</f>
        <v>否</v>
      </c>
      <c r="G763" s="873" t="str">
        <f>IF(LEN(A763)=3,"类",IF(LEN(A763)=5,"款","项"))</f>
        <v>项</v>
      </c>
    </row>
    <row ht="36.0" customHeight="1" x14ac:dyDescent="0.15" r="764" spans="1:7">
      <c r="A764" s="387">
        <v>2110306</v>
      </c>
      <c r="B764" s="284" t="s">
        <v>688</v>
      </c>
      <c r="C764" s="307">
        <v>0</v>
      </c>
      <c r="D764" s="310">
        <v>0</v>
      </c>
      <c r="E764" s="944" t="str">
        <f>IF(C764&gt;0,D764/C764-1,IF(C764&lt;0,-(D764/C764-1),""))</f>
      </c>
      <c r="F764" s="937" t="str">
        <f>IF(LEN(A764)=3,"是",IF(B764&lt;&gt;"",IF(SUM(C764:D764)&lt;&gt;0,"是","否"),"是"))</f>
        <v>否</v>
      </c>
      <c r="G764" s="873" t="str">
        <f>IF(LEN(A764)=3,"类",IF(LEN(A764)=5,"款","项"))</f>
        <v>项</v>
      </c>
    </row>
    <row ht="36.0" customHeight="1" x14ac:dyDescent="0.15" r="765" spans="1:7">
      <c r="A765" s="391">
        <v>2110307</v>
      </c>
      <c r="B765" s="284" t="s">
        <v>689</v>
      </c>
      <c r="C765" s="307">
        <v>0</v>
      </c>
      <c r="D765" s="310">
        <v>0</v>
      </c>
      <c r="E765" s="944" t="str">
        <f>IF(C765&gt;0,D765/C765-1,IF(C765&lt;0,-(D765/C765-1),""))</f>
      </c>
      <c r="F765" s="937" t="str">
        <f>IF(LEN(A765)=3,"是",IF(B765&lt;&gt;"",IF(SUM(C765:D765)&lt;&gt;0,"是","否"),"是"))</f>
        <v>否</v>
      </c>
      <c r="G765" s="873" t="str">
        <f>IF(LEN(A765)=3,"类",IF(LEN(A765)=5,"款","项"))</f>
        <v>项</v>
      </c>
    </row>
    <row ht="36.0" customHeight="1" x14ac:dyDescent="0.15" r="766" spans="1:7">
      <c r="A766" s="387">
        <v>2110399</v>
      </c>
      <c r="B766" s="284" t="s">
        <v>690</v>
      </c>
      <c r="C766" s="307">
        <v>0</v>
      </c>
      <c r="D766" s="310">
        <v>0</v>
      </c>
      <c r="E766" s="944" t="str">
        <f>IF(C766&gt;0,D766/C766-1,IF(C766&lt;0,-(D766/C766-1),""))</f>
      </c>
      <c r="F766" s="937" t="str">
        <f>IF(LEN(A766)=3,"是",IF(B766&lt;&gt;"",IF(SUM(C766:D766)&lt;&gt;0,"是","否"),"是"))</f>
        <v>否</v>
      </c>
      <c r="G766" s="873" t="str">
        <f>IF(LEN(A766)=3,"类",IF(LEN(A766)=5,"款","项"))</f>
        <v>项</v>
      </c>
    </row>
    <row ht="36.0" customHeight="1" x14ac:dyDescent="0.15" r="767" spans="1:7">
      <c r="A767" s="386">
        <v>21104</v>
      </c>
      <c r="B767" s="281" t="s">
        <v>691</v>
      </c>
      <c r="C767" s="307">
        <v>145</v>
      </c>
      <c r="D767" s="307">
        <v>0</v>
      </c>
      <c r="E767" s="978">
        <f>IF(C767&gt;0,D767/C767-1,IF(C767&lt;0,-(D767/C767-1),""))</f>
        <v>-1</v>
      </c>
      <c r="F767" s="937" t="str">
        <f>IF(LEN(A767)=3,"是",IF(B767&lt;&gt;"",IF(SUM(C767:D767)&lt;&gt;0,"是","否"),"是"))</f>
        <v>是</v>
      </c>
      <c r="G767" s="873" t="str">
        <f>IF(LEN(A767)=3,"类",IF(LEN(A767)=5,"款","项"))</f>
        <v>款</v>
      </c>
    </row>
    <row ht="36.0" customHeight="1" x14ac:dyDescent="0.15" r="768" spans="1:7">
      <c r="A768" s="387">
        <v>2110401</v>
      </c>
      <c r="B768" s="284" t="s">
        <v>692</v>
      </c>
      <c r="C768" s="307">
        <v>0</v>
      </c>
      <c r="D768" s="310">
        <v>0</v>
      </c>
      <c r="E768" s="944" t="str">
        <f>IF(C768&gt;0,D768/C768-1,IF(C768&lt;0,-(D768/C768-1),""))</f>
      </c>
      <c r="F768" s="937" t="str">
        <f>IF(LEN(A768)=3,"是",IF(B768&lt;&gt;"",IF(SUM(C768:D768)&lt;&gt;0,"是","否"),"是"))</f>
        <v>否</v>
      </c>
      <c r="G768" s="873" t="str">
        <f>IF(LEN(A768)=3,"类",IF(LEN(A768)=5,"款","项"))</f>
        <v>项</v>
      </c>
    </row>
    <row ht="36.0" customHeight="1" x14ac:dyDescent="0.15" r="769" spans="1:7">
      <c r="A769" s="387">
        <v>2110402</v>
      </c>
      <c r="B769" s="284" t="s">
        <v>693</v>
      </c>
      <c r="C769" s="307">
        <v>145</v>
      </c>
      <c r="D769" s="310">
        <v>0</v>
      </c>
      <c r="E769" s="944">
        <f>IF(C769&gt;0,D769/C769-1,IF(C769&lt;0,-(D769/C769-1),""))</f>
        <v>-1</v>
      </c>
      <c r="F769" s="937" t="str">
        <f>IF(LEN(A769)=3,"是",IF(B769&lt;&gt;"",IF(SUM(C769:D769)&lt;&gt;0,"是","否"),"是"))</f>
        <v>是</v>
      </c>
      <c r="G769" s="873" t="str">
        <f>IF(LEN(A769)=3,"类",IF(LEN(A769)=5,"款","项"))</f>
        <v>项</v>
      </c>
    </row>
    <row ht="36.0" customHeight="1" x14ac:dyDescent="0.15" r="770" spans="1:7">
      <c r="A770" s="387">
        <v>2110404</v>
      </c>
      <c r="B770" s="284" t="s">
        <v>694</v>
      </c>
      <c r="C770" s="307">
        <v>0</v>
      </c>
      <c r="D770" s="310">
        <v>0</v>
      </c>
      <c r="E770" s="944" t="str">
        <f>IF(C770&gt;0,D770/C770-1,IF(C770&lt;0,-(D770/C770-1),""))</f>
      </c>
      <c r="F770" s="937" t="str">
        <f>IF(LEN(A770)=3,"是",IF(B770&lt;&gt;"",IF(SUM(C770:D770)&lt;&gt;0,"是","否"),"是"))</f>
        <v>否</v>
      </c>
      <c r="G770" s="873" t="str">
        <f>IF(LEN(A770)=3,"类",IF(LEN(A770)=5,"款","项"))</f>
        <v>项</v>
      </c>
    </row>
    <row ht="36.0" customHeight="1" x14ac:dyDescent="0.15" r="771" spans="1:7">
      <c r="A771" s="387">
        <v>2110499</v>
      </c>
      <c r="B771" s="284" t="s">
        <v>695</v>
      </c>
      <c r="C771" s="307">
        <v>0</v>
      </c>
      <c r="D771" s="310">
        <v>0</v>
      </c>
      <c r="E771" s="944" t="str">
        <f>IF(C771&gt;0,D771/C771-1,IF(C771&lt;0,-(D771/C771-1),""))</f>
      </c>
      <c r="F771" s="937" t="str">
        <f>IF(LEN(A771)=3,"是",IF(B771&lt;&gt;"",IF(SUM(C771:D771)&lt;&gt;0,"是","否"),"是"))</f>
        <v>否</v>
      </c>
      <c r="G771" s="873" t="str">
        <f>IF(LEN(A771)=3,"类",IF(LEN(A771)=5,"款","项"))</f>
        <v>项</v>
      </c>
    </row>
    <row ht="36.0" customHeight="1" x14ac:dyDescent="0.15" r="772" spans="1:7">
      <c r="A772" s="386">
        <v>21105</v>
      </c>
      <c r="B772" s="281" t="s">
        <v>696</v>
      </c>
      <c r="C772" s="307">
        <v>472</v>
      </c>
      <c r="D772" s="307">
        <v>778</v>
      </c>
      <c r="E772" s="978">
        <f>IF(C772&gt;0,D772/C772-1,IF(C772&lt;0,-(D772/C772-1),""))</f>
        <v>0.6483</v>
      </c>
      <c r="F772" s="937" t="str">
        <f>IF(LEN(A772)=3,"是",IF(B772&lt;&gt;"",IF(SUM(C772:D772)&lt;&gt;0,"是","否"),"是"))</f>
        <v>是</v>
      </c>
      <c r="G772" s="873" t="str">
        <f>IF(LEN(A772)=3,"类",IF(LEN(A772)=5,"款","项"))</f>
        <v>款</v>
      </c>
    </row>
    <row ht="36.0" customHeight="1" x14ac:dyDescent="0.15" r="773" spans="1:7">
      <c r="A773" s="387">
        <v>2110501</v>
      </c>
      <c r="B773" s="284" t="s">
        <v>697</v>
      </c>
      <c r="C773" s="307">
        <v>472</v>
      </c>
      <c r="D773" s="310">
        <v>778</v>
      </c>
      <c r="E773" s="944">
        <f>IF(C773&gt;0,D773/C773-1,IF(C773&lt;0,-(D773/C773-1),""))</f>
        <v>0.6483</v>
      </c>
      <c r="F773" s="937" t="str">
        <f>IF(LEN(A773)=3,"是",IF(B773&lt;&gt;"",IF(SUM(C773:D773)&lt;&gt;0,"是","否"),"是"))</f>
        <v>是</v>
      </c>
      <c r="G773" s="873" t="str">
        <f>IF(LEN(A773)=3,"类",IF(LEN(A773)=5,"款","项"))</f>
        <v>项</v>
      </c>
    </row>
    <row ht="36.0" customHeight="1" x14ac:dyDescent="0.15" r="774" spans="1:7">
      <c r="A774" s="387">
        <v>2110502</v>
      </c>
      <c r="B774" s="284" t="s">
        <v>698</v>
      </c>
      <c r="C774" s="307">
        <v>0</v>
      </c>
      <c r="D774" s="310">
        <v>0</v>
      </c>
      <c r="E774" s="944" t="str">
        <f>IF(C774&gt;0,D774/C774-1,IF(C774&lt;0,-(D774/C774-1),""))</f>
      </c>
      <c r="F774" s="937" t="str">
        <f>IF(LEN(A774)=3,"是",IF(B774&lt;&gt;"",IF(SUM(C774:D774)&lt;&gt;0,"是","否"),"是"))</f>
        <v>否</v>
      </c>
      <c r="G774" s="873" t="str">
        <f>IF(LEN(A774)=3,"类",IF(LEN(A774)=5,"款","项"))</f>
        <v>项</v>
      </c>
    </row>
    <row ht="36.0" customHeight="1" x14ac:dyDescent="0.15" r="775" spans="1:7">
      <c r="A775" s="387">
        <v>2110503</v>
      </c>
      <c r="B775" s="284" t="s">
        <v>699</v>
      </c>
      <c r="C775" s="307">
        <v>0</v>
      </c>
      <c r="D775" s="310">
        <v>0</v>
      </c>
      <c r="E775" s="944" t="str">
        <f>IF(C775&gt;0,D775/C775-1,IF(C775&lt;0,-(D775/C775-1),""))</f>
      </c>
      <c r="F775" s="937" t="str">
        <f>IF(LEN(A775)=3,"是",IF(B775&lt;&gt;"",IF(SUM(C775:D775)&lt;&gt;0,"是","否"),"是"))</f>
        <v>否</v>
      </c>
      <c r="G775" s="873" t="str">
        <f>IF(LEN(A775)=3,"类",IF(LEN(A775)=5,"款","项"))</f>
        <v>项</v>
      </c>
    </row>
    <row ht="36.0" customHeight="1" x14ac:dyDescent="0.15" r="776" spans="1:7">
      <c r="A776" s="387">
        <v>2110506</v>
      </c>
      <c r="B776" s="284" t="s">
        <v>700</v>
      </c>
      <c r="C776" s="307">
        <v>0</v>
      </c>
      <c r="D776" s="310">
        <v>0</v>
      </c>
      <c r="E776" s="944" t="str">
        <f>IF(C776&gt;0,D776/C776-1,IF(C776&lt;0,-(D776/C776-1),""))</f>
      </c>
      <c r="F776" s="937" t="str">
        <f>IF(LEN(A776)=3,"是",IF(B776&lt;&gt;"",IF(SUM(C776:D776)&lt;&gt;0,"是","否"),"是"))</f>
        <v>否</v>
      </c>
      <c r="G776" s="873" t="str">
        <f>IF(LEN(A776)=3,"类",IF(LEN(A776)=5,"款","项"))</f>
        <v>项</v>
      </c>
    </row>
    <row ht="36.0" customHeight="1" x14ac:dyDescent="0.15" r="777" spans="1:7">
      <c r="A777" s="387">
        <v>2110507</v>
      </c>
      <c r="B777" s="284" t="s">
        <v>701</v>
      </c>
      <c r="C777" s="307">
        <v>0</v>
      </c>
      <c r="D777" s="310">
        <v>0</v>
      </c>
      <c r="E777" s="944" t="str">
        <f>IF(C777&gt;0,D777/C777-1,IF(C777&lt;0,-(D777/C777-1),""))</f>
      </c>
      <c r="F777" s="937" t="str">
        <f>IF(LEN(A777)=3,"是",IF(B777&lt;&gt;"",IF(SUM(C777:D777)&lt;&gt;0,"是","否"),"是"))</f>
        <v>否</v>
      </c>
      <c r="G777" s="873" t="str">
        <f>IF(LEN(A777)=3,"类",IF(LEN(A777)=5,"款","项"))</f>
        <v>项</v>
      </c>
    </row>
    <row ht="36.0" customHeight="1" x14ac:dyDescent="0.15" r="778" spans="1:7">
      <c r="A778" s="387">
        <v>2110599</v>
      </c>
      <c r="B778" s="284" t="s">
        <v>702</v>
      </c>
      <c r="C778" s="307">
        <v>0</v>
      </c>
      <c r="D778" s="310">
        <v>0</v>
      </c>
      <c r="E778" s="944" t="str">
        <f>IF(C778&gt;0,D778/C778-1,IF(C778&lt;0,-(D778/C778-1),""))</f>
      </c>
      <c r="F778" s="937" t="str">
        <f>IF(LEN(A778)=3,"是",IF(B778&lt;&gt;"",IF(SUM(C778:D778)&lt;&gt;0,"是","否"),"是"))</f>
        <v>否</v>
      </c>
      <c r="G778" s="873" t="str">
        <f>IF(LEN(A778)=3,"类",IF(LEN(A778)=5,"款","项"))</f>
        <v>项</v>
      </c>
    </row>
    <row ht="36.0" customHeight="1" x14ac:dyDescent="0.15" r="779" spans="1:7">
      <c r="A779" s="386">
        <v>21106</v>
      </c>
      <c r="B779" s="281" t="s">
        <v>703</v>
      </c>
      <c r="C779" s="307"/>
      <c r="D779" s="307"/>
      <c r="E779" s="978" t="str">
        <f>IF(C779&gt;0,D779/C779-1,IF(C779&lt;0,-(D779/C779-1),""))</f>
      </c>
      <c r="F779" s="937" t="str">
        <f>IF(LEN(A779)=3,"是",IF(B779&lt;&gt;"",IF(SUM(C779:D779)&lt;&gt;0,"是","否"),"是"))</f>
        <v>否</v>
      </c>
      <c r="G779" s="873" t="str">
        <f>IF(LEN(A779)=3,"类",IF(LEN(A779)=5,"款","项"))</f>
        <v>款</v>
      </c>
    </row>
    <row ht="36.0" customHeight="1" x14ac:dyDescent="0.15" r="780" spans="1:7">
      <c r="A780" s="387">
        <v>2110602</v>
      </c>
      <c r="B780" s="284" t="s">
        <v>704</v>
      </c>
      <c r="C780" s="307"/>
      <c r="D780" s="310"/>
      <c r="E780" s="944" t="str">
        <f>IF(C780&gt;0,D780/C780-1,IF(C780&lt;0,-(D780/C780-1),""))</f>
      </c>
      <c r="F780" s="937" t="str">
        <f>IF(LEN(A780)=3,"是",IF(B780&lt;&gt;"",IF(SUM(C780:D780)&lt;&gt;0,"是","否"),"是"))</f>
        <v>否</v>
      </c>
      <c r="G780" s="873" t="str">
        <f>IF(LEN(A780)=3,"类",IF(LEN(A780)=5,"款","项"))</f>
        <v>项</v>
      </c>
    </row>
    <row ht="36.0" customHeight="1" x14ac:dyDescent="0.15" r="781" spans="1:7">
      <c r="A781" s="387">
        <v>2110603</v>
      </c>
      <c r="B781" s="284" t="s">
        <v>705</v>
      </c>
      <c r="C781" s="307"/>
      <c r="D781" s="310"/>
      <c r="E781" s="944" t="str">
        <f>IF(C781&gt;0,D781/C781-1,IF(C781&lt;0,-(D781/C781-1),""))</f>
      </c>
      <c r="F781" s="937" t="str">
        <f>IF(LEN(A781)=3,"是",IF(B781&lt;&gt;"",IF(SUM(C781:D781)&lt;&gt;0,"是","否"),"是"))</f>
        <v>否</v>
      </c>
      <c r="G781" s="873" t="str">
        <f>IF(LEN(A781)=3,"类",IF(LEN(A781)=5,"款","项"))</f>
        <v>项</v>
      </c>
    </row>
    <row ht="36.0" customHeight="1" x14ac:dyDescent="0.15" r="782" spans="1:7">
      <c r="A782" s="387">
        <v>2110604</v>
      </c>
      <c r="B782" s="284" t="s">
        <v>706</v>
      </c>
      <c r="C782" s="307"/>
      <c r="D782" s="310"/>
      <c r="E782" s="944" t="str">
        <f>IF(C782&gt;0,D782/C782-1,IF(C782&lt;0,-(D782/C782-1),""))</f>
      </c>
      <c r="F782" s="937" t="str">
        <f>IF(LEN(A782)=3,"是",IF(B782&lt;&gt;"",IF(SUM(C782:D782)&lt;&gt;0,"是","否"),"是"))</f>
        <v>否</v>
      </c>
      <c r="G782" s="873" t="str">
        <f>IF(LEN(A782)=3,"类",IF(LEN(A782)=5,"款","项"))</f>
        <v>项</v>
      </c>
    </row>
    <row ht="36.0" customHeight="1" x14ac:dyDescent="0.15" r="783" spans="1:7">
      <c r="A783" s="387">
        <v>2110605</v>
      </c>
      <c r="B783" s="284" t="s">
        <v>707</v>
      </c>
      <c r="C783" s="307"/>
      <c r="D783" s="310"/>
      <c r="E783" s="944" t="str">
        <f>IF(C783&gt;0,D783/C783-1,IF(C783&lt;0,-(D783/C783-1),""))</f>
      </c>
      <c r="F783" s="937" t="str">
        <f>IF(LEN(A783)=3,"是",IF(B783&lt;&gt;"",IF(SUM(C783:D783)&lt;&gt;0,"是","否"),"是"))</f>
        <v>否</v>
      </c>
      <c r="G783" s="873" t="str">
        <f>IF(LEN(A783)=3,"类",IF(LEN(A783)=5,"款","项"))</f>
        <v>项</v>
      </c>
    </row>
    <row ht="36.0" customHeight="1" x14ac:dyDescent="0.15" r="784" spans="1:7">
      <c r="A784" s="387">
        <v>2110699</v>
      </c>
      <c r="B784" s="284" t="s">
        <v>708</v>
      </c>
      <c r="C784" s="307"/>
      <c r="D784" s="310"/>
      <c r="E784" s="944" t="str">
        <f>IF(C784&gt;0,D784/C784-1,IF(C784&lt;0,-(D784/C784-1),""))</f>
      </c>
      <c r="F784" s="937" t="str">
        <f>IF(LEN(A784)=3,"是",IF(B784&lt;&gt;"",IF(SUM(C784:D784)&lt;&gt;0,"是","否"),"是"))</f>
        <v>否</v>
      </c>
      <c r="G784" s="873" t="str">
        <f>IF(LEN(A784)=3,"类",IF(LEN(A784)=5,"款","项"))</f>
        <v>项</v>
      </c>
    </row>
    <row ht="36.0" customHeight="1" x14ac:dyDescent="0.15" r="785" spans="1:7">
      <c r="A785" s="386">
        <v>21107</v>
      </c>
      <c r="B785" s="281" t="s">
        <v>709</v>
      </c>
      <c r="C785" s="307">
        <v>0</v>
      </c>
      <c r="D785" s="307">
        <v>0</v>
      </c>
      <c r="E785" s="978" t="str">
        <f>IF(C785&gt;0,D785/C785-1,IF(C785&lt;0,-(D785/C785-1),""))</f>
      </c>
      <c r="F785" s="937" t="str">
        <f>IF(LEN(A785)=3,"是",IF(B785&lt;&gt;"",IF(SUM(C785:D785)&lt;&gt;0,"是","否"),"是"))</f>
        <v>否</v>
      </c>
      <c r="G785" s="873" t="str">
        <f>IF(LEN(A785)=3,"类",IF(LEN(A785)=5,"款","项"))</f>
        <v>款</v>
      </c>
    </row>
    <row ht="36.0" customHeight="1" x14ac:dyDescent="0.15" r="786" spans="1:7">
      <c r="A786" s="387">
        <v>2110704</v>
      </c>
      <c r="B786" s="284" t="s">
        <v>710</v>
      </c>
      <c r="C786" s="307">
        <v>0</v>
      </c>
      <c r="D786" s="310">
        <v>0</v>
      </c>
      <c r="E786" s="944" t="str">
        <f>IF(C786&gt;0,D786/C786-1,IF(C786&lt;0,-(D786/C786-1),""))</f>
      </c>
      <c r="F786" s="937" t="str">
        <f>IF(LEN(A786)=3,"是",IF(B786&lt;&gt;"",IF(SUM(C786:D786)&lt;&gt;0,"是","否"),"是"))</f>
        <v>否</v>
      </c>
      <c r="G786" s="873" t="str">
        <f>IF(LEN(A786)=3,"类",IF(LEN(A786)=5,"款","项"))</f>
        <v>项</v>
      </c>
    </row>
    <row ht="36.0" customHeight="1" x14ac:dyDescent="0.15" r="787" spans="1:7">
      <c r="A787" s="387">
        <v>2110799</v>
      </c>
      <c r="B787" s="284" t="s">
        <v>711</v>
      </c>
      <c r="C787" s="307">
        <v>0</v>
      </c>
      <c r="D787" s="310">
        <v>0</v>
      </c>
      <c r="E787" s="944" t="str">
        <f>IF(C787&gt;0,D787/C787-1,IF(C787&lt;0,-(D787/C787-1),""))</f>
      </c>
      <c r="F787" s="937" t="str">
        <f>IF(LEN(A787)=3,"是",IF(B787&lt;&gt;"",IF(SUM(C787:D787)&lt;&gt;0,"是","否"),"是"))</f>
        <v>否</v>
      </c>
      <c r="G787" s="873" t="str">
        <f>IF(LEN(A787)=3,"类",IF(LEN(A787)=5,"款","项"))</f>
        <v>项</v>
      </c>
    </row>
    <row ht="36.0" customHeight="1" x14ac:dyDescent="0.15" r="788" spans="1:7">
      <c r="A788" s="386">
        <v>21108</v>
      </c>
      <c r="B788" s="281" t="s">
        <v>712</v>
      </c>
      <c r="C788" s="307">
        <v>0</v>
      </c>
      <c r="D788" s="307">
        <v>0</v>
      </c>
      <c r="E788" s="978" t="str">
        <f>IF(C788&gt;0,D788/C788-1,IF(C788&lt;0,-(D788/C788-1),""))</f>
      </c>
      <c r="F788" s="937" t="str">
        <f>IF(LEN(A788)=3,"是",IF(B788&lt;&gt;"",IF(SUM(C788:D788)&lt;&gt;0,"是","否"),"是"))</f>
        <v>否</v>
      </c>
      <c r="G788" s="873" t="str">
        <f>IF(LEN(A788)=3,"类",IF(LEN(A788)=5,"款","项"))</f>
        <v>款</v>
      </c>
    </row>
    <row ht="36.0" customHeight="1" x14ac:dyDescent="0.15" r="789" spans="1:7">
      <c r="A789" s="387">
        <v>2110804</v>
      </c>
      <c r="B789" s="284" t="s">
        <v>713</v>
      </c>
      <c r="C789" s="307">
        <v>0</v>
      </c>
      <c r="D789" s="310">
        <v>0</v>
      </c>
      <c r="E789" s="944" t="str">
        <f>IF(C789&gt;0,D789/C789-1,IF(C789&lt;0,-(D789/C789-1),""))</f>
      </c>
      <c r="F789" s="937" t="str">
        <f>IF(LEN(A789)=3,"是",IF(B789&lt;&gt;"",IF(SUM(C789:D789)&lt;&gt;0,"是","否"),"是"))</f>
        <v>否</v>
      </c>
      <c r="G789" s="873" t="str">
        <f>IF(LEN(A789)=3,"类",IF(LEN(A789)=5,"款","项"))</f>
        <v>项</v>
      </c>
    </row>
    <row ht="36.0" customHeight="1" x14ac:dyDescent="0.15" r="790" spans="1:7">
      <c r="A790" s="387">
        <v>2110899</v>
      </c>
      <c r="B790" s="284" t="s">
        <v>714</v>
      </c>
      <c r="C790" s="307">
        <v>0</v>
      </c>
      <c r="D790" s="310">
        <v>0</v>
      </c>
      <c r="E790" s="944" t="str">
        <f>IF(C790&gt;0,D790/C790-1,IF(C790&lt;0,-(D790/C790-1),""))</f>
      </c>
      <c r="F790" s="937" t="str">
        <f>IF(LEN(A790)=3,"是",IF(B790&lt;&gt;"",IF(SUM(C790:D790)&lt;&gt;0,"是","否"),"是"))</f>
        <v>否</v>
      </c>
      <c r="G790" s="873" t="str">
        <f>IF(LEN(A790)=3,"类",IF(LEN(A790)=5,"款","项"))</f>
        <v>项</v>
      </c>
    </row>
    <row ht="36.0" customHeight="1" x14ac:dyDescent="0.15" r="791" spans="1:7">
      <c r="A791" s="386">
        <v>21109</v>
      </c>
      <c r="B791" s="281" t="s">
        <v>715</v>
      </c>
      <c r="C791" s="307">
        <v>0</v>
      </c>
      <c r="D791" s="307">
        <v>0</v>
      </c>
      <c r="E791" s="978" t="str">
        <f>IF(C791&gt;0,D791/C791-1,IF(C791&lt;0,-(D791/C791-1),""))</f>
      </c>
      <c r="F791" s="937" t="str">
        <f>IF(LEN(A791)=3,"是",IF(B791&lt;&gt;"",IF(SUM(C791:D791)&lt;&gt;0,"是","否"),"是"))</f>
        <v>否</v>
      </c>
      <c r="G791" s="873" t="str">
        <f>IF(LEN(A791)=3,"类",IF(LEN(A791)=5,"款","项"))</f>
        <v>款</v>
      </c>
    </row>
    <row ht="36.0" customHeight="1" x14ac:dyDescent="0.15" r="792" spans="1:7">
      <c r="A792" s="387">
        <v>2110901</v>
      </c>
      <c r="B792" s="395" t="s">
        <v>716</v>
      </c>
      <c r="C792" s="307">
        <v>0</v>
      </c>
      <c r="D792" s="310">
        <v>0</v>
      </c>
      <c r="E792" s="944" t="str">
        <f>IF(C792&gt;0,D792/C792-1,IF(C792&lt;0,-(D792/C792-1),""))</f>
      </c>
      <c r="F792" s="937" t="str">
        <f>IF(LEN(A792)=3,"是",IF(B792&lt;&gt;"",IF(SUM(C792:D792)&lt;&gt;0,"是","否"),"是"))</f>
        <v>否</v>
      </c>
      <c r="G792" s="873" t="str">
        <f>IF(LEN(A792)=3,"类",IF(LEN(A792)=5,"款","项"))</f>
        <v>项</v>
      </c>
    </row>
    <row ht="36.0" customHeight="1" x14ac:dyDescent="0.15" r="793" spans="1:7">
      <c r="A793" s="386">
        <v>21110</v>
      </c>
      <c r="B793" s="281" t="s">
        <v>717</v>
      </c>
      <c r="C793" s="307">
        <v>0</v>
      </c>
      <c r="D793" s="307">
        <v>0</v>
      </c>
      <c r="E793" s="978" t="str">
        <f>IF(C793&gt;0,D793/C793-1,IF(C793&lt;0,-(D793/C793-1),""))</f>
      </c>
      <c r="F793" s="937" t="str">
        <f>IF(LEN(A793)=3,"是",IF(B793&lt;&gt;"",IF(SUM(C793:D793)&lt;&gt;0,"是","否"),"是"))</f>
        <v>否</v>
      </c>
      <c r="G793" s="873" t="str">
        <f>IF(LEN(A793)=3,"类",IF(LEN(A793)=5,"款","项"))</f>
        <v>款</v>
      </c>
    </row>
    <row ht="36.0" customHeight="1" x14ac:dyDescent="0.15" r="794" spans="1:7">
      <c r="A794" s="387">
        <v>2111001</v>
      </c>
      <c r="B794" s="395" t="s">
        <v>718</v>
      </c>
      <c r="C794" s="307">
        <v>0</v>
      </c>
      <c r="D794" s="310">
        <v>0</v>
      </c>
      <c r="E794" s="944" t="str">
        <f>IF(C794&gt;0,D794/C794-1,IF(C794&lt;0,-(D794/C794-1),""))</f>
      </c>
      <c r="F794" s="937" t="str">
        <f>IF(LEN(A794)=3,"是",IF(B794&lt;&gt;"",IF(SUM(C794:D794)&lt;&gt;0,"是","否"),"是"))</f>
        <v>否</v>
      </c>
      <c r="G794" s="873" t="str">
        <f>IF(LEN(A794)=3,"类",IF(LEN(A794)=5,"款","项"))</f>
        <v>项</v>
      </c>
    </row>
    <row ht="36.0" customHeight="1" x14ac:dyDescent="0.15" r="795" spans="1:7">
      <c r="A795" s="386">
        <v>21111</v>
      </c>
      <c r="B795" s="281" t="s">
        <v>719</v>
      </c>
      <c r="C795" s="307">
        <v>0</v>
      </c>
      <c r="D795" s="307">
        <v>0</v>
      </c>
      <c r="E795" s="978" t="str">
        <f>IF(C795&gt;0,D795/C795-1,IF(C795&lt;0,-(D795/C795-1),""))</f>
      </c>
      <c r="F795" s="937" t="str">
        <f>IF(LEN(A795)=3,"是",IF(B795&lt;&gt;"",IF(SUM(C795:D795)&lt;&gt;0,"是","否"),"是"))</f>
        <v>否</v>
      </c>
      <c r="G795" s="873" t="str">
        <f>IF(LEN(A795)=3,"类",IF(LEN(A795)=5,"款","项"))</f>
        <v>款</v>
      </c>
    </row>
    <row ht="36.0" customHeight="1" x14ac:dyDescent="0.15" r="796" spans="1:7">
      <c r="A796" s="387">
        <v>2111101</v>
      </c>
      <c r="B796" s="284" t="s">
        <v>720</v>
      </c>
      <c r="C796" s="307">
        <v>0</v>
      </c>
      <c r="D796" s="310">
        <v>0</v>
      </c>
      <c r="E796" s="944" t="str">
        <f>IF(C796&gt;0,D796/C796-1,IF(C796&lt;0,-(D796/C796-1),""))</f>
      </c>
      <c r="F796" s="937" t="str">
        <f>IF(LEN(A796)=3,"是",IF(B796&lt;&gt;"",IF(SUM(C796:D796)&lt;&gt;0,"是","否"),"是"))</f>
        <v>否</v>
      </c>
      <c r="G796" s="873" t="str">
        <f>IF(LEN(A796)=3,"类",IF(LEN(A796)=5,"款","项"))</f>
        <v>项</v>
      </c>
    </row>
    <row ht="36.0" customHeight="1" x14ac:dyDescent="0.15" r="797" spans="1:7">
      <c r="A797" s="387">
        <v>2111102</v>
      </c>
      <c r="B797" s="284" t="s">
        <v>721</v>
      </c>
      <c r="C797" s="307">
        <v>0</v>
      </c>
      <c r="D797" s="310">
        <v>0</v>
      </c>
      <c r="E797" s="944" t="str">
        <f>IF(C797&gt;0,D797/C797-1,IF(C797&lt;0,-(D797/C797-1),""))</f>
      </c>
      <c r="F797" s="937" t="str">
        <f>IF(LEN(A797)=3,"是",IF(B797&lt;&gt;"",IF(SUM(C797:D797)&lt;&gt;0,"是","否"),"是"))</f>
        <v>否</v>
      </c>
      <c r="G797" s="873" t="str">
        <f>IF(LEN(A797)=3,"类",IF(LEN(A797)=5,"款","项"))</f>
        <v>项</v>
      </c>
    </row>
    <row ht="36.0" customHeight="1" x14ac:dyDescent="0.15" r="798" spans="1:7">
      <c r="A798" s="387">
        <v>2111103</v>
      </c>
      <c r="B798" s="284" t="s">
        <v>722</v>
      </c>
      <c r="C798" s="307">
        <v>0</v>
      </c>
      <c r="D798" s="310">
        <v>0</v>
      </c>
      <c r="E798" s="944" t="str">
        <f>IF(C798&gt;0,D798/C798-1,IF(C798&lt;0,-(D798/C798-1),""))</f>
      </c>
      <c r="F798" s="937" t="str">
        <f>IF(LEN(A798)=3,"是",IF(B798&lt;&gt;"",IF(SUM(C798:D798)&lt;&gt;0,"是","否"),"是"))</f>
        <v>否</v>
      </c>
      <c r="G798" s="873" t="str">
        <f>IF(LEN(A798)=3,"类",IF(LEN(A798)=5,"款","项"))</f>
        <v>项</v>
      </c>
    </row>
    <row ht="36.0" customHeight="1" x14ac:dyDescent="0.15" r="799" spans="1:7">
      <c r="A799" s="387">
        <v>2111104</v>
      </c>
      <c r="B799" s="284" t="s">
        <v>723</v>
      </c>
      <c r="C799" s="307">
        <v>0</v>
      </c>
      <c r="D799" s="310">
        <v>0</v>
      </c>
      <c r="E799" s="944" t="str">
        <f>IF(C799&gt;0,D799/C799-1,IF(C799&lt;0,-(D799/C799-1),""))</f>
      </c>
      <c r="F799" s="937" t="str">
        <f>IF(LEN(A799)=3,"是",IF(B799&lt;&gt;"",IF(SUM(C799:D799)&lt;&gt;0,"是","否"),"是"))</f>
        <v>否</v>
      </c>
      <c r="G799" s="873" t="str">
        <f>IF(LEN(A799)=3,"类",IF(LEN(A799)=5,"款","项"))</f>
        <v>项</v>
      </c>
    </row>
    <row ht="36.0" customHeight="1" x14ac:dyDescent="0.15" r="800" spans="1:7">
      <c r="A800" s="387">
        <v>2111199</v>
      </c>
      <c r="B800" s="284" t="s">
        <v>724</v>
      </c>
      <c r="C800" s="307">
        <v>0</v>
      </c>
      <c r="D800" s="310">
        <v>0</v>
      </c>
      <c r="E800" s="944" t="str">
        <f>IF(C800&gt;0,D800/C800-1,IF(C800&lt;0,-(D800/C800-1),""))</f>
      </c>
      <c r="F800" s="937" t="str">
        <f>IF(LEN(A800)=3,"是",IF(B800&lt;&gt;"",IF(SUM(C800:D800)&lt;&gt;0,"是","否"),"是"))</f>
        <v>否</v>
      </c>
      <c r="G800" s="873" t="str">
        <f>IF(LEN(A800)=3,"类",IF(LEN(A800)=5,"款","项"))</f>
        <v>项</v>
      </c>
    </row>
    <row ht="36.0" customHeight="1" x14ac:dyDescent="0.15" r="801" spans="1:7">
      <c r="A801" s="386">
        <v>21112</v>
      </c>
      <c r="B801" s="281" t="s">
        <v>725</v>
      </c>
      <c r="C801" s="307">
        <v>0</v>
      </c>
      <c r="D801" s="307">
        <v>0</v>
      </c>
      <c r="E801" s="978" t="str">
        <f>IF(C801&gt;0,D801/C801-1,IF(C801&lt;0,-(D801/C801-1),""))</f>
      </c>
      <c r="F801" s="937" t="str">
        <f>IF(LEN(A801)=3,"是",IF(B801&lt;&gt;"",IF(SUM(C801:D801)&lt;&gt;0,"是","否"),"是"))</f>
        <v>否</v>
      </c>
      <c r="G801" s="873" t="str">
        <f>IF(LEN(A801)=3,"类",IF(LEN(A801)=5,"款","项"))</f>
        <v>款</v>
      </c>
    </row>
    <row ht="36.0" customHeight="1" x14ac:dyDescent="0.15" r="802" spans="1:7">
      <c r="A802" s="391">
        <v>2111201</v>
      </c>
      <c r="B802" s="284" t="s">
        <v>726</v>
      </c>
      <c r="C802" s="307">
        <v>0</v>
      </c>
      <c r="D802" s="310">
        <v>0</v>
      </c>
      <c r="E802" s="944" t="str">
        <f>IF(C802&gt;0,D802/C802-1,IF(C802&lt;0,-(D802/C802-1),""))</f>
      </c>
      <c r="F802" s="937" t="str">
        <f>IF(LEN(A802)=3,"是",IF(B802&lt;&gt;"",IF(SUM(C802:D802)&lt;&gt;0,"是","否"),"是"))</f>
        <v>否</v>
      </c>
      <c r="G802" s="873" t="str">
        <f>IF(LEN(A802)=3,"类",IF(LEN(A802)=5,"款","项"))</f>
        <v>项</v>
      </c>
    </row>
    <row ht="36.0" customHeight="1" x14ac:dyDescent="0.15" r="803" spans="1:7">
      <c r="A803" s="386">
        <v>21113</v>
      </c>
      <c r="B803" s="281" t="s">
        <v>727</v>
      </c>
      <c r="C803" s="307">
        <v>0</v>
      </c>
      <c r="D803" s="307">
        <v>0</v>
      </c>
      <c r="E803" s="978" t="str">
        <f>IF(C803&gt;0,D803/C803-1,IF(C803&lt;0,-(D803/C803-1),""))</f>
      </c>
      <c r="F803" s="937" t="str">
        <f>IF(LEN(A803)=3,"是",IF(B803&lt;&gt;"",IF(SUM(C803:D803)&lt;&gt;0,"是","否"),"是"))</f>
        <v>否</v>
      </c>
      <c r="G803" s="873" t="str">
        <f>IF(LEN(A803)=3,"类",IF(LEN(A803)=5,"款","项"))</f>
        <v>款</v>
      </c>
    </row>
    <row ht="36.0" customHeight="1" x14ac:dyDescent="0.15" r="804" spans="1:7">
      <c r="A804" s="391">
        <v>2111301</v>
      </c>
      <c r="B804" s="284" t="s">
        <v>728</v>
      </c>
      <c r="C804" s="307">
        <v>0</v>
      </c>
      <c r="D804" s="310">
        <v>0</v>
      </c>
      <c r="E804" s="944" t="str">
        <f>IF(C804&gt;0,D804/C804-1,IF(C804&lt;0,-(D804/C804-1),""))</f>
      </c>
      <c r="F804" s="937" t="str">
        <f>IF(LEN(A804)=3,"是",IF(B804&lt;&gt;"",IF(SUM(C804:D804)&lt;&gt;0,"是","否"),"是"))</f>
        <v>否</v>
      </c>
      <c r="G804" s="873" t="str">
        <f>IF(LEN(A804)=3,"类",IF(LEN(A804)=5,"款","项"))</f>
        <v>项</v>
      </c>
    </row>
    <row ht="36.0" customHeight="1" x14ac:dyDescent="0.15" r="805" spans="1:7">
      <c r="A805" s="386">
        <v>21114</v>
      </c>
      <c r="B805" s="281" t="s">
        <v>729</v>
      </c>
      <c r="C805" s="307">
        <v>0</v>
      </c>
      <c r="D805" s="307">
        <v>0</v>
      </c>
      <c r="E805" s="978" t="str">
        <f>IF(C805&gt;0,D805/C805-1,IF(C805&lt;0,-(D805/C805-1),""))</f>
      </c>
      <c r="F805" s="937" t="str">
        <f>IF(LEN(A805)=3,"是",IF(B805&lt;&gt;"",IF(SUM(C805:D805)&lt;&gt;0,"是","否"),"是"))</f>
        <v>否</v>
      </c>
      <c r="G805" s="873" t="str">
        <f>IF(LEN(A805)=3,"类",IF(LEN(A805)=5,"款","项"))</f>
        <v>款</v>
      </c>
    </row>
    <row ht="36.0" customHeight="1" x14ac:dyDescent="0.15" r="806" spans="1:7">
      <c r="A806" s="387">
        <v>2111401</v>
      </c>
      <c r="B806" s="284" t="s">
        <v>136</v>
      </c>
      <c r="C806" s="307">
        <v>0</v>
      </c>
      <c r="D806" s="310">
        <v>0</v>
      </c>
      <c r="E806" s="944" t="str">
        <f>IF(C806&gt;0,D806/C806-1,IF(C806&lt;0,-(D806/C806-1),""))</f>
      </c>
      <c r="F806" s="937" t="str">
        <f>IF(LEN(A806)=3,"是",IF(B806&lt;&gt;"",IF(SUM(C806:D806)&lt;&gt;0,"是","否"),"是"))</f>
        <v>否</v>
      </c>
      <c r="G806" s="873" t="str">
        <f>IF(LEN(A806)=3,"类",IF(LEN(A806)=5,"款","项"))</f>
        <v>项</v>
      </c>
    </row>
    <row ht="36.0" customHeight="1" x14ac:dyDescent="0.15" r="807" spans="1:7">
      <c r="A807" s="387">
        <v>2111402</v>
      </c>
      <c r="B807" s="284" t="s">
        <v>137</v>
      </c>
      <c r="C807" s="307">
        <v>0</v>
      </c>
      <c r="D807" s="310">
        <v>0</v>
      </c>
      <c r="E807" s="944" t="str">
        <f>IF(C807&gt;0,D807/C807-1,IF(C807&lt;0,-(D807/C807-1),""))</f>
      </c>
      <c r="F807" s="937" t="str">
        <f>IF(LEN(A807)=3,"是",IF(B807&lt;&gt;"",IF(SUM(C807:D807)&lt;&gt;0,"是","否"),"是"))</f>
        <v>否</v>
      </c>
      <c r="G807" s="873" t="str">
        <f>IF(LEN(A807)=3,"类",IF(LEN(A807)=5,"款","项"))</f>
        <v>项</v>
      </c>
    </row>
    <row ht="36.0" customHeight="1" x14ac:dyDescent="0.15" r="808" spans="1:7">
      <c r="A808" s="387">
        <v>2111403</v>
      </c>
      <c r="B808" s="284" t="s">
        <v>138</v>
      </c>
      <c r="C808" s="307">
        <v>0</v>
      </c>
      <c r="D808" s="310">
        <v>0</v>
      </c>
      <c r="E808" s="944" t="str">
        <f>IF(C808&gt;0,D808/C808-1,IF(C808&lt;0,-(D808/C808-1),""))</f>
      </c>
      <c r="F808" s="937" t="str">
        <f>IF(LEN(A808)=3,"是",IF(B808&lt;&gt;"",IF(SUM(C808:D808)&lt;&gt;0,"是","否"),"是"))</f>
        <v>否</v>
      </c>
      <c r="G808" s="873" t="str">
        <f>IF(LEN(A808)=3,"类",IF(LEN(A808)=5,"款","项"))</f>
        <v>项</v>
      </c>
    </row>
    <row ht="36.0" customHeight="1" x14ac:dyDescent="0.15" r="809" spans="1:7">
      <c r="A809" s="387">
        <v>2111404</v>
      </c>
      <c r="B809" s="284" t="s">
        <v>730</v>
      </c>
      <c r="C809" s="307"/>
      <c r="D809" s="310"/>
      <c r="E809" s="944" t="str">
        <f>IF(C809&gt;0,D809/C809-1,IF(C809&lt;0,-(D809/C809-1),""))</f>
      </c>
      <c r="F809" s="937" t="str">
        <f>IF(LEN(A809)=3,"是",IF(B809&lt;&gt;"",IF(SUM(C809:D809)&lt;&gt;0,"是","否"),"是"))</f>
        <v>否</v>
      </c>
      <c r="G809" s="873" t="str">
        <f>IF(LEN(A809)=3,"类",IF(LEN(A809)=5,"款","项"))</f>
        <v>项</v>
      </c>
    </row>
    <row ht="36.0" customHeight="1" x14ac:dyDescent="0.15" r="810" spans="1:7">
      <c r="A810" s="387">
        <v>2111405</v>
      </c>
      <c r="B810" s="284" t="s">
        <v>731</v>
      </c>
      <c r="C810" s="307"/>
      <c r="D810" s="310"/>
      <c r="E810" s="944" t="str">
        <f>IF(C810&gt;0,D810/C810-1,IF(C810&lt;0,-(D810/C810-1),""))</f>
      </c>
      <c r="F810" s="937" t="str">
        <f>IF(LEN(A810)=3,"是",IF(B810&lt;&gt;"",IF(SUM(C810:D810)&lt;&gt;0,"是","否"),"是"))</f>
        <v>否</v>
      </c>
      <c r="G810" s="873" t="str">
        <f>IF(LEN(A810)=3,"类",IF(LEN(A810)=5,"款","项"))</f>
        <v>项</v>
      </c>
    </row>
    <row ht="36.0" customHeight="1" x14ac:dyDescent="0.15" r="811" spans="1:7">
      <c r="A811" s="387">
        <v>2111406</v>
      </c>
      <c r="B811" s="284" t="s">
        <v>732</v>
      </c>
      <c r="C811" s="307">
        <v>0</v>
      </c>
      <c r="D811" s="310">
        <v>0</v>
      </c>
      <c r="E811" s="944" t="str">
        <f>IF(C811&gt;0,D811/C811-1,IF(C811&lt;0,-(D811/C811-1),""))</f>
      </c>
      <c r="F811" s="937" t="str">
        <f>IF(LEN(A811)=3,"是",IF(B811&lt;&gt;"",IF(SUM(C811:D811)&lt;&gt;0,"是","否"),"是"))</f>
        <v>否</v>
      </c>
      <c r="G811" s="873" t="str">
        <f>IF(LEN(A811)=3,"类",IF(LEN(A811)=5,"款","项"))</f>
        <v>项</v>
      </c>
    </row>
    <row ht="36.0" customHeight="1" x14ac:dyDescent="0.15" r="812" spans="1:7">
      <c r="A812" s="387">
        <v>2111407</v>
      </c>
      <c r="B812" s="284" t="s">
        <v>733</v>
      </c>
      <c r="C812" s="307">
        <v>0</v>
      </c>
      <c r="D812" s="310">
        <v>0</v>
      </c>
      <c r="E812" s="944" t="str">
        <f>IF(C812&gt;0,D812/C812-1,IF(C812&lt;0,-(D812/C812-1),""))</f>
      </c>
      <c r="F812" s="937" t="str">
        <f>IF(LEN(A812)=3,"是",IF(B812&lt;&gt;"",IF(SUM(C812:D812)&lt;&gt;0,"是","否"),"是"))</f>
        <v>否</v>
      </c>
      <c r="G812" s="873" t="str">
        <f>IF(LEN(A812)=3,"类",IF(LEN(A812)=5,"款","项"))</f>
        <v>项</v>
      </c>
    </row>
    <row ht="36.0" customHeight="1" x14ac:dyDescent="0.15" r="813" spans="1:7">
      <c r="A813" s="387">
        <v>2111408</v>
      </c>
      <c r="B813" s="284" t="s">
        <v>734</v>
      </c>
      <c r="C813" s="307">
        <v>0</v>
      </c>
      <c r="D813" s="310">
        <v>0</v>
      </c>
      <c r="E813" s="944" t="str">
        <f>IF(C813&gt;0,D813/C813-1,IF(C813&lt;0,-(D813/C813-1),""))</f>
      </c>
      <c r="F813" s="937" t="str">
        <f>IF(LEN(A813)=3,"是",IF(B813&lt;&gt;"",IF(SUM(C813:D813)&lt;&gt;0,"是","否"),"是"))</f>
        <v>否</v>
      </c>
      <c r="G813" s="873" t="str">
        <f>IF(LEN(A813)=3,"类",IF(LEN(A813)=5,"款","项"))</f>
        <v>项</v>
      </c>
    </row>
    <row ht="36.0" customHeight="1" x14ac:dyDescent="0.15" r="814" spans="1:7">
      <c r="A814" s="387">
        <v>2111409</v>
      </c>
      <c r="B814" s="284" t="s">
        <v>735</v>
      </c>
      <c r="C814" s="307"/>
      <c r="D814" s="310"/>
      <c r="E814" s="944" t="str">
        <f>IF(C814&gt;0,D814/C814-1,IF(C814&lt;0,-(D814/C814-1),""))</f>
      </c>
      <c r="F814" s="937" t="str">
        <f>IF(LEN(A814)=3,"是",IF(B814&lt;&gt;"",IF(SUM(C814:D814)&lt;&gt;0,"是","否"),"是"))</f>
        <v>否</v>
      </c>
      <c r="G814" s="873" t="str">
        <f>IF(LEN(A814)=3,"类",IF(LEN(A814)=5,"款","项"))</f>
        <v>项</v>
      </c>
    </row>
    <row ht="36.0" customHeight="1" x14ac:dyDescent="0.15" r="815" spans="1:7">
      <c r="A815" s="387">
        <v>2111410</v>
      </c>
      <c r="B815" s="284" t="s">
        <v>736</v>
      </c>
      <c r="C815" s="307"/>
      <c r="D815" s="310"/>
      <c r="E815" s="944" t="str">
        <f>IF(C815&gt;0,D815/C815-1,IF(C815&lt;0,-(D815/C815-1),""))</f>
      </c>
      <c r="F815" s="937" t="str">
        <f>IF(LEN(A815)=3,"是",IF(B815&lt;&gt;"",IF(SUM(C815:D815)&lt;&gt;0,"是","否"),"是"))</f>
        <v>否</v>
      </c>
      <c r="G815" s="873" t="str">
        <f>IF(LEN(A815)=3,"类",IF(LEN(A815)=5,"款","项"))</f>
        <v>项</v>
      </c>
    </row>
    <row ht="36.0" customHeight="1" x14ac:dyDescent="0.15" r="816" spans="1:7">
      <c r="A816" s="387">
        <v>2111411</v>
      </c>
      <c r="B816" s="284" t="s">
        <v>177</v>
      </c>
      <c r="C816" s="307">
        <v>0</v>
      </c>
      <c r="D816" s="310">
        <v>0</v>
      </c>
      <c r="E816" s="944" t="str">
        <f>IF(C816&gt;0,D816/C816-1,IF(C816&lt;0,-(D816/C816-1),""))</f>
      </c>
      <c r="F816" s="937" t="str">
        <f>IF(LEN(A816)=3,"是",IF(B816&lt;&gt;"",IF(SUM(C816:D816)&lt;&gt;0,"是","否"),"是"))</f>
        <v>否</v>
      </c>
      <c r="G816" s="873" t="str">
        <f>IF(LEN(A816)=3,"类",IF(LEN(A816)=5,"款","项"))</f>
        <v>项</v>
      </c>
    </row>
    <row ht="36.0" customHeight="1" x14ac:dyDescent="0.15" r="817" spans="1:7">
      <c r="A817" s="387">
        <v>2111413</v>
      </c>
      <c r="B817" s="284" t="s">
        <v>737</v>
      </c>
      <c r="C817" s="307">
        <v>0</v>
      </c>
      <c r="D817" s="310">
        <v>0</v>
      </c>
      <c r="E817" s="944" t="str">
        <f>IF(C817&gt;0,D817/C817-1,IF(C817&lt;0,-(D817/C817-1),""))</f>
      </c>
      <c r="F817" s="937" t="str">
        <f>IF(LEN(A817)=3,"是",IF(B817&lt;&gt;"",IF(SUM(C817:D817)&lt;&gt;0,"是","否"),"是"))</f>
        <v>否</v>
      </c>
      <c r="G817" s="873" t="str">
        <f>IF(LEN(A817)=3,"类",IF(LEN(A817)=5,"款","项"))</f>
        <v>项</v>
      </c>
    </row>
    <row ht="36.0" customHeight="1" x14ac:dyDescent="0.15" r="818" spans="1:7">
      <c r="A818" s="387">
        <v>2111450</v>
      </c>
      <c r="B818" s="284" t="s">
        <v>145</v>
      </c>
      <c r="C818" s="307">
        <v>0</v>
      </c>
      <c r="D818" s="310">
        <v>0</v>
      </c>
      <c r="E818" s="944" t="str">
        <f>IF(C818&gt;0,D818/C818-1,IF(C818&lt;0,-(D818/C818-1),""))</f>
      </c>
      <c r="F818" s="937" t="str">
        <f>IF(LEN(A818)=3,"是",IF(B818&lt;&gt;"",IF(SUM(C818:D818)&lt;&gt;0,"是","否"),"是"))</f>
        <v>否</v>
      </c>
      <c r="G818" s="873" t="str">
        <f>IF(LEN(A818)=3,"类",IF(LEN(A818)=5,"款","项"))</f>
        <v>项</v>
      </c>
    </row>
    <row ht="36.0" customHeight="1" x14ac:dyDescent="0.15" r="819" spans="1:7">
      <c r="A819" s="387">
        <v>2111499</v>
      </c>
      <c r="B819" s="284" t="s">
        <v>738</v>
      </c>
      <c r="C819" s="307">
        <v>0</v>
      </c>
      <c r="D819" s="310">
        <v>0</v>
      </c>
      <c r="E819" s="944" t="str">
        <f>IF(C819&gt;0,D819/C819-1,IF(C819&lt;0,-(D819/C819-1),""))</f>
      </c>
      <c r="F819" s="937" t="str">
        <f>IF(LEN(A819)=3,"是",IF(B819&lt;&gt;"",IF(SUM(C819:D819)&lt;&gt;0,"是","否"),"是"))</f>
        <v>否</v>
      </c>
      <c r="G819" s="873" t="str">
        <f>IF(LEN(A819)=3,"类",IF(LEN(A819)=5,"款","项"))</f>
        <v>项</v>
      </c>
    </row>
    <row ht="36.0" customHeight="1" x14ac:dyDescent="0.15" r="820" spans="1:7">
      <c r="A820" s="386">
        <v>21199</v>
      </c>
      <c r="B820" s="281" t="s">
        <v>739</v>
      </c>
      <c r="C820" s="307">
        <v>0</v>
      </c>
      <c r="D820" s="307">
        <v>0</v>
      </c>
      <c r="E820" s="978" t="str">
        <f>IF(C820&gt;0,D820/C820-1,IF(C820&lt;0,-(D820/C820-1),""))</f>
      </c>
      <c r="F820" s="937" t="str">
        <f>IF(LEN(A820)=3,"是",IF(B820&lt;&gt;"",IF(SUM(C820:D820)&lt;&gt;0,"是","否"),"是"))</f>
        <v>否</v>
      </c>
      <c r="G820" s="873" t="str">
        <f>IF(LEN(A820)=3,"类",IF(LEN(A820)=5,"款","项"))</f>
        <v>款</v>
      </c>
    </row>
    <row ht="36.0" customHeight="1" x14ac:dyDescent="0.15" r="821" spans="1:7">
      <c r="A821" s="393">
        <v>2119999</v>
      </c>
      <c r="B821" s="398" t="s">
        <v>740</v>
      </c>
      <c r="C821" s="307">
        <v>0</v>
      </c>
      <c r="D821" s="310">
        <v>0</v>
      </c>
      <c r="E821" s="944" t="str">
        <f>IF(C821&gt;0,D821/C821-1,IF(C821&lt;0,-(D821/C821-1),""))</f>
      </c>
      <c r="F821" s="937" t="str">
        <f>IF(LEN(A821)=3,"是",IF(B821&lt;&gt;"",IF(SUM(C821:D821)&lt;&gt;0,"是","否"),"是"))</f>
        <v>否</v>
      </c>
      <c r="G821" s="873" t="str">
        <f>IF(LEN(A821)=3,"类",IF(LEN(A821)=5,"款","项"))</f>
        <v>项</v>
      </c>
    </row>
    <row ht="36.0" customHeight="1" x14ac:dyDescent="0.15" r="822" spans="1:7">
      <c r="A822" s="394" t="s">
        <v>741</v>
      </c>
      <c r="B822" s="164" t="s">
        <v>276</v>
      </c>
      <c r="C822" s="307">
        <v>0</v>
      </c>
      <c r="D822" s="310">
        <v>0</v>
      </c>
      <c r="E822" s="944" t="str">
        <f>IF(C822&gt;0,D822/C822-1,IF(C822&lt;0,-(D822/C822-1),""))</f>
      </c>
      <c r="F822" s="937" t="str">
        <f>IF(LEN(A822)=3,"是",IF(B822&lt;&gt;"",IF(SUM(C822:D822)&lt;&gt;0,"是","否"),"是"))</f>
        <v>否</v>
      </c>
      <c r="G822" s="873" t="str">
        <f>IF(LEN(A822)=3,"类",IF(LEN(A822)=5,"款","项"))</f>
        <v>项</v>
      </c>
    </row>
    <row ht="36.0" customHeight="1" x14ac:dyDescent="0.15" r="823" spans="1:7">
      <c r="A823" s="386">
        <v>212</v>
      </c>
      <c r="B823" s="281" t="s">
        <v>91</v>
      </c>
      <c r="C823" s="307">
        <v>4607</v>
      </c>
      <c r="D823" s="307">
        <v>2959</v>
      </c>
      <c r="E823" s="978">
        <f>IF(C823&gt;0,D823/C823-1,IF(C823&lt;0,-(D823/C823-1),""))</f>
        <v>-0.3577</v>
      </c>
      <c r="F823" s="937" t="str">
        <f>IF(LEN(A823)=3,"是",IF(B823&lt;&gt;"",IF(SUM(C823:D823)&lt;&gt;0,"是","否"),"是"))</f>
        <v>是</v>
      </c>
      <c r="G823" s="873" t="str">
        <f>IF(LEN(A823)=3,"类",IF(LEN(A823)=5,"款","项"))</f>
        <v>类</v>
      </c>
    </row>
    <row ht="36.0" customHeight="1" x14ac:dyDescent="0.15" r="824" spans="1:7">
      <c r="A824" s="386">
        <v>21201</v>
      </c>
      <c r="B824" s="281" t="s">
        <v>742</v>
      </c>
      <c r="C824" s="307">
        <v>1272</v>
      </c>
      <c r="D824" s="307">
        <v>1415</v>
      </c>
      <c r="E824" s="978">
        <f>IF(C824&gt;0,D824/C824-1,IF(C824&lt;0,-(D824/C824-1),""))</f>
        <v>0.1124</v>
      </c>
      <c r="F824" s="937" t="str">
        <f>IF(LEN(A824)=3,"是",IF(B824&lt;&gt;"",IF(SUM(C824:D824)&lt;&gt;0,"是","否"),"是"))</f>
        <v>是</v>
      </c>
      <c r="G824" s="873" t="str">
        <f>IF(LEN(A824)=3,"类",IF(LEN(A824)=5,"款","项"))</f>
        <v>款</v>
      </c>
    </row>
    <row ht="36.0" customHeight="1" x14ac:dyDescent="0.15" r="825" spans="1:7">
      <c r="A825" s="387">
        <v>2120101</v>
      </c>
      <c r="B825" s="284" t="s">
        <v>136</v>
      </c>
      <c r="C825" s="307">
        <v>1207</v>
      </c>
      <c r="D825" s="310">
        <v>1415</v>
      </c>
      <c r="E825" s="944">
        <f>IF(C825&gt;0,D825/C825-1,IF(C825&lt;0,-(D825/C825-1),""))</f>
        <v>0.1723</v>
      </c>
      <c r="F825" s="937" t="str">
        <f>IF(LEN(A825)=3,"是",IF(B825&lt;&gt;"",IF(SUM(C825:D825)&lt;&gt;0,"是","否"),"是"))</f>
        <v>是</v>
      </c>
      <c r="G825" s="873" t="str">
        <f>IF(LEN(A825)=3,"类",IF(LEN(A825)=5,"款","项"))</f>
        <v>项</v>
      </c>
    </row>
    <row ht="36.0" customHeight="1" x14ac:dyDescent="0.15" r="826" spans="1:7">
      <c r="A826" s="387">
        <v>2120102</v>
      </c>
      <c r="B826" s="284" t="s">
        <v>137</v>
      </c>
      <c r="C826" s="307">
        <v>3</v>
      </c>
      <c r="D826" s="310">
        <v>0</v>
      </c>
      <c r="E826" s="944">
        <f>IF(C826&gt;0,D826/C826-1,IF(C826&lt;0,-(D826/C826-1),""))</f>
        <v>-1</v>
      </c>
      <c r="F826" s="937" t="str">
        <f>IF(LEN(A826)=3,"是",IF(B826&lt;&gt;"",IF(SUM(C826:D826)&lt;&gt;0,"是","否"),"是"))</f>
        <v>是</v>
      </c>
      <c r="G826" s="873" t="str">
        <f>IF(LEN(A826)=3,"类",IF(LEN(A826)=5,"款","项"))</f>
        <v>项</v>
      </c>
    </row>
    <row ht="36.0" customHeight="1" x14ac:dyDescent="0.15" r="827" spans="1:7">
      <c r="A827" s="387">
        <v>2120103</v>
      </c>
      <c r="B827" s="284" t="s">
        <v>138</v>
      </c>
      <c r="C827" s="307">
        <v>0</v>
      </c>
      <c r="D827" s="310">
        <v>0</v>
      </c>
      <c r="E827" s="944" t="str">
        <f>IF(C827&gt;0,D827/C827-1,IF(C827&lt;0,-(D827/C827-1),""))</f>
      </c>
      <c r="F827" s="937" t="str">
        <f>IF(LEN(A827)=3,"是",IF(B827&lt;&gt;"",IF(SUM(C827:D827)&lt;&gt;0,"是","否"),"是"))</f>
        <v>否</v>
      </c>
      <c r="G827" s="873" t="str">
        <f>IF(LEN(A827)=3,"类",IF(LEN(A827)=5,"款","项"))</f>
        <v>项</v>
      </c>
    </row>
    <row ht="36.0" customHeight="1" x14ac:dyDescent="0.15" r="828" spans="1:7">
      <c r="A828" s="387">
        <v>2120104</v>
      </c>
      <c r="B828" s="284" t="s">
        <v>743</v>
      </c>
      <c r="C828" s="307">
        <v>62</v>
      </c>
      <c r="D828" s="310">
        <v>0</v>
      </c>
      <c r="E828" s="944">
        <f>IF(C828&gt;0,D828/C828-1,IF(C828&lt;0,-(D828/C828-1),""))</f>
        <v>-1</v>
      </c>
      <c r="F828" s="937" t="str">
        <f>IF(LEN(A828)=3,"是",IF(B828&lt;&gt;"",IF(SUM(C828:D828)&lt;&gt;0,"是","否"),"是"))</f>
        <v>是</v>
      </c>
      <c r="G828" s="873" t="str">
        <f>IF(LEN(A828)=3,"类",IF(LEN(A828)=5,"款","项"))</f>
        <v>项</v>
      </c>
    </row>
    <row ht="36.0" customHeight="1" x14ac:dyDescent="0.15" r="829" spans="1:7">
      <c r="A829" s="387">
        <v>2120105</v>
      </c>
      <c r="B829" s="284" t="s">
        <v>744</v>
      </c>
      <c r="C829" s="307">
        <v>0</v>
      </c>
      <c r="D829" s="310">
        <v>0</v>
      </c>
      <c r="E829" s="944" t="str">
        <f>IF(C829&gt;0,D829/C829-1,IF(C829&lt;0,-(D829/C829-1),""))</f>
      </c>
      <c r="F829" s="937" t="str">
        <f>IF(LEN(A829)=3,"是",IF(B829&lt;&gt;"",IF(SUM(C829:D829)&lt;&gt;0,"是","否"),"是"))</f>
        <v>否</v>
      </c>
      <c r="G829" s="873" t="str">
        <f>IF(LEN(A829)=3,"类",IF(LEN(A829)=5,"款","项"))</f>
        <v>项</v>
      </c>
    </row>
    <row ht="36.0" customHeight="1" x14ac:dyDescent="0.15" r="830" spans="1:7">
      <c r="A830" s="387">
        <v>2120106</v>
      </c>
      <c r="B830" s="284" t="s">
        <v>745</v>
      </c>
      <c r="C830" s="307">
        <v>0</v>
      </c>
      <c r="D830" s="310">
        <v>0</v>
      </c>
      <c r="E830" s="944" t="str">
        <f>IF(C830&gt;0,D830/C830-1,IF(C830&lt;0,-(D830/C830-1),""))</f>
      </c>
      <c r="F830" s="937" t="str">
        <f>IF(LEN(A830)=3,"是",IF(B830&lt;&gt;"",IF(SUM(C830:D830)&lt;&gt;0,"是","否"),"是"))</f>
        <v>否</v>
      </c>
      <c r="G830" s="873" t="str">
        <f>IF(LEN(A830)=3,"类",IF(LEN(A830)=5,"款","项"))</f>
        <v>项</v>
      </c>
    </row>
    <row ht="36.0" customHeight="1" x14ac:dyDescent="0.15" r="831" spans="1:7">
      <c r="A831" s="387">
        <v>2120107</v>
      </c>
      <c r="B831" s="284" t="s">
        <v>746</v>
      </c>
      <c r="C831" s="307">
        <v>0</v>
      </c>
      <c r="D831" s="310">
        <v>0</v>
      </c>
      <c r="E831" s="944" t="str">
        <f>IF(C831&gt;0,D831/C831-1,IF(C831&lt;0,-(D831/C831-1),""))</f>
      </c>
      <c r="F831" s="937" t="str">
        <f>IF(LEN(A831)=3,"是",IF(B831&lt;&gt;"",IF(SUM(C831:D831)&lt;&gt;0,"是","否"),"是"))</f>
        <v>否</v>
      </c>
      <c r="G831" s="873" t="str">
        <f>IF(LEN(A831)=3,"类",IF(LEN(A831)=5,"款","项"))</f>
        <v>项</v>
      </c>
    </row>
    <row ht="36.0" customHeight="1" x14ac:dyDescent="0.15" r="832" spans="1:7">
      <c r="A832" s="387">
        <v>2120109</v>
      </c>
      <c r="B832" s="284" t="s">
        <v>747</v>
      </c>
      <c r="C832" s="307">
        <v>0</v>
      </c>
      <c r="D832" s="310">
        <v>0</v>
      </c>
      <c r="E832" s="944" t="str">
        <f>IF(C832&gt;0,D832/C832-1,IF(C832&lt;0,-(D832/C832-1),""))</f>
      </c>
      <c r="F832" s="937" t="str">
        <f>IF(LEN(A832)=3,"是",IF(B832&lt;&gt;"",IF(SUM(C832:D832)&lt;&gt;0,"是","否"),"是"))</f>
        <v>否</v>
      </c>
      <c r="G832" s="873" t="str">
        <f>IF(LEN(A832)=3,"类",IF(LEN(A832)=5,"款","项"))</f>
        <v>项</v>
      </c>
    </row>
    <row ht="36.0" customHeight="1" x14ac:dyDescent="0.15" r="833" spans="1:7">
      <c r="A833" s="387">
        <v>2120110</v>
      </c>
      <c r="B833" s="284" t="s">
        <v>748</v>
      </c>
      <c r="C833" s="307">
        <v>0</v>
      </c>
      <c r="D833" s="310">
        <v>0</v>
      </c>
      <c r="E833" s="944" t="str">
        <f>IF(C833&gt;0,D833/C833-1,IF(C833&lt;0,-(D833/C833-1),""))</f>
      </c>
      <c r="F833" s="937" t="str">
        <f>IF(LEN(A833)=3,"是",IF(B833&lt;&gt;"",IF(SUM(C833:D833)&lt;&gt;0,"是","否"),"是"))</f>
        <v>否</v>
      </c>
      <c r="G833" s="873" t="str">
        <f>IF(LEN(A833)=3,"类",IF(LEN(A833)=5,"款","项"))</f>
        <v>项</v>
      </c>
    </row>
    <row ht="36.0" customHeight="1" x14ac:dyDescent="0.15" r="834" spans="1:7">
      <c r="A834" s="387">
        <v>2120199</v>
      </c>
      <c r="B834" s="284" t="s">
        <v>749</v>
      </c>
      <c r="C834" s="307">
        <v>0</v>
      </c>
      <c r="D834" s="310">
        <v>0</v>
      </c>
      <c r="E834" s="944" t="str">
        <f>IF(C834&gt;0,D834/C834-1,IF(C834&lt;0,-(D834/C834-1),""))</f>
      </c>
      <c r="F834" s="937" t="str">
        <f>IF(LEN(A834)=3,"是",IF(B834&lt;&gt;"",IF(SUM(C834:D834)&lt;&gt;0,"是","否"),"是"))</f>
        <v>否</v>
      </c>
      <c r="G834" s="873" t="str">
        <f>IF(LEN(A834)=3,"类",IF(LEN(A834)=5,"款","项"))</f>
        <v>项</v>
      </c>
    </row>
    <row ht="36.0" customHeight="1" x14ac:dyDescent="0.15" r="835" spans="1:7">
      <c r="A835" s="386">
        <v>21202</v>
      </c>
      <c r="B835" s="281" t="s">
        <v>750</v>
      </c>
      <c r="C835" s="307">
        <v>35</v>
      </c>
      <c r="D835" s="307">
        <v>120</v>
      </c>
      <c r="E835" s="978">
        <f>IF(C835&gt;0,D835/C835-1,IF(C835&lt;0,-(D835/C835-1),""))</f>
        <v>2.4286</v>
      </c>
      <c r="F835" s="937" t="str">
        <f>IF(LEN(A835)=3,"是",IF(B835&lt;&gt;"",IF(SUM(C835:D835)&lt;&gt;0,"是","否"),"是"))</f>
        <v>是</v>
      </c>
      <c r="G835" s="873" t="str">
        <f>IF(LEN(A835)=3,"类",IF(LEN(A835)=5,"款","项"))</f>
        <v>款</v>
      </c>
    </row>
    <row ht="36.0" customHeight="1" x14ac:dyDescent="0.15" r="836" spans="1:7">
      <c r="A836" s="387">
        <v>2120201</v>
      </c>
      <c r="B836" s="395" t="s">
        <v>751</v>
      </c>
      <c r="C836" s="307">
        <v>35</v>
      </c>
      <c r="D836" s="310">
        <v>120</v>
      </c>
      <c r="E836" s="944">
        <f>IF(C836&gt;0,D836/C836-1,IF(C836&lt;0,-(D836/C836-1),""))</f>
        <v>2.4286</v>
      </c>
      <c r="F836" s="937" t="str">
        <f>IF(LEN(A836)=3,"是",IF(B836&lt;&gt;"",IF(SUM(C836:D836)&lt;&gt;0,"是","否"),"是"))</f>
        <v>是</v>
      </c>
      <c r="G836" s="873" t="str">
        <f>IF(LEN(A836)=3,"类",IF(LEN(A836)=5,"款","项"))</f>
        <v>项</v>
      </c>
    </row>
    <row ht="36.0" customHeight="1" x14ac:dyDescent="0.15" r="837" spans="1:7">
      <c r="A837" s="386">
        <v>21203</v>
      </c>
      <c r="B837" s="281" t="s">
        <v>752</v>
      </c>
      <c r="C837" s="307">
        <v>573</v>
      </c>
      <c r="D837" s="307">
        <v>720</v>
      </c>
      <c r="E837" s="978">
        <f>IF(C837&gt;0,D837/C837-1,IF(C837&lt;0,-(D837/C837-1),""))</f>
        <v>0.2565</v>
      </c>
      <c r="F837" s="937" t="str">
        <f>IF(LEN(A837)=3,"是",IF(B837&lt;&gt;"",IF(SUM(C837:D837)&lt;&gt;0,"是","否"),"是"))</f>
        <v>是</v>
      </c>
      <c r="G837" s="873" t="str">
        <f>IF(LEN(A837)=3,"类",IF(LEN(A837)=5,"款","项"))</f>
        <v>款</v>
      </c>
    </row>
    <row ht="36.0" customHeight="1" x14ac:dyDescent="0.15" r="838" spans="1:7">
      <c r="A838" s="387">
        <v>2120303</v>
      </c>
      <c r="B838" s="284" t="s">
        <v>753</v>
      </c>
      <c r="C838" s="307">
        <v>-496</v>
      </c>
      <c r="D838" s="310">
        <v>0</v>
      </c>
      <c r="E838" s="944">
        <f>IF(C838&gt;0,D838/C838-1,IF(C838&lt;0,-(D838/C838-1),""))</f>
        <v>1</v>
      </c>
      <c r="F838" s="937" t="str">
        <f>IF(LEN(A838)=3,"是",IF(B838&lt;&gt;"",IF(SUM(C838:D838)&lt;&gt;0,"是","否"),"是"))</f>
        <v>是</v>
      </c>
      <c r="G838" s="873" t="str">
        <f>IF(LEN(A838)=3,"类",IF(LEN(A838)=5,"款","项"))</f>
        <v>项</v>
      </c>
    </row>
    <row ht="36.0" customHeight="1" x14ac:dyDescent="0.15" r="839" spans="1:7">
      <c r="A839" s="387">
        <v>2120399</v>
      </c>
      <c r="B839" s="284" t="s">
        <v>754</v>
      </c>
      <c r="C839" s="307">
        <v>1069</v>
      </c>
      <c r="D839" s="310">
        <v>720</v>
      </c>
      <c r="E839" s="944">
        <f>IF(C839&gt;0,D839/C839-1,IF(C839&lt;0,-(D839/C839-1),""))</f>
        <v>-0.3265</v>
      </c>
      <c r="F839" s="937" t="str">
        <f>IF(LEN(A839)=3,"是",IF(B839&lt;&gt;"",IF(SUM(C839:D839)&lt;&gt;0,"是","否"),"是"))</f>
        <v>是</v>
      </c>
      <c r="G839" s="873" t="str">
        <f>IF(LEN(A839)=3,"类",IF(LEN(A839)=5,"款","项"))</f>
        <v>项</v>
      </c>
    </row>
    <row ht="36.0" customHeight="1" x14ac:dyDescent="0.15" r="840" spans="1:7">
      <c r="A840" s="386">
        <v>21205</v>
      </c>
      <c r="B840" s="281" t="s">
        <v>755</v>
      </c>
      <c r="C840" s="307">
        <v>39</v>
      </c>
      <c r="D840" s="307">
        <v>423</v>
      </c>
      <c r="E840" s="978">
        <f>IF(C840&gt;0,D840/C840-1,IF(C840&lt;0,-(D840/C840-1),""))</f>
        <v>9.8462</v>
      </c>
      <c r="F840" s="937" t="str">
        <f>IF(LEN(A840)=3,"是",IF(B840&lt;&gt;"",IF(SUM(C840:D840)&lt;&gt;0,"是","否"),"是"))</f>
        <v>是</v>
      </c>
      <c r="G840" s="873" t="str">
        <f>IF(LEN(A840)=3,"类",IF(LEN(A840)=5,"款","项"))</f>
        <v>款</v>
      </c>
    </row>
    <row ht="36.0" customHeight="1" x14ac:dyDescent="0.15" r="841" spans="1:7">
      <c r="A841" s="387">
        <v>2120501</v>
      </c>
      <c r="B841" s="395" t="s">
        <v>756</v>
      </c>
      <c r="C841" s="307">
        <v>39</v>
      </c>
      <c r="D841" s="310">
        <v>423</v>
      </c>
      <c r="E841" s="944">
        <f>IF(C841&gt;0,D841/C841-1,IF(C841&lt;0,-(D841/C841-1),""))</f>
        <v>9.8462</v>
      </c>
      <c r="F841" s="937" t="str">
        <f>IF(LEN(A841)=3,"是",IF(B841&lt;&gt;"",IF(SUM(C841:D841)&lt;&gt;0,"是","否"),"是"))</f>
        <v>是</v>
      </c>
      <c r="G841" s="873" t="str">
        <f>IF(LEN(A841)=3,"类",IF(LEN(A841)=5,"款","项"))</f>
        <v>项</v>
      </c>
    </row>
    <row ht="36.0" customHeight="1" x14ac:dyDescent="0.15" r="842" spans="1:7">
      <c r="A842" s="386">
        <v>21206</v>
      </c>
      <c r="B842" s="281" t="s">
        <v>757</v>
      </c>
      <c r="C842" s="307">
        <v>199</v>
      </c>
      <c r="D842" s="307">
        <v>211</v>
      </c>
      <c r="E842" s="978">
        <f>IF(C842&gt;0,D842/C842-1,IF(C842&lt;0,-(D842/C842-1),""))</f>
        <v>0.0603</v>
      </c>
      <c r="F842" s="937" t="str">
        <f>IF(LEN(A842)=3,"是",IF(B842&lt;&gt;"",IF(SUM(C842:D842)&lt;&gt;0,"是","否"),"是"))</f>
        <v>是</v>
      </c>
      <c r="G842" s="873" t="str">
        <f>IF(LEN(A842)=3,"类",IF(LEN(A842)=5,"款","项"))</f>
        <v>款</v>
      </c>
    </row>
    <row ht="36.0" customHeight="1" x14ac:dyDescent="0.15" r="843" spans="1:7">
      <c r="A843" s="387">
        <v>2120601</v>
      </c>
      <c r="B843" s="395" t="s">
        <v>758</v>
      </c>
      <c r="C843" s="307">
        <v>199</v>
      </c>
      <c r="D843" s="310">
        <v>211</v>
      </c>
      <c r="E843" s="944">
        <f>IF(C843&gt;0,D843/C843-1,IF(C843&lt;0,-(D843/C843-1),""))</f>
        <v>0.0603</v>
      </c>
      <c r="F843" s="937" t="str">
        <f>IF(LEN(A843)=3,"是",IF(B843&lt;&gt;"",IF(SUM(C843:D843)&lt;&gt;0,"是","否"),"是"))</f>
        <v>是</v>
      </c>
      <c r="G843" s="873" t="str">
        <f>IF(LEN(A843)=3,"类",IF(LEN(A843)=5,"款","项"))</f>
        <v>项</v>
      </c>
    </row>
    <row ht="36.0" customHeight="1" x14ac:dyDescent="0.15" r="844" spans="1:7">
      <c r="A844" s="386">
        <v>21299</v>
      </c>
      <c r="B844" s="281" t="s">
        <v>759</v>
      </c>
      <c r="C844" s="307">
        <v>2489</v>
      </c>
      <c r="D844" s="307">
        <v>70</v>
      </c>
      <c r="E844" s="978">
        <f>IF(C844&gt;0,D844/C844-1,IF(C844&lt;0,-(D844/C844-1),""))</f>
        <v>-0.9719</v>
      </c>
      <c r="F844" s="937" t="str">
        <f>IF(LEN(A844)=3,"是",IF(B844&lt;&gt;"",IF(SUM(C844:D844)&lt;&gt;0,"是","否"),"是"))</f>
        <v>是</v>
      </c>
      <c r="G844" s="873" t="str">
        <f>IF(LEN(A844)=3,"类",IF(LEN(A844)=5,"款","项"))</f>
        <v>款</v>
      </c>
    </row>
    <row ht="36.0" customHeight="1" x14ac:dyDescent="0.15" r="845" spans="1:7">
      <c r="A845" s="387">
        <v>2129999</v>
      </c>
      <c r="B845" s="395" t="s">
        <v>760</v>
      </c>
      <c r="C845" s="307">
        <v>2489</v>
      </c>
      <c r="D845" s="310">
        <v>70</v>
      </c>
      <c r="E845" s="944">
        <f>IF(C845&gt;0,D845/C845-1,IF(C845&lt;0,-(D845/C845-1),""))</f>
        <v>-0.9719</v>
      </c>
      <c r="F845" s="937" t="str">
        <f>IF(LEN(A845)=3,"是",IF(B845&lt;&gt;"",IF(SUM(C845:D845)&lt;&gt;0,"是","否"),"是"))</f>
        <v>是</v>
      </c>
      <c r="G845" s="873" t="str">
        <f>IF(LEN(A845)=3,"类",IF(LEN(A845)=5,"款","项"))</f>
        <v>项</v>
      </c>
    </row>
    <row ht="36.0" customHeight="1" x14ac:dyDescent="0.15" r="846" spans="1:7">
      <c r="A846" s="352" t="s">
        <v>761</v>
      </c>
      <c r="B846" s="164" t="s">
        <v>276</v>
      </c>
      <c r="C846" s="307">
        <v>0</v>
      </c>
      <c r="D846" s="310">
        <v>0</v>
      </c>
      <c r="E846" s="944" t="str">
        <f>IF(C846&gt;0,D846/C846-1,IF(C846&lt;0,-(D846/C846-1),""))</f>
      </c>
      <c r="F846" s="937" t="str">
        <f>IF(LEN(A846)=3,"是",IF(B846&lt;&gt;"",IF(SUM(C846:D846)&lt;&gt;0,"是","否"),"是"))</f>
        <v>否</v>
      </c>
      <c r="G846" s="873" t="str">
        <f>IF(LEN(A846)=3,"类",IF(LEN(A846)=5,"款","项"))</f>
        <v>项</v>
      </c>
    </row>
    <row ht="36.0" customHeight="1" x14ac:dyDescent="0.15" r="847" spans="1:7">
      <c r="A847" s="386">
        <v>213</v>
      </c>
      <c r="B847" s="281" t="s">
        <v>93</v>
      </c>
      <c r="C847" s="307">
        <v>22332</v>
      </c>
      <c r="D847" s="307">
        <v>21584</v>
      </c>
      <c r="E847" s="978">
        <f>IF(C847&gt;0,D847/C847-1,IF(C847&lt;0,-(D847/C847-1),""))</f>
        <v>-0.0335</v>
      </c>
      <c r="F847" s="937" t="str">
        <f>IF(LEN(A847)=3,"是",IF(B847&lt;&gt;"",IF(SUM(C847:D847)&lt;&gt;0,"是","否"),"是"))</f>
        <v>是</v>
      </c>
      <c r="G847" s="873" t="str">
        <f>IF(LEN(A847)=3,"类",IF(LEN(A847)=5,"款","项"))</f>
        <v>类</v>
      </c>
    </row>
    <row ht="36.0" customHeight="1" x14ac:dyDescent="0.15" r="848" spans="1:7">
      <c r="A848" s="386">
        <v>21301</v>
      </c>
      <c r="B848" s="281" t="s">
        <v>762</v>
      </c>
      <c r="C848" s="307">
        <v>7704</v>
      </c>
      <c r="D848" s="307">
        <v>8690</v>
      </c>
      <c r="E848" s="978">
        <f>IF(C848&gt;0,D848/C848-1,IF(C848&lt;0,-(D848/C848-1),""))</f>
        <v>0.128</v>
      </c>
      <c r="F848" s="937" t="str">
        <f>IF(LEN(A848)=3,"是",IF(B848&lt;&gt;"",IF(SUM(C848:D848)&lt;&gt;0,"是","否"),"是"))</f>
        <v>是</v>
      </c>
      <c r="G848" s="873" t="str">
        <f>IF(LEN(A848)=3,"类",IF(LEN(A848)=5,"款","项"))</f>
        <v>款</v>
      </c>
    </row>
    <row ht="36.0" customHeight="1" x14ac:dyDescent="0.15" r="849" spans="1:7">
      <c r="A849" s="387">
        <v>2130101</v>
      </c>
      <c r="B849" s="284" t="s">
        <v>136</v>
      </c>
      <c r="C849" s="307">
        <v>244</v>
      </c>
      <c r="D849" s="310">
        <v>264</v>
      </c>
      <c r="E849" s="944">
        <f>IF(C849&gt;0,D849/C849-1,IF(C849&lt;0,-(D849/C849-1),""))</f>
        <v>0.082</v>
      </c>
      <c r="F849" s="937" t="str">
        <f>IF(LEN(A849)=3,"是",IF(B849&lt;&gt;"",IF(SUM(C849:D849)&lt;&gt;0,"是","否"),"是"))</f>
        <v>是</v>
      </c>
      <c r="G849" s="873" t="str">
        <f>IF(LEN(A849)=3,"类",IF(LEN(A849)=5,"款","项"))</f>
        <v>项</v>
      </c>
    </row>
    <row ht="36.0" customHeight="1" x14ac:dyDescent="0.15" r="850" spans="1:7">
      <c r="A850" s="387">
        <v>2130102</v>
      </c>
      <c r="B850" s="284" t="s">
        <v>137</v>
      </c>
      <c r="C850" s="307">
        <v>0</v>
      </c>
      <c r="D850" s="310">
        <v>0</v>
      </c>
      <c r="E850" s="944" t="str">
        <f>IF(C850&gt;0,D850/C850-1,IF(C850&lt;0,-(D850/C850-1),""))</f>
      </c>
      <c r="F850" s="937" t="str">
        <f>IF(LEN(A850)=3,"是",IF(B850&lt;&gt;"",IF(SUM(C850:D850)&lt;&gt;0,"是","否"),"是"))</f>
        <v>否</v>
      </c>
      <c r="G850" s="873" t="str">
        <f>IF(LEN(A850)=3,"类",IF(LEN(A850)=5,"款","项"))</f>
        <v>项</v>
      </c>
    </row>
    <row ht="36.0" customHeight="1" x14ac:dyDescent="0.15" r="851" spans="1:7">
      <c r="A851" s="387">
        <v>2130103</v>
      </c>
      <c r="B851" s="284" t="s">
        <v>138</v>
      </c>
      <c r="C851" s="307">
        <v>0</v>
      </c>
      <c r="D851" s="310">
        <v>0</v>
      </c>
      <c r="E851" s="944" t="str">
        <f>IF(C851&gt;0,D851/C851-1,IF(C851&lt;0,-(D851/C851-1),""))</f>
      </c>
      <c r="F851" s="937" t="str">
        <f>IF(LEN(A851)=3,"是",IF(B851&lt;&gt;"",IF(SUM(C851:D851)&lt;&gt;0,"是","否"),"是"))</f>
        <v>否</v>
      </c>
      <c r="G851" s="873" t="str">
        <f>IF(LEN(A851)=3,"类",IF(LEN(A851)=5,"款","项"))</f>
        <v>项</v>
      </c>
    </row>
    <row ht="36.0" customHeight="1" x14ac:dyDescent="0.15" r="852" spans="1:7">
      <c r="A852" s="387">
        <v>2130104</v>
      </c>
      <c r="B852" s="284" t="s">
        <v>145</v>
      </c>
      <c r="C852" s="307">
        <v>4449</v>
      </c>
      <c r="D852" s="310">
        <v>4609</v>
      </c>
      <c r="E852" s="944">
        <f>IF(C852&gt;0,D852/C852-1,IF(C852&lt;0,-(D852/C852-1),""))</f>
        <v>0.036</v>
      </c>
      <c r="F852" s="937" t="str">
        <f>IF(LEN(A852)=3,"是",IF(B852&lt;&gt;"",IF(SUM(C852:D852)&lt;&gt;0,"是","否"),"是"))</f>
        <v>是</v>
      </c>
      <c r="G852" s="873" t="str">
        <f>IF(LEN(A852)=3,"类",IF(LEN(A852)=5,"款","项"))</f>
        <v>项</v>
      </c>
    </row>
    <row ht="36.0" customHeight="1" x14ac:dyDescent="0.15" r="853" spans="1:7">
      <c r="A853" s="387">
        <v>2130105</v>
      </c>
      <c r="B853" s="284" t="s">
        <v>763</v>
      </c>
      <c r="C853" s="307">
        <v>0</v>
      </c>
      <c r="D853" s="310">
        <v>0</v>
      </c>
      <c r="E853" s="944" t="str">
        <f>IF(C853&gt;0,D853/C853-1,IF(C853&lt;0,-(D853/C853-1),""))</f>
      </c>
      <c r="F853" s="937" t="str">
        <f>IF(LEN(A853)=3,"是",IF(B853&lt;&gt;"",IF(SUM(C853:D853)&lt;&gt;0,"是","否"),"是"))</f>
        <v>否</v>
      </c>
      <c r="G853" s="873" t="str">
        <f>IF(LEN(A853)=3,"类",IF(LEN(A853)=5,"款","项"))</f>
        <v>项</v>
      </c>
    </row>
    <row ht="36.0" customHeight="1" x14ac:dyDescent="0.15" r="854" spans="1:7">
      <c r="A854" s="387">
        <v>2130106</v>
      </c>
      <c r="B854" s="284" t="s">
        <v>764</v>
      </c>
      <c r="C854" s="307">
        <v>14</v>
      </c>
      <c r="D854" s="310">
        <v>187</v>
      </c>
      <c r="E854" s="944">
        <f>IF(C854&gt;0,D854/C854-1,IF(C854&lt;0,-(D854/C854-1),""))</f>
        <v>12.3571</v>
      </c>
      <c r="F854" s="937" t="str">
        <f>IF(LEN(A854)=3,"是",IF(B854&lt;&gt;"",IF(SUM(C854:D854)&lt;&gt;0,"是","否"),"是"))</f>
        <v>是</v>
      </c>
      <c r="G854" s="873" t="str">
        <f>IF(LEN(A854)=3,"类",IF(LEN(A854)=5,"款","项"))</f>
        <v>项</v>
      </c>
    </row>
    <row ht="36.0" customHeight="1" x14ac:dyDescent="0.15" r="855" spans="1:7">
      <c r="A855" s="387">
        <v>2130108</v>
      </c>
      <c r="B855" s="284" t="s">
        <v>765</v>
      </c>
      <c r="C855" s="307">
        <v>18</v>
      </c>
      <c r="D855" s="310">
        <v>36</v>
      </c>
      <c r="E855" s="944">
        <f>IF(C855&gt;0,D855/C855-1,IF(C855&lt;0,-(D855/C855-1),""))</f>
        <v>1</v>
      </c>
      <c r="F855" s="937" t="str">
        <f>IF(LEN(A855)=3,"是",IF(B855&lt;&gt;"",IF(SUM(C855:D855)&lt;&gt;0,"是","否"),"是"))</f>
        <v>是</v>
      </c>
      <c r="G855" s="873" t="str">
        <f>IF(LEN(A855)=3,"类",IF(LEN(A855)=5,"款","项"))</f>
        <v>项</v>
      </c>
    </row>
    <row ht="36.0" customHeight="1" x14ac:dyDescent="0.15" r="856" spans="1:7">
      <c r="A856" s="387">
        <v>2130109</v>
      </c>
      <c r="B856" s="284" t="s">
        <v>766</v>
      </c>
      <c r="C856" s="307">
        <v>1</v>
      </c>
      <c r="D856" s="310">
        <v>0</v>
      </c>
      <c r="E856" s="944">
        <f>IF(C856&gt;0,D856/C856-1,IF(C856&lt;0,-(D856/C856-1),""))</f>
        <v>-1</v>
      </c>
      <c r="F856" s="937" t="str">
        <f>IF(LEN(A856)=3,"是",IF(B856&lt;&gt;"",IF(SUM(C856:D856)&lt;&gt;0,"是","否"),"是"))</f>
        <v>是</v>
      </c>
      <c r="G856" s="873" t="str">
        <f>IF(LEN(A856)=3,"类",IF(LEN(A856)=5,"款","项"))</f>
        <v>项</v>
      </c>
    </row>
    <row ht="36.0" customHeight="1" x14ac:dyDescent="0.15" r="857" spans="1:7">
      <c r="A857" s="387">
        <v>2130110</v>
      </c>
      <c r="B857" s="284" t="s">
        <v>767</v>
      </c>
      <c r="C857" s="307">
        <v>0</v>
      </c>
      <c r="D857" s="310">
        <v>0</v>
      </c>
      <c r="E857" s="944" t="str">
        <f>IF(C857&gt;0,D857/C857-1,IF(C857&lt;0,-(D857/C857-1),""))</f>
      </c>
      <c r="F857" s="937" t="str">
        <f>IF(LEN(A857)=3,"是",IF(B857&lt;&gt;"",IF(SUM(C857:D857)&lt;&gt;0,"是","否"),"是"))</f>
        <v>否</v>
      </c>
      <c r="G857" s="873" t="str">
        <f>IF(LEN(A857)=3,"类",IF(LEN(A857)=5,"款","项"))</f>
        <v>项</v>
      </c>
    </row>
    <row ht="36.0" customHeight="1" x14ac:dyDescent="0.15" r="858" spans="1:7">
      <c r="A858" s="387">
        <v>2130111</v>
      </c>
      <c r="B858" s="284" t="s">
        <v>768</v>
      </c>
      <c r="C858" s="307">
        <v>3</v>
      </c>
      <c r="D858" s="310">
        <v>0</v>
      </c>
      <c r="E858" s="944">
        <f>IF(C858&gt;0,D858/C858-1,IF(C858&lt;0,-(D858/C858-1),""))</f>
        <v>-1</v>
      </c>
      <c r="F858" s="937" t="str">
        <f>IF(LEN(A858)=3,"是",IF(B858&lt;&gt;"",IF(SUM(C858:D858)&lt;&gt;0,"是","否"),"是"))</f>
        <v>是</v>
      </c>
      <c r="G858" s="873" t="str">
        <f>IF(LEN(A858)=3,"类",IF(LEN(A858)=5,"款","项"))</f>
        <v>项</v>
      </c>
    </row>
    <row ht="36.0" customHeight="1" x14ac:dyDescent="0.15" r="859" spans="1:7">
      <c r="A859" s="387">
        <v>2130112</v>
      </c>
      <c r="B859" s="284" t="s">
        <v>769</v>
      </c>
      <c r="C859" s="307">
        <v>0</v>
      </c>
      <c r="D859" s="310">
        <v>0</v>
      </c>
      <c r="E859" s="944" t="str">
        <f>IF(C859&gt;0,D859/C859-1,IF(C859&lt;0,-(D859/C859-1),""))</f>
      </c>
      <c r="F859" s="937" t="str">
        <f>IF(LEN(A859)=3,"是",IF(B859&lt;&gt;"",IF(SUM(C859:D859)&lt;&gt;0,"是","否"),"是"))</f>
        <v>否</v>
      </c>
      <c r="G859" s="873" t="str">
        <f>IF(LEN(A859)=3,"类",IF(LEN(A859)=5,"款","项"))</f>
        <v>项</v>
      </c>
    </row>
    <row ht="36.0" customHeight="1" x14ac:dyDescent="0.15" r="860" spans="1:7">
      <c r="A860" s="387">
        <v>2130114</v>
      </c>
      <c r="B860" s="284" t="s">
        <v>770</v>
      </c>
      <c r="C860" s="307">
        <v>0</v>
      </c>
      <c r="D860" s="310">
        <v>0</v>
      </c>
      <c r="E860" s="944" t="str">
        <f>IF(C860&gt;0,D860/C860-1,IF(C860&lt;0,-(D860/C860-1),""))</f>
      </c>
      <c r="F860" s="937" t="str">
        <f>IF(LEN(A860)=3,"是",IF(B860&lt;&gt;"",IF(SUM(C860:D860)&lt;&gt;0,"是","否"),"是"))</f>
        <v>否</v>
      </c>
      <c r="G860" s="873" t="str">
        <f>IF(LEN(A860)=3,"类",IF(LEN(A860)=5,"款","项"))</f>
        <v>项</v>
      </c>
    </row>
    <row ht="36.0" customHeight="1" x14ac:dyDescent="0.15" r="861" spans="1:7">
      <c r="A861" s="387">
        <v>2130119</v>
      </c>
      <c r="B861" s="284" t="s">
        <v>771</v>
      </c>
      <c r="C861" s="307">
        <v>8</v>
      </c>
      <c r="D861" s="310">
        <v>39</v>
      </c>
      <c r="E861" s="944">
        <f>IF(C861&gt;0,D861/C861-1,IF(C861&lt;0,-(D861/C861-1),""))</f>
        <v>3.875</v>
      </c>
      <c r="F861" s="937" t="str">
        <f>IF(LEN(A861)=3,"是",IF(B861&lt;&gt;"",IF(SUM(C861:D861)&lt;&gt;0,"是","否"),"是"))</f>
        <v>是</v>
      </c>
      <c r="G861" s="873" t="str">
        <f>IF(LEN(A861)=3,"类",IF(LEN(A861)=5,"款","项"))</f>
        <v>项</v>
      </c>
    </row>
    <row ht="36.0" customHeight="1" x14ac:dyDescent="0.15" r="862" spans="1:7">
      <c r="A862" s="387">
        <v>2130120</v>
      </c>
      <c r="B862" s="284" t="s">
        <v>772</v>
      </c>
      <c r="C862" s="307">
        <v>0</v>
      </c>
      <c r="D862" s="310">
        <v>25</v>
      </c>
      <c r="E862" s="944" t="str">
        <f>IF(C862&gt;0,D862/C862-1,IF(C862&lt;0,-(D862/C862-1),""))</f>
      </c>
      <c r="F862" s="937" t="str">
        <f>IF(LEN(A862)=3,"是",IF(B862&lt;&gt;"",IF(SUM(C862:D862)&lt;&gt;0,"是","否"),"是"))</f>
        <v>是</v>
      </c>
      <c r="G862" s="873" t="str">
        <f>IF(LEN(A862)=3,"类",IF(LEN(A862)=5,"款","项"))</f>
        <v>项</v>
      </c>
    </row>
    <row ht="36.0" customHeight="1" x14ac:dyDescent="0.15" r="863" spans="1:7">
      <c r="A863" s="387">
        <v>2130121</v>
      </c>
      <c r="B863" s="284" t="s">
        <v>773</v>
      </c>
      <c r="C863" s="307">
        <v>0</v>
      </c>
      <c r="D863" s="310">
        <v>0</v>
      </c>
      <c r="E863" s="944" t="str">
        <f>IF(C863&gt;0,D863/C863-1,IF(C863&lt;0,-(D863/C863-1),""))</f>
      </c>
      <c r="F863" s="937" t="str">
        <f>IF(LEN(A863)=3,"是",IF(B863&lt;&gt;"",IF(SUM(C863:D863)&lt;&gt;0,"是","否"),"是"))</f>
        <v>否</v>
      </c>
      <c r="G863" s="873" t="str">
        <f>IF(LEN(A863)=3,"类",IF(LEN(A863)=5,"款","项"))</f>
        <v>项</v>
      </c>
    </row>
    <row ht="36.0" customHeight="1" x14ac:dyDescent="0.15" r="864" spans="1:7">
      <c r="A864" s="387">
        <v>2130122</v>
      </c>
      <c r="B864" s="284" t="s">
        <v>774</v>
      </c>
      <c r="C864" s="307">
        <v>312</v>
      </c>
      <c r="D864" s="310">
        <v>47</v>
      </c>
      <c r="E864" s="944">
        <f>IF(C864&gt;0,D864/C864-1,IF(C864&lt;0,-(D864/C864-1),""))</f>
        <v>-0.8494</v>
      </c>
      <c r="F864" s="937" t="str">
        <f>IF(LEN(A864)=3,"是",IF(B864&lt;&gt;"",IF(SUM(C864:D864)&lt;&gt;0,"是","否"),"是"))</f>
        <v>是</v>
      </c>
      <c r="G864" s="873" t="str">
        <f>IF(LEN(A864)=3,"类",IF(LEN(A864)=5,"款","项"))</f>
        <v>项</v>
      </c>
    </row>
    <row ht="36.0" customHeight="1" x14ac:dyDescent="0.15" r="865" spans="1:7">
      <c r="A865" s="387">
        <v>2130124</v>
      </c>
      <c r="B865" s="284" t="s">
        <v>775</v>
      </c>
      <c r="C865" s="307">
        <v>0</v>
      </c>
      <c r="D865" s="310">
        <v>1</v>
      </c>
      <c r="E865" s="944" t="str">
        <f>IF(C865&gt;0,D865/C865-1,IF(C865&lt;0,-(D865/C865-1),""))</f>
      </c>
      <c r="F865" s="937" t="str">
        <f>IF(LEN(A865)=3,"是",IF(B865&lt;&gt;"",IF(SUM(C865:D865)&lt;&gt;0,"是","否"),"是"))</f>
        <v>是</v>
      </c>
      <c r="G865" s="873" t="str">
        <f>IF(LEN(A865)=3,"类",IF(LEN(A865)=5,"款","项"))</f>
        <v>项</v>
      </c>
    </row>
    <row ht="36.0" customHeight="1" x14ac:dyDescent="0.15" r="866" spans="1:7">
      <c r="A866" s="387">
        <v>2130125</v>
      </c>
      <c r="B866" s="284" t="s">
        <v>776</v>
      </c>
      <c r="C866" s="307">
        <v>0</v>
      </c>
      <c r="D866" s="310">
        <v>0</v>
      </c>
      <c r="E866" s="944" t="str">
        <f>IF(C866&gt;0,D866/C866-1,IF(C866&lt;0,-(D866/C866-1),""))</f>
      </c>
      <c r="F866" s="937" t="str">
        <f>IF(LEN(A866)=3,"是",IF(B866&lt;&gt;"",IF(SUM(C866:D866)&lt;&gt;0,"是","否"),"是"))</f>
        <v>否</v>
      </c>
      <c r="G866" s="873" t="str">
        <f>IF(LEN(A866)=3,"类",IF(LEN(A866)=5,"款","项"))</f>
        <v>项</v>
      </c>
    </row>
    <row ht="36.0" customHeight="1" x14ac:dyDescent="0.15" r="867" spans="1:7">
      <c r="A867" s="387">
        <v>2130126</v>
      </c>
      <c r="B867" s="284" t="s">
        <v>777</v>
      </c>
      <c r="C867" s="307">
        <v>272</v>
      </c>
      <c r="D867" s="310">
        <v>0</v>
      </c>
      <c r="E867" s="944">
        <f>IF(C867&gt;0,D867/C867-1,IF(C867&lt;0,-(D867/C867-1),""))</f>
        <v>-1</v>
      </c>
      <c r="F867" s="937" t="str">
        <f>IF(LEN(A867)=3,"是",IF(B867&lt;&gt;"",IF(SUM(C867:D867)&lt;&gt;0,"是","否"),"是"))</f>
        <v>是</v>
      </c>
      <c r="G867" s="873" t="str">
        <f>IF(LEN(A867)=3,"类",IF(LEN(A867)=5,"款","项"))</f>
        <v>项</v>
      </c>
    </row>
    <row ht="36.0" customHeight="1" x14ac:dyDescent="0.15" r="868" spans="1:7">
      <c r="A868" s="387">
        <v>2130135</v>
      </c>
      <c r="B868" s="284" t="s">
        <v>778</v>
      </c>
      <c r="C868" s="307">
        <v>240</v>
      </c>
      <c r="D868" s="310">
        <v>264</v>
      </c>
      <c r="E868" s="944">
        <f>IF(C868&gt;0,D868/C868-1,IF(C868&lt;0,-(D868/C868-1),""))</f>
        <v>0.1</v>
      </c>
      <c r="F868" s="937" t="str">
        <f>IF(LEN(A868)=3,"是",IF(B868&lt;&gt;"",IF(SUM(C868:D868)&lt;&gt;0,"是","否"),"是"))</f>
        <v>是</v>
      </c>
      <c r="G868" s="873" t="str">
        <f>IF(LEN(A868)=3,"类",IF(LEN(A868)=5,"款","项"))</f>
        <v>项</v>
      </c>
    </row>
    <row ht="36.0" customHeight="1" x14ac:dyDescent="0.15" r="869" spans="1:7">
      <c r="A869" s="387">
        <v>2130142</v>
      </c>
      <c r="B869" s="284" t="s">
        <v>779</v>
      </c>
      <c r="C869" s="307">
        <v>0</v>
      </c>
      <c r="D869" s="310">
        <v>0</v>
      </c>
      <c r="E869" s="944" t="str">
        <f>IF(C869&gt;0,D869/C869-1,IF(C869&lt;0,-(D869/C869-1),""))</f>
      </c>
      <c r="F869" s="937" t="str">
        <f>IF(LEN(A869)=3,"是",IF(B869&lt;&gt;"",IF(SUM(C869:D869)&lt;&gt;0,"是","否"),"是"))</f>
        <v>否</v>
      </c>
      <c r="G869" s="873" t="str">
        <f>IF(LEN(A869)=3,"类",IF(LEN(A869)=5,"款","项"))</f>
        <v>项</v>
      </c>
    </row>
    <row ht="36.0" customHeight="1" x14ac:dyDescent="0.15" r="870" spans="1:7">
      <c r="A870" s="387">
        <v>2130148</v>
      </c>
      <c r="B870" s="284" t="s">
        <v>780</v>
      </c>
      <c r="C870" s="307">
        <v>0</v>
      </c>
      <c r="D870" s="310">
        <v>0</v>
      </c>
      <c r="E870" s="944" t="str">
        <f>IF(C870&gt;0,D870/C870-1,IF(C870&lt;0,-(D870/C870-1),""))</f>
      </c>
      <c r="F870" s="937" t="str">
        <f>IF(LEN(A870)=3,"是",IF(B870&lt;&gt;"",IF(SUM(C870:D870)&lt;&gt;0,"是","否"),"是"))</f>
        <v>否</v>
      </c>
      <c r="G870" s="873" t="str">
        <f>IF(LEN(A870)=3,"类",IF(LEN(A870)=5,"款","项"))</f>
        <v>项</v>
      </c>
    </row>
    <row ht="36.0" customHeight="1" x14ac:dyDescent="0.15" r="871" spans="1:7">
      <c r="A871" s="387">
        <v>2130152</v>
      </c>
      <c r="B871" s="284" t="s">
        <v>781</v>
      </c>
      <c r="C871" s="307">
        <v>0</v>
      </c>
      <c r="D871" s="310">
        <v>0</v>
      </c>
      <c r="E871" s="944" t="str">
        <f>IF(C871&gt;0,D871/C871-1,IF(C871&lt;0,-(D871/C871-1),""))</f>
      </c>
      <c r="F871" s="937" t="str">
        <f>IF(LEN(A871)=3,"是",IF(B871&lt;&gt;"",IF(SUM(C871:D871)&lt;&gt;0,"是","否"),"是"))</f>
        <v>否</v>
      </c>
      <c r="G871" s="873" t="str">
        <f>IF(LEN(A871)=3,"类",IF(LEN(A871)=5,"款","项"))</f>
        <v>项</v>
      </c>
    </row>
    <row ht="36.0" customHeight="1" x14ac:dyDescent="0.15" r="872" spans="1:7">
      <c r="A872" s="387">
        <v>2130153</v>
      </c>
      <c r="B872" s="284" t="s">
        <v>782</v>
      </c>
      <c r="C872" s="307">
        <v>1373</v>
      </c>
      <c r="D872" s="310">
        <v>3218</v>
      </c>
      <c r="E872" s="944">
        <f>IF(C872&gt;0,D872/C872-1,IF(C872&lt;0,-(D872/C872-1),""))</f>
        <v>1.3438</v>
      </c>
      <c r="F872" s="937" t="str">
        <f>IF(LEN(A872)=3,"是",IF(B872&lt;&gt;"",IF(SUM(C872:D872)&lt;&gt;0,"是","否"),"是"))</f>
        <v>是</v>
      </c>
      <c r="G872" s="873" t="str">
        <f>IF(LEN(A872)=3,"类",IF(LEN(A872)=5,"款","项"))</f>
        <v>项</v>
      </c>
    </row>
    <row ht="36.0" customHeight="1" x14ac:dyDescent="0.15" r="873" spans="1:7">
      <c r="A873" s="387">
        <v>2130199</v>
      </c>
      <c r="B873" s="284" t="s">
        <v>783</v>
      </c>
      <c r="C873" s="307">
        <v>770</v>
      </c>
      <c r="D873" s="310">
        <v>0</v>
      </c>
      <c r="E873" s="944">
        <f>IF(C873&gt;0,D873/C873-1,IF(C873&lt;0,-(D873/C873-1),""))</f>
        <v>-1</v>
      </c>
      <c r="F873" s="937" t="str">
        <f>IF(LEN(A873)=3,"是",IF(B873&lt;&gt;"",IF(SUM(C873:D873)&lt;&gt;0,"是","否"),"是"))</f>
        <v>是</v>
      </c>
      <c r="G873" s="873" t="str">
        <f>IF(LEN(A873)=3,"类",IF(LEN(A873)=5,"款","项"))</f>
        <v>项</v>
      </c>
    </row>
    <row ht="36.0" customHeight="1" x14ac:dyDescent="0.15" r="874" spans="1:7">
      <c r="A874" s="386">
        <v>21302</v>
      </c>
      <c r="B874" s="281" t="s">
        <v>784</v>
      </c>
      <c r="C874" s="307">
        <v>2336</v>
      </c>
      <c r="D874" s="307">
        <v>1915</v>
      </c>
      <c r="E874" s="978">
        <f>IF(C874&gt;0,D874/C874-1,IF(C874&lt;0,-(D874/C874-1),""))</f>
        <v>-0.1802</v>
      </c>
      <c r="F874" s="937" t="str">
        <f>IF(LEN(A874)=3,"是",IF(B874&lt;&gt;"",IF(SUM(C874:D874)&lt;&gt;0,"是","否"),"是"))</f>
        <v>是</v>
      </c>
      <c r="G874" s="873" t="str">
        <f>IF(LEN(A874)=3,"类",IF(LEN(A874)=5,"款","项"))</f>
        <v>款</v>
      </c>
    </row>
    <row ht="36.0" customHeight="1" x14ac:dyDescent="0.15" r="875" spans="1:7">
      <c r="A875" s="387">
        <v>2130201</v>
      </c>
      <c r="B875" s="284" t="s">
        <v>136</v>
      </c>
      <c r="C875" s="307">
        <v>703</v>
      </c>
      <c r="D875" s="310">
        <v>715</v>
      </c>
      <c r="E875" s="944">
        <f>IF(C875&gt;0,D875/C875-1,IF(C875&lt;0,-(D875/C875-1),""))</f>
        <v>0.0171</v>
      </c>
      <c r="F875" s="937" t="str">
        <f>IF(LEN(A875)=3,"是",IF(B875&lt;&gt;"",IF(SUM(C875:D875)&lt;&gt;0,"是","否"),"是"))</f>
        <v>是</v>
      </c>
      <c r="G875" s="873" t="str">
        <f>IF(LEN(A875)=3,"类",IF(LEN(A875)=5,"款","项"))</f>
        <v>项</v>
      </c>
    </row>
    <row ht="36.0" customHeight="1" x14ac:dyDescent="0.15" r="876" spans="1:7">
      <c r="A876" s="387">
        <v>2130202</v>
      </c>
      <c r="B876" s="284" t="s">
        <v>137</v>
      </c>
      <c r="C876" s="307">
        <v>0</v>
      </c>
      <c r="D876" s="310">
        <v>0</v>
      </c>
      <c r="E876" s="944" t="str">
        <f>IF(C876&gt;0,D876/C876-1,IF(C876&lt;0,-(D876/C876-1),""))</f>
      </c>
      <c r="F876" s="937" t="str">
        <f>IF(LEN(A876)=3,"是",IF(B876&lt;&gt;"",IF(SUM(C876:D876)&lt;&gt;0,"是","否"),"是"))</f>
        <v>否</v>
      </c>
      <c r="G876" s="873" t="str">
        <f>IF(LEN(A876)=3,"类",IF(LEN(A876)=5,"款","项"))</f>
        <v>项</v>
      </c>
    </row>
    <row ht="36.0" customHeight="1" x14ac:dyDescent="0.15" r="877" spans="1:7">
      <c r="A877" s="387">
        <v>2130203</v>
      </c>
      <c r="B877" s="284" t="s">
        <v>138</v>
      </c>
      <c r="C877" s="307">
        <v>0</v>
      </c>
      <c r="D877" s="310">
        <v>0</v>
      </c>
      <c r="E877" s="944" t="str">
        <f>IF(C877&gt;0,D877/C877-1,IF(C877&lt;0,-(D877/C877-1),""))</f>
      </c>
      <c r="F877" s="937" t="str">
        <f>IF(LEN(A877)=3,"是",IF(B877&lt;&gt;"",IF(SUM(C877:D877)&lt;&gt;0,"是","否"),"是"))</f>
        <v>否</v>
      </c>
      <c r="G877" s="873" t="str">
        <f>IF(LEN(A877)=3,"类",IF(LEN(A877)=5,"款","项"))</f>
        <v>项</v>
      </c>
    </row>
    <row ht="36.0" customHeight="1" x14ac:dyDescent="0.15" r="878" spans="1:7">
      <c r="A878" s="387">
        <v>2130204</v>
      </c>
      <c r="B878" s="284" t="s">
        <v>785</v>
      </c>
      <c r="C878" s="307">
        <v>207</v>
      </c>
      <c r="D878" s="310">
        <v>213</v>
      </c>
      <c r="E878" s="944">
        <f>IF(C878&gt;0,D878/C878-1,IF(C878&lt;0,-(D878/C878-1),""))</f>
        <v>0.029</v>
      </c>
      <c r="F878" s="937" t="str">
        <f>IF(LEN(A878)=3,"是",IF(B878&lt;&gt;"",IF(SUM(C878:D878)&lt;&gt;0,"是","否"),"是"))</f>
        <v>是</v>
      </c>
      <c r="G878" s="873" t="str">
        <f>IF(LEN(A878)=3,"类",IF(LEN(A878)=5,"款","项"))</f>
        <v>项</v>
      </c>
    </row>
    <row ht="36.0" customHeight="1" x14ac:dyDescent="0.15" r="879" spans="1:7">
      <c r="A879" s="387">
        <v>2130205</v>
      </c>
      <c r="B879" s="284" t="s">
        <v>786</v>
      </c>
      <c r="C879" s="307">
        <v>49</v>
      </c>
      <c r="D879" s="310">
        <v>290</v>
      </c>
      <c r="E879" s="944">
        <f>IF(C879&gt;0,D879/C879-1,IF(C879&lt;0,-(D879/C879-1),""))</f>
        <v>4.9184</v>
      </c>
      <c r="F879" s="937" t="str">
        <f>IF(LEN(A879)=3,"是",IF(B879&lt;&gt;"",IF(SUM(C879:D879)&lt;&gt;0,"是","否"),"是"))</f>
        <v>是</v>
      </c>
      <c r="G879" s="873" t="str">
        <f>IF(LEN(A879)=3,"类",IF(LEN(A879)=5,"款","项"))</f>
        <v>项</v>
      </c>
    </row>
    <row ht="36.0" customHeight="1" x14ac:dyDescent="0.15" r="880" spans="1:7">
      <c r="A880" s="387">
        <v>2130206</v>
      </c>
      <c r="B880" s="284" t="s">
        <v>787</v>
      </c>
      <c r="C880" s="307">
        <v>0</v>
      </c>
      <c r="D880" s="310">
        <v>0</v>
      </c>
      <c r="E880" s="944" t="str">
        <f>IF(C880&gt;0,D880/C880-1,IF(C880&lt;0,-(D880/C880-1),""))</f>
      </c>
      <c r="F880" s="937" t="str">
        <f>IF(LEN(A880)=3,"是",IF(B880&lt;&gt;"",IF(SUM(C880:D880)&lt;&gt;0,"是","否"),"是"))</f>
        <v>否</v>
      </c>
      <c r="G880" s="873" t="str">
        <f>IF(LEN(A880)=3,"类",IF(LEN(A880)=5,"款","项"))</f>
        <v>项</v>
      </c>
    </row>
    <row ht="36.0" customHeight="1" x14ac:dyDescent="0.15" r="881" spans="1:7">
      <c r="A881" s="387">
        <v>2130207</v>
      </c>
      <c r="B881" s="284" t="s">
        <v>788</v>
      </c>
      <c r="C881" s="307">
        <v>0</v>
      </c>
      <c r="D881" s="310">
        <v>0</v>
      </c>
      <c r="E881" s="944" t="str">
        <f>IF(C881&gt;0,D881/C881-1,IF(C881&lt;0,-(D881/C881-1),""))</f>
      </c>
      <c r="F881" s="937" t="str">
        <f>IF(LEN(A881)=3,"是",IF(B881&lt;&gt;"",IF(SUM(C881:D881)&lt;&gt;0,"是","否"),"是"))</f>
        <v>否</v>
      </c>
      <c r="G881" s="873" t="str">
        <f>IF(LEN(A881)=3,"类",IF(LEN(A881)=5,"款","项"))</f>
        <v>项</v>
      </c>
    </row>
    <row ht="36.0" customHeight="1" x14ac:dyDescent="0.15" r="882" spans="1:7">
      <c r="A882" s="387">
        <v>2130209</v>
      </c>
      <c r="B882" s="284" t="s">
        <v>789</v>
      </c>
      <c r="C882" s="307">
        <v>182</v>
      </c>
      <c r="D882" s="310">
        <v>86</v>
      </c>
      <c r="E882" s="944">
        <f>IF(C882&gt;0,D882/C882-1,IF(C882&lt;0,-(D882/C882-1),""))</f>
        <v>-0.5275</v>
      </c>
      <c r="F882" s="937" t="str">
        <f>IF(LEN(A882)=3,"是",IF(B882&lt;&gt;"",IF(SUM(C882:D882)&lt;&gt;0,"是","否"),"是"))</f>
        <v>是</v>
      </c>
      <c r="G882" s="873" t="str">
        <f>IF(LEN(A882)=3,"类",IF(LEN(A882)=5,"款","项"))</f>
        <v>项</v>
      </c>
    </row>
    <row ht="36.0" customHeight="1" x14ac:dyDescent="0.15" r="883" spans="1:7">
      <c r="A883" s="387">
        <v>2130210</v>
      </c>
      <c r="B883" s="284" t="s">
        <v>790</v>
      </c>
      <c r="C883" s="307"/>
      <c r="D883" s="310"/>
      <c r="E883" s="944" t="str">
        <f>IF(C883&gt;0,D883/C883-1,IF(C883&lt;0,-(D883/C883-1),""))</f>
      </c>
      <c r="F883" s="937" t="str">
        <f>IF(LEN(A883)=3,"是",IF(B883&lt;&gt;"",IF(SUM(C883:D883)&lt;&gt;0,"是","否"),"是"))</f>
        <v>否</v>
      </c>
      <c r="G883" s="873" t="str">
        <f>IF(LEN(A883)=3,"类",IF(LEN(A883)=5,"款","项"))</f>
        <v>项</v>
      </c>
    </row>
    <row ht="36.0" customHeight="1" x14ac:dyDescent="0.15" r="884" spans="1:7">
      <c r="A884" s="387">
        <v>2130211</v>
      </c>
      <c r="B884" s="284" t="s">
        <v>791</v>
      </c>
      <c r="C884" s="307">
        <v>0</v>
      </c>
      <c r="D884" s="310">
        <v>0</v>
      </c>
      <c r="E884" s="944" t="str">
        <f>IF(C884&gt;0,D884/C884-1,IF(C884&lt;0,-(D884/C884-1),""))</f>
      </c>
      <c r="F884" s="937" t="str">
        <f>IF(LEN(A884)=3,"是",IF(B884&lt;&gt;"",IF(SUM(C884:D884)&lt;&gt;0,"是","否"),"是"))</f>
        <v>否</v>
      </c>
      <c r="G884" s="873" t="str">
        <f>IF(LEN(A884)=3,"类",IF(LEN(A884)=5,"款","项"))</f>
        <v>项</v>
      </c>
    </row>
    <row ht="36.0" customHeight="1" x14ac:dyDescent="0.15" r="885" spans="1:7">
      <c r="A885" s="387">
        <v>2130212</v>
      </c>
      <c r="B885" s="284" t="s">
        <v>792</v>
      </c>
      <c r="C885" s="307">
        <v>0</v>
      </c>
      <c r="D885" s="310">
        <v>0</v>
      </c>
      <c r="E885" s="944" t="str">
        <f>IF(C885&gt;0,D885/C885-1,IF(C885&lt;0,-(D885/C885-1),""))</f>
      </c>
      <c r="F885" s="937" t="str">
        <f>IF(LEN(A885)=3,"是",IF(B885&lt;&gt;"",IF(SUM(C885:D885)&lt;&gt;0,"是","否"),"是"))</f>
        <v>否</v>
      </c>
      <c r="G885" s="873" t="str">
        <f>IF(LEN(A885)=3,"类",IF(LEN(A885)=5,"款","项"))</f>
        <v>项</v>
      </c>
    </row>
    <row ht="36.0" customHeight="1" x14ac:dyDescent="0.15" r="886" spans="1:7">
      <c r="A886" s="387">
        <v>2130213</v>
      </c>
      <c r="B886" s="284" t="s">
        <v>793</v>
      </c>
      <c r="C886" s="307">
        <v>0</v>
      </c>
      <c r="D886" s="310">
        <v>0</v>
      </c>
      <c r="E886" s="944" t="str">
        <f>IF(C886&gt;0,D886/C886-1,IF(C886&lt;0,-(D886/C886-1),""))</f>
      </c>
      <c r="F886" s="937" t="str">
        <f>IF(LEN(A886)=3,"是",IF(B886&lt;&gt;"",IF(SUM(C886:D886)&lt;&gt;0,"是","否"),"是"))</f>
        <v>否</v>
      </c>
      <c r="G886" s="873" t="str">
        <f>IF(LEN(A886)=3,"类",IF(LEN(A886)=5,"款","项"))</f>
        <v>项</v>
      </c>
    </row>
    <row ht="36.0" customHeight="1" x14ac:dyDescent="0.15" r="887" spans="1:7">
      <c r="A887" s="387">
        <v>2130217</v>
      </c>
      <c r="B887" s="284" t="s">
        <v>794</v>
      </c>
      <c r="C887" s="307">
        <v>0</v>
      </c>
      <c r="D887" s="310">
        <v>0</v>
      </c>
      <c r="E887" s="944" t="str">
        <f>IF(C887&gt;0,D887/C887-1,IF(C887&lt;0,-(D887/C887-1),""))</f>
      </c>
      <c r="F887" s="937" t="str">
        <f>IF(LEN(A887)=3,"是",IF(B887&lt;&gt;"",IF(SUM(C887:D887)&lt;&gt;0,"是","否"),"是"))</f>
        <v>否</v>
      </c>
      <c r="G887" s="873" t="str">
        <f>IF(LEN(A887)=3,"类",IF(LEN(A887)=5,"款","项"))</f>
        <v>项</v>
      </c>
    </row>
    <row ht="36.0" customHeight="1" x14ac:dyDescent="0.15" r="888" spans="1:7">
      <c r="A888" s="387">
        <v>2130220</v>
      </c>
      <c r="B888" s="284" t="s">
        <v>795</v>
      </c>
      <c r="C888" s="307">
        <v>0</v>
      </c>
      <c r="D888" s="310">
        <v>0</v>
      </c>
      <c r="E888" s="944" t="str">
        <f>IF(C888&gt;0,D888/C888-1,IF(C888&lt;0,-(D888/C888-1),""))</f>
      </c>
      <c r="F888" s="937" t="str">
        <f>IF(LEN(A888)=3,"是",IF(B888&lt;&gt;"",IF(SUM(C888:D888)&lt;&gt;0,"是","否"),"是"))</f>
        <v>否</v>
      </c>
      <c r="G888" s="873" t="str">
        <f>IF(LEN(A888)=3,"类",IF(LEN(A888)=5,"款","项"))</f>
        <v>项</v>
      </c>
    </row>
    <row ht="36.0" customHeight="1" x14ac:dyDescent="0.15" r="889" spans="1:7">
      <c r="A889" s="387">
        <v>2130221</v>
      </c>
      <c r="B889" s="284" t="s">
        <v>796</v>
      </c>
      <c r="C889" s="307">
        <v>0</v>
      </c>
      <c r="D889" s="310">
        <v>0</v>
      </c>
      <c r="E889" s="944" t="str">
        <f>IF(C889&gt;0,D889/C889-1,IF(C889&lt;0,-(D889/C889-1),""))</f>
      </c>
      <c r="F889" s="937" t="str">
        <f>IF(LEN(A889)=3,"是",IF(B889&lt;&gt;"",IF(SUM(C889:D889)&lt;&gt;0,"是","否"),"是"))</f>
        <v>否</v>
      </c>
      <c r="G889" s="873" t="str">
        <f>IF(LEN(A889)=3,"类",IF(LEN(A889)=5,"款","项"))</f>
        <v>项</v>
      </c>
    </row>
    <row ht="36.0" customHeight="1" x14ac:dyDescent="0.15" r="890" spans="1:7">
      <c r="A890" s="387">
        <v>2130223</v>
      </c>
      <c r="B890" s="284" t="s">
        <v>797</v>
      </c>
      <c r="C890" s="307">
        <v>0</v>
      </c>
      <c r="D890" s="310">
        <v>0</v>
      </c>
      <c r="E890" s="944" t="str">
        <f>IF(C890&gt;0,D890/C890-1,IF(C890&lt;0,-(D890/C890-1),""))</f>
      </c>
      <c r="F890" s="937" t="str">
        <f>IF(LEN(A890)=3,"是",IF(B890&lt;&gt;"",IF(SUM(C890:D890)&lt;&gt;0,"是","否"),"是"))</f>
        <v>否</v>
      </c>
      <c r="G890" s="873" t="str">
        <f>IF(LEN(A890)=3,"类",IF(LEN(A890)=5,"款","项"))</f>
        <v>项</v>
      </c>
    </row>
    <row ht="36.0" customHeight="1" x14ac:dyDescent="0.15" r="891" spans="1:7">
      <c r="A891" s="387">
        <v>2130226</v>
      </c>
      <c r="B891" s="284" t="s">
        <v>798</v>
      </c>
      <c r="C891" s="307">
        <v>0</v>
      </c>
      <c r="D891" s="310">
        <v>0</v>
      </c>
      <c r="E891" s="944" t="str">
        <f>IF(C891&gt;0,D891/C891-1,IF(C891&lt;0,-(D891/C891-1),""))</f>
      </c>
      <c r="F891" s="937" t="str">
        <f>IF(LEN(A891)=3,"是",IF(B891&lt;&gt;"",IF(SUM(C891:D891)&lt;&gt;0,"是","否"),"是"))</f>
        <v>否</v>
      </c>
      <c r="G891" s="873" t="str">
        <f>IF(LEN(A891)=3,"类",IF(LEN(A891)=5,"款","项"))</f>
        <v>项</v>
      </c>
    </row>
    <row ht="36.0" customHeight="1" x14ac:dyDescent="0.15" r="892" spans="1:7">
      <c r="A892" s="387">
        <v>2130227</v>
      </c>
      <c r="B892" s="284" t="s">
        <v>799</v>
      </c>
      <c r="C892" s="307">
        <v>0</v>
      </c>
      <c r="D892" s="310">
        <v>0</v>
      </c>
      <c r="E892" s="944" t="str">
        <f>IF(C892&gt;0,D892/C892-1,IF(C892&lt;0,-(D892/C892-1),""))</f>
      </c>
      <c r="F892" s="937" t="str">
        <f>IF(LEN(A892)=3,"是",IF(B892&lt;&gt;"",IF(SUM(C892:D892)&lt;&gt;0,"是","否"),"是"))</f>
        <v>否</v>
      </c>
      <c r="G892" s="873" t="str">
        <f>IF(LEN(A892)=3,"类",IF(LEN(A892)=5,"款","项"))</f>
        <v>项</v>
      </c>
    </row>
    <row ht="36.0" customHeight="1" x14ac:dyDescent="0.15" r="893" spans="1:7">
      <c r="A893" s="387">
        <v>2130232</v>
      </c>
      <c r="B893" s="284" t="s">
        <v>800</v>
      </c>
      <c r="C893" s="307"/>
      <c r="D893" s="310"/>
      <c r="E893" s="944" t="str">
        <f>IF(C893&gt;0,D893/C893-1,IF(C893&lt;0,-(D893/C893-1),""))</f>
      </c>
      <c r="F893" s="937" t="str">
        <f>IF(LEN(A893)=3,"是",IF(B893&lt;&gt;"",IF(SUM(C893:D893)&lt;&gt;0,"是","否"),"是"))</f>
        <v>否</v>
      </c>
      <c r="G893" s="873" t="str">
        <f>IF(LEN(A893)=3,"类",IF(LEN(A893)=5,"款","项"))</f>
        <v>项</v>
      </c>
    </row>
    <row ht="36.0" customHeight="1" x14ac:dyDescent="0.15" r="894" spans="1:7">
      <c r="A894" s="387">
        <v>2130234</v>
      </c>
      <c r="B894" s="284" t="s">
        <v>801</v>
      </c>
      <c r="C894" s="307">
        <v>61</v>
      </c>
      <c r="D894" s="310">
        <v>219</v>
      </c>
      <c r="E894" s="944">
        <f>IF(C894&gt;0,D894/C894-1,IF(C894&lt;0,-(D894/C894-1),""))</f>
        <v>2.5902</v>
      </c>
      <c r="F894" s="937" t="str">
        <f>IF(LEN(A894)=3,"是",IF(B894&lt;&gt;"",IF(SUM(C894:D894)&lt;&gt;0,"是","否"),"是"))</f>
        <v>是</v>
      </c>
      <c r="G894" s="873" t="str">
        <f>IF(LEN(A894)=3,"类",IF(LEN(A894)=5,"款","项"))</f>
        <v>项</v>
      </c>
    </row>
    <row ht="36.0" customHeight="1" x14ac:dyDescent="0.15" r="895" spans="1:7">
      <c r="A895" s="387">
        <v>2130235</v>
      </c>
      <c r="B895" s="284" t="s">
        <v>802</v>
      </c>
      <c r="C895" s="307"/>
      <c r="D895" s="310"/>
      <c r="E895" s="944" t="str">
        <f>IF(C895&gt;0,D895/C895-1,IF(C895&lt;0,-(D895/C895-1),""))</f>
      </c>
      <c r="F895" s="937" t="str">
        <f>IF(LEN(A895)=3,"是",IF(B895&lt;&gt;"",IF(SUM(C895:D895)&lt;&gt;0,"是","否"),"是"))</f>
        <v>否</v>
      </c>
      <c r="G895" s="873" t="str">
        <f>IF(LEN(A895)=3,"类",IF(LEN(A895)=5,"款","项"))</f>
        <v>项</v>
      </c>
    </row>
    <row ht="36.0" customHeight="1" x14ac:dyDescent="0.15" r="896" spans="1:7">
      <c r="A896" s="387">
        <v>2130236</v>
      </c>
      <c r="B896" s="284" t="s">
        <v>803</v>
      </c>
      <c r="C896" s="307">
        <v>0</v>
      </c>
      <c r="D896" s="310">
        <v>0</v>
      </c>
      <c r="E896" s="944" t="str">
        <f>IF(C896&gt;0,D896/C896-1,IF(C896&lt;0,-(D896/C896-1),""))</f>
      </c>
      <c r="F896" s="937" t="str">
        <f>IF(LEN(A896)=3,"是",IF(B896&lt;&gt;"",IF(SUM(C896:D896)&lt;&gt;0,"是","否"),"是"))</f>
        <v>否</v>
      </c>
      <c r="G896" s="873" t="str">
        <f>IF(LEN(A896)=3,"类",IF(LEN(A896)=5,"款","项"))</f>
        <v>项</v>
      </c>
    </row>
    <row ht="36.0" customHeight="1" x14ac:dyDescent="0.15" r="897" spans="1:7">
      <c r="A897" s="387">
        <v>2130237</v>
      </c>
      <c r="B897" s="284" t="s">
        <v>769</v>
      </c>
      <c r="C897" s="307">
        <v>0</v>
      </c>
      <c r="D897" s="310">
        <v>0</v>
      </c>
      <c r="E897" s="944" t="str">
        <f>IF(C897&gt;0,D897/C897-1,IF(C897&lt;0,-(D897/C897-1),""))</f>
      </c>
      <c r="F897" s="937" t="str">
        <f>IF(LEN(A897)=3,"是",IF(B897&lt;&gt;"",IF(SUM(C897:D897)&lt;&gt;0,"是","否"),"是"))</f>
        <v>否</v>
      </c>
      <c r="G897" s="873" t="str">
        <f>IF(LEN(A897)=3,"类",IF(LEN(A897)=5,"款","项"))</f>
        <v>项</v>
      </c>
    </row>
    <row ht="36.0" customHeight="1" x14ac:dyDescent="0.15" r="898" spans="1:7">
      <c r="A898" s="387">
        <v>2130299</v>
      </c>
      <c r="B898" s="284" t="s">
        <v>804</v>
      </c>
      <c r="C898" s="307">
        <v>1134</v>
      </c>
      <c r="D898" s="310">
        <v>392</v>
      </c>
      <c r="E898" s="944">
        <f>IF(C898&gt;0,D898/C898-1,IF(C898&lt;0,-(D898/C898-1),""))</f>
        <v>-0.6543</v>
      </c>
      <c r="F898" s="937" t="str">
        <f>IF(LEN(A898)=3,"是",IF(B898&lt;&gt;"",IF(SUM(C898:D898)&lt;&gt;0,"是","否"),"是"))</f>
        <v>是</v>
      </c>
      <c r="G898" s="873" t="str">
        <f>IF(LEN(A898)=3,"类",IF(LEN(A898)=5,"款","项"))</f>
        <v>项</v>
      </c>
    </row>
    <row ht="36.0" customHeight="1" x14ac:dyDescent="0.15" r="899" spans="1:7">
      <c r="A899" s="386">
        <v>21303</v>
      </c>
      <c r="B899" s="281" t="s">
        <v>805</v>
      </c>
      <c r="C899" s="307">
        <v>2371</v>
      </c>
      <c r="D899" s="307">
        <v>2538</v>
      </c>
      <c r="E899" s="978">
        <f>IF(C899&gt;0,D899/C899-1,IF(C899&lt;0,-(D899/C899-1),""))</f>
        <v>0.0704</v>
      </c>
      <c r="F899" s="937" t="str">
        <f>IF(LEN(A899)=3,"是",IF(B899&lt;&gt;"",IF(SUM(C899:D899)&lt;&gt;0,"是","否"),"是"))</f>
        <v>是</v>
      </c>
      <c r="G899" s="873" t="str">
        <f>IF(LEN(A899)=3,"类",IF(LEN(A899)=5,"款","项"))</f>
        <v>款</v>
      </c>
    </row>
    <row ht="36.0" customHeight="1" x14ac:dyDescent="0.15" r="900" spans="1:7">
      <c r="A900" s="387">
        <v>2130301</v>
      </c>
      <c r="B900" s="284" t="s">
        <v>136</v>
      </c>
      <c r="C900" s="307">
        <v>90</v>
      </c>
      <c r="D900" s="310">
        <v>82</v>
      </c>
      <c r="E900" s="944">
        <f>IF(C900&gt;0,D900/C900-1,IF(C900&lt;0,-(D900/C900-1),""))</f>
        <v>-0.0889</v>
      </c>
      <c r="F900" s="937" t="str">
        <f>IF(LEN(A900)=3,"是",IF(B900&lt;&gt;"",IF(SUM(C900:D900)&lt;&gt;0,"是","否"),"是"))</f>
        <v>是</v>
      </c>
      <c r="G900" s="873" t="str">
        <f>IF(LEN(A900)=3,"类",IF(LEN(A900)=5,"款","项"))</f>
        <v>项</v>
      </c>
    </row>
    <row ht="36.0" customHeight="1" x14ac:dyDescent="0.15" r="901" spans="1:7">
      <c r="A901" s="387">
        <v>2130302</v>
      </c>
      <c r="B901" s="284" t="s">
        <v>137</v>
      </c>
      <c r="C901" s="307">
        <v>0</v>
      </c>
      <c r="D901" s="310">
        <v>0</v>
      </c>
      <c r="E901" s="944" t="str">
        <f>IF(C901&gt;0,D901/C901-1,IF(C901&lt;0,-(D901/C901-1),""))</f>
      </c>
      <c r="F901" s="937" t="str">
        <f>IF(LEN(A901)=3,"是",IF(B901&lt;&gt;"",IF(SUM(C901:D901)&lt;&gt;0,"是","否"),"是"))</f>
        <v>否</v>
      </c>
      <c r="G901" s="873" t="str">
        <f>IF(LEN(A901)=3,"类",IF(LEN(A901)=5,"款","项"))</f>
        <v>项</v>
      </c>
    </row>
    <row ht="36.0" customHeight="1" x14ac:dyDescent="0.15" r="902" spans="1:7">
      <c r="A902" s="387">
        <v>2130303</v>
      </c>
      <c r="B902" s="284" t="s">
        <v>138</v>
      </c>
      <c r="C902" s="307">
        <v>0</v>
      </c>
      <c r="D902" s="310">
        <v>0</v>
      </c>
      <c r="E902" s="944" t="str">
        <f>IF(C902&gt;0,D902/C902-1,IF(C902&lt;0,-(D902/C902-1),""))</f>
      </c>
      <c r="F902" s="937" t="str">
        <f>IF(LEN(A902)=3,"是",IF(B902&lt;&gt;"",IF(SUM(C902:D902)&lt;&gt;0,"是","否"),"是"))</f>
        <v>否</v>
      </c>
      <c r="G902" s="873" t="str">
        <f>IF(LEN(A902)=3,"类",IF(LEN(A902)=5,"款","项"))</f>
        <v>项</v>
      </c>
    </row>
    <row ht="36.0" customHeight="1" x14ac:dyDescent="0.15" r="903" spans="1:7">
      <c r="A903" s="387">
        <v>2130304</v>
      </c>
      <c r="B903" s="284" t="s">
        <v>806</v>
      </c>
      <c r="C903" s="307">
        <v>20</v>
      </c>
      <c r="D903" s="310">
        <v>19</v>
      </c>
      <c r="E903" s="944">
        <f>IF(C903&gt;0,D903/C903-1,IF(C903&lt;0,-(D903/C903-1),""))</f>
        <v>-0.05</v>
      </c>
      <c r="F903" s="937" t="str">
        <f>IF(LEN(A903)=3,"是",IF(B903&lt;&gt;"",IF(SUM(C903:D903)&lt;&gt;0,"是","否"),"是"))</f>
        <v>是</v>
      </c>
      <c r="G903" s="873" t="str">
        <f>IF(LEN(A903)=3,"类",IF(LEN(A903)=5,"款","项"))</f>
        <v>项</v>
      </c>
    </row>
    <row ht="36.0" customHeight="1" x14ac:dyDescent="0.15" r="904" spans="1:7">
      <c r="A904" s="387">
        <v>2130305</v>
      </c>
      <c r="B904" s="284" t="s">
        <v>807</v>
      </c>
      <c r="C904" s="307">
        <v>745</v>
      </c>
      <c r="D904" s="310">
        <v>0</v>
      </c>
      <c r="E904" s="944">
        <f>IF(C904&gt;0,D904/C904-1,IF(C904&lt;0,-(D904/C904-1),""))</f>
        <v>-1</v>
      </c>
      <c r="F904" s="937" t="str">
        <f>IF(LEN(A904)=3,"是",IF(B904&lt;&gt;"",IF(SUM(C904:D904)&lt;&gt;0,"是","否"),"是"))</f>
        <v>是</v>
      </c>
      <c r="G904" s="873" t="str">
        <f>IF(LEN(A904)=3,"类",IF(LEN(A904)=5,"款","项"))</f>
        <v>项</v>
      </c>
    </row>
    <row ht="36.0" customHeight="1" x14ac:dyDescent="0.15" r="905" spans="1:7">
      <c r="A905" s="387">
        <v>2130306</v>
      </c>
      <c r="B905" s="284" t="s">
        <v>808</v>
      </c>
      <c r="C905" s="307">
        <v>83</v>
      </c>
      <c r="D905" s="310">
        <v>560</v>
      </c>
      <c r="E905" s="944">
        <f>IF(C905&gt;0,D905/C905-1,IF(C905&lt;0,-(D905/C905-1),""))</f>
        <v>5.747</v>
      </c>
      <c r="F905" s="937" t="str">
        <f>IF(LEN(A905)=3,"是",IF(B905&lt;&gt;"",IF(SUM(C905:D905)&lt;&gt;0,"是","否"),"是"))</f>
        <v>是</v>
      </c>
      <c r="G905" s="873" t="str">
        <f>IF(LEN(A905)=3,"类",IF(LEN(A905)=5,"款","项"))</f>
        <v>项</v>
      </c>
    </row>
    <row ht="36.0" customHeight="1" x14ac:dyDescent="0.15" r="906" spans="1:7">
      <c r="A906" s="387">
        <v>2130307</v>
      </c>
      <c r="B906" s="284" t="s">
        <v>809</v>
      </c>
      <c r="C906" s="307">
        <v>0</v>
      </c>
      <c r="D906" s="310">
        <v>0</v>
      </c>
      <c r="E906" s="944" t="str">
        <f>IF(C906&gt;0,D906/C906-1,IF(C906&lt;0,-(D906/C906-1),""))</f>
      </c>
      <c r="F906" s="937" t="str">
        <f>IF(LEN(A906)=3,"是",IF(B906&lt;&gt;"",IF(SUM(C906:D906)&lt;&gt;0,"是","否"),"是"))</f>
        <v>否</v>
      </c>
      <c r="G906" s="873" t="str">
        <f>IF(LEN(A906)=3,"类",IF(LEN(A906)=5,"款","项"))</f>
        <v>项</v>
      </c>
    </row>
    <row ht="36.0" customHeight="1" x14ac:dyDescent="0.15" r="907" spans="1:7">
      <c r="A907" s="387">
        <v>2130308</v>
      </c>
      <c r="B907" s="284" t="s">
        <v>810</v>
      </c>
      <c r="C907" s="307">
        <v>27</v>
      </c>
      <c r="D907" s="310">
        <v>0</v>
      </c>
      <c r="E907" s="944">
        <f>IF(C907&gt;0,D907/C907-1,IF(C907&lt;0,-(D907/C907-1),""))</f>
        <v>-1</v>
      </c>
      <c r="F907" s="937" t="str">
        <f>IF(LEN(A907)=3,"是",IF(B907&lt;&gt;"",IF(SUM(C907:D907)&lt;&gt;0,"是","否"),"是"))</f>
        <v>是</v>
      </c>
      <c r="G907" s="873" t="str">
        <f>IF(LEN(A907)=3,"类",IF(LEN(A907)=5,"款","项"))</f>
        <v>项</v>
      </c>
    </row>
    <row ht="36.0" customHeight="1" x14ac:dyDescent="0.15" r="908" spans="1:7">
      <c r="A908" s="387">
        <v>2130309</v>
      </c>
      <c r="B908" s="284" t="s">
        <v>811</v>
      </c>
      <c r="C908" s="307">
        <v>0</v>
      </c>
      <c r="D908" s="310">
        <v>0</v>
      </c>
      <c r="E908" s="944" t="str">
        <f>IF(C908&gt;0,D908/C908-1,IF(C908&lt;0,-(D908/C908-1),""))</f>
      </c>
      <c r="F908" s="937" t="str">
        <f>IF(LEN(A908)=3,"是",IF(B908&lt;&gt;"",IF(SUM(C908:D908)&lt;&gt;0,"是","否"),"是"))</f>
        <v>否</v>
      </c>
      <c r="G908" s="873" t="str">
        <f>IF(LEN(A908)=3,"类",IF(LEN(A908)=5,"款","项"))</f>
        <v>项</v>
      </c>
    </row>
    <row ht="36.0" customHeight="1" x14ac:dyDescent="0.15" r="909" spans="1:7">
      <c r="A909" s="387">
        <v>2130310</v>
      </c>
      <c r="B909" s="284" t="s">
        <v>812</v>
      </c>
      <c r="C909" s="307">
        <v>26</v>
      </c>
      <c r="D909" s="310">
        <v>0</v>
      </c>
      <c r="E909" s="944">
        <f>IF(C909&gt;0,D909/C909-1,IF(C909&lt;0,-(D909/C909-1),""))</f>
        <v>-1</v>
      </c>
      <c r="F909" s="937" t="str">
        <f>IF(LEN(A909)=3,"是",IF(B909&lt;&gt;"",IF(SUM(C909:D909)&lt;&gt;0,"是","否"),"是"))</f>
        <v>是</v>
      </c>
      <c r="G909" s="873" t="str">
        <f>IF(LEN(A909)=3,"类",IF(LEN(A909)=5,"款","项"))</f>
        <v>项</v>
      </c>
    </row>
    <row ht="36.0" customHeight="1" x14ac:dyDescent="0.15" r="910" spans="1:7">
      <c r="A910" s="387">
        <v>2130311</v>
      </c>
      <c r="B910" s="284" t="s">
        <v>813</v>
      </c>
      <c r="C910" s="307">
        <v>139</v>
      </c>
      <c r="D910" s="310">
        <v>100</v>
      </c>
      <c r="E910" s="944">
        <f>IF(C910&gt;0,D910/C910-1,IF(C910&lt;0,-(D910/C910-1),""))</f>
        <v>-0.2806</v>
      </c>
      <c r="F910" s="937" t="str">
        <f>IF(LEN(A910)=3,"是",IF(B910&lt;&gt;"",IF(SUM(C910:D910)&lt;&gt;0,"是","否"),"是"))</f>
        <v>是</v>
      </c>
      <c r="G910" s="873" t="str">
        <f>IF(LEN(A910)=3,"类",IF(LEN(A910)=5,"款","项"))</f>
        <v>项</v>
      </c>
    </row>
    <row ht="36.0" customHeight="1" x14ac:dyDescent="0.15" r="911" spans="1:7">
      <c r="A911" s="387">
        <v>2130312</v>
      </c>
      <c r="B911" s="284" t="s">
        <v>814</v>
      </c>
      <c r="C911" s="307">
        <v>0</v>
      </c>
      <c r="D911" s="310">
        <v>0</v>
      </c>
      <c r="E911" s="944" t="str">
        <f>IF(C911&gt;0,D911/C911-1,IF(C911&lt;0,-(D911/C911-1),""))</f>
      </c>
      <c r="F911" s="937" t="str">
        <f>IF(LEN(A911)=3,"是",IF(B911&lt;&gt;"",IF(SUM(C911:D911)&lt;&gt;0,"是","否"),"是"))</f>
        <v>否</v>
      </c>
      <c r="G911" s="873" t="str">
        <f>IF(LEN(A911)=3,"类",IF(LEN(A911)=5,"款","项"))</f>
        <v>项</v>
      </c>
    </row>
    <row ht="36.0" customHeight="1" x14ac:dyDescent="0.15" r="912" spans="1:7">
      <c r="A912" s="387">
        <v>2130313</v>
      </c>
      <c r="B912" s="284" t="s">
        <v>815</v>
      </c>
      <c r="C912" s="307">
        <v>0</v>
      </c>
      <c r="D912" s="310">
        <v>0</v>
      </c>
      <c r="E912" s="944" t="str">
        <f>IF(C912&gt;0,D912/C912-1,IF(C912&lt;0,-(D912/C912-1),""))</f>
      </c>
      <c r="F912" s="937" t="str">
        <f>IF(LEN(A912)=3,"是",IF(B912&lt;&gt;"",IF(SUM(C912:D912)&lt;&gt;0,"是","否"),"是"))</f>
        <v>否</v>
      </c>
      <c r="G912" s="873" t="str">
        <f>IF(LEN(A912)=3,"类",IF(LEN(A912)=5,"款","项"))</f>
        <v>项</v>
      </c>
    </row>
    <row ht="36.0" customHeight="1" x14ac:dyDescent="0.15" r="913" spans="1:7">
      <c r="A913" s="387">
        <v>2130314</v>
      </c>
      <c r="B913" s="284" t="s">
        <v>816</v>
      </c>
      <c r="C913" s="307">
        <v>81</v>
      </c>
      <c r="D913" s="310">
        <v>7</v>
      </c>
      <c r="E913" s="944">
        <f>IF(C913&gt;0,D913/C913-1,IF(C913&lt;0,-(D913/C913-1),""))</f>
        <v>-0.9136</v>
      </c>
      <c r="F913" s="937" t="str">
        <f>IF(LEN(A913)=3,"是",IF(B913&lt;&gt;"",IF(SUM(C913:D913)&lt;&gt;0,"是","否"),"是"))</f>
        <v>是</v>
      </c>
      <c r="G913" s="873" t="str">
        <f>IF(LEN(A913)=3,"类",IF(LEN(A913)=5,"款","项"))</f>
        <v>项</v>
      </c>
    </row>
    <row ht="36.0" customHeight="1" x14ac:dyDescent="0.15" r="914" spans="1:7">
      <c r="A914" s="387">
        <v>2130315</v>
      </c>
      <c r="B914" s="284" t="s">
        <v>817</v>
      </c>
      <c r="C914" s="307">
        <v>25</v>
      </c>
      <c r="D914" s="310">
        <v>10</v>
      </c>
      <c r="E914" s="944">
        <f>IF(C914&gt;0,D914/C914-1,IF(C914&lt;0,-(D914/C914-1),""))</f>
        <v>-0.6</v>
      </c>
      <c r="F914" s="937" t="str">
        <f>IF(LEN(A914)=3,"是",IF(B914&lt;&gt;"",IF(SUM(C914:D914)&lt;&gt;0,"是","否"),"是"))</f>
        <v>是</v>
      </c>
      <c r="G914" s="873" t="str">
        <f>IF(LEN(A914)=3,"类",IF(LEN(A914)=5,"款","项"))</f>
        <v>项</v>
      </c>
    </row>
    <row ht="36.0" customHeight="1" x14ac:dyDescent="0.15" r="915" spans="1:7">
      <c r="A915" s="387">
        <v>2130316</v>
      </c>
      <c r="B915" s="284" t="s">
        <v>818</v>
      </c>
      <c r="C915" s="307">
        <v>190</v>
      </c>
      <c r="D915" s="310">
        <v>0</v>
      </c>
      <c r="E915" s="944">
        <f>IF(C915&gt;0,D915/C915-1,IF(C915&lt;0,-(D915/C915-1),""))</f>
        <v>-1</v>
      </c>
      <c r="F915" s="937" t="str">
        <f>IF(LEN(A915)=3,"是",IF(B915&lt;&gt;"",IF(SUM(C915:D915)&lt;&gt;0,"是","否"),"是"))</f>
        <v>是</v>
      </c>
      <c r="G915" s="873" t="str">
        <f>IF(LEN(A915)=3,"类",IF(LEN(A915)=5,"款","项"))</f>
        <v>项</v>
      </c>
    </row>
    <row ht="36.0" customHeight="1" x14ac:dyDescent="0.15" r="916" spans="1:7">
      <c r="A916" s="387">
        <v>2130317</v>
      </c>
      <c r="B916" s="284" t="s">
        <v>819</v>
      </c>
      <c r="C916" s="307">
        <v>0</v>
      </c>
      <c r="D916" s="310">
        <v>0</v>
      </c>
      <c r="E916" s="944" t="str">
        <f>IF(C916&gt;0,D916/C916-1,IF(C916&lt;0,-(D916/C916-1),""))</f>
      </c>
      <c r="F916" s="937" t="str">
        <f>IF(LEN(A916)=3,"是",IF(B916&lt;&gt;"",IF(SUM(C916:D916)&lt;&gt;0,"是","否"),"是"))</f>
        <v>否</v>
      </c>
      <c r="G916" s="873" t="str">
        <f>IF(LEN(A916)=3,"类",IF(LEN(A916)=5,"款","项"))</f>
        <v>项</v>
      </c>
    </row>
    <row ht="36.0" customHeight="1" x14ac:dyDescent="0.15" r="917" spans="1:7">
      <c r="A917" s="387">
        <v>2130318</v>
      </c>
      <c r="B917" s="284" t="s">
        <v>820</v>
      </c>
      <c r="C917" s="307">
        <v>0</v>
      </c>
      <c r="D917" s="310">
        <v>0</v>
      </c>
      <c r="E917" s="944" t="str">
        <f>IF(C917&gt;0,D917/C917-1,IF(C917&lt;0,-(D917/C917-1),""))</f>
      </c>
      <c r="F917" s="937" t="str">
        <f>IF(LEN(A917)=3,"是",IF(B917&lt;&gt;"",IF(SUM(C917:D917)&lt;&gt;0,"是","否"),"是"))</f>
        <v>否</v>
      </c>
      <c r="G917" s="873" t="str">
        <f>IF(LEN(A917)=3,"类",IF(LEN(A917)=5,"款","项"))</f>
        <v>项</v>
      </c>
    </row>
    <row ht="36.0" customHeight="1" x14ac:dyDescent="0.15" r="918" spans="1:7">
      <c r="A918" s="387">
        <v>2130319</v>
      </c>
      <c r="B918" s="284" t="s">
        <v>821</v>
      </c>
      <c r="C918" s="307">
        <v>0</v>
      </c>
      <c r="D918" s="310">
        <v>0</v>
      </c>
      <c r="E918" s="944" t="str">
        <f>IF(C918&gt;0,D918/C918-1,IF(C918&lt;0,-(D918/C918-1),""))</f>
      </c>
      <c r="F918" s="937" t="str">
        <f>IF(LEN(A918)=3,"是",IF(B918&lt;&gt;"",IF(SUM(C918:D918)&lt;&gt;0,"是","否"),"是"))</f>
        <v>否</v>
      </c>
      <c r="G918" s="873" t="str">
        <f>IF(LEN(A918)=3,"类",IF(LEN(A918)=5,"款","项"))</f>
        <v>项</v>
      </c>
    </row>
    <row ht="36.0" customHeight="1" x14ac:dyDescent="0.15" r="919" spans="1:7">
      <c r="A919" s="387">
        <v>2130321</v>
      </c>
      <c r="B919" s="284" t="s">
        <v>822</v>
      </c>
      <c r="C919" s="307">
        <v>0</v>
      </c>
      <c r="D919" s="310">
        <v>0</v>
      </c>
      <c r="E919" s="944" t="str">
        <f>IF(C919&gt;0,D919/C919-1,IF(C919&lt;0,-(D919/C919-1),""))</f>
      </c>
      <c r="F919" s="937" t="str">
        <f>IF(LEN(A919)=3,"是",IF(B919&lt;&gt;"",IF(SUM(C919:D919)&lt;&gt;0,"是","否"),"是"))</f>
        <v>否</v>
      </c>
      <c r="G919" s="873" t="str">
        <f>IF(LEN(A919)=3,"类",IF(LEN(A919)=5,"款","项"))</f>
        <v>项</v>
      </c>
    </row>
    <row ht="36.0" customHeight="1" x14ac:dyDescent="0.15" r="920" spans="1:7">
      <c r="A920" s="387">
        <v>2130322</v>
      </c>
      <c r="B920" s="284" t="s">
        <v>823</v>
      </c>
      <c r="C920" s="307">
        <v>0</v>
      </c>
      <c r="D920" s="310">
        <v>0</v>
      </c>
      <c r="E920" s="944" t="str">
        <f>IF(C920&gt;0,D920/C920-1,IF(C920&lt;0,-(D920/C920-1),""))</f>
      </c>
      <c r="F920" s="937" t="str">
        <f>IF(LEN(A920)=3,"是",IF(B920&lt;&gt;"",IF(SUM(C920:D920)&lt;&gt;0,"是","否"),"是"))</f>
        <v>否</v>
      </c>
      <c r="G920" s="873" t="str">
        <f>IF(LEN(A920)=3,"类",IF(LEN(A920)=5,"款","项"))</f>
        <v>项</v>
      </c>
    </row>
    <row ht="36.0" customHeight="1" x14ac:dyDescent="0.15" r="921" spans="1:7">
      <c r="A921" s="387">
        <v>2130333</v>
      </c>
      <c r="B921" s="284" t="s">
        <v>797</v>
      </c>
      <c r="C921" s="307">
        <v>0</v>
      </c>
      <c r="D921" s="310">
        <v>0</v>
      </c>
      <c r="E921" s="944" t="str">
        <f>IF(C921&gt;0,D921/C921-1,IF(C921&lt;0,-(D921/C921-1),""))</f>
      </c>
      <c r="F921" s="937" t="str">
        <f>IF(LEN(A921)=3,"是",IF(B921&lt;&gt;"",IF(SUM(C921:D921)&lt;&gt;0,"是","否"),"是"))</f>
        <v>否</v>
      </c>
      <c r="G921" s="873" t="str">
        <f>IF(LEN(A921)=3,"类",IF(LEN(A921)=5,"款","项"))</f>
        <v>项</v>
      </c>
    </row>
    <row ht="36.0" customHeight="1" x14ac:dyDescent="0.15" r="922" spans="1:7">
      <c r="A922" s="387">
        <v>2130334</v>
      </c>
      <c r="B922" s="284" t="s">
        <v>824</v>
      </c>
      <c r="C922" s="307">
        <v>0</v>
      </c>
      <c r="D922" s="310">
        <v>0</v>
      </c>
      <c r="E922" s="944" t="str">
        <f>IF(C922&gt;0,D922/C922-1,IF(C922&lt;0,-(D922/C922-1),""))</f>
      </c>
      <c r="F922" s="937" t="str">
        <f>IF(LEN(A922)=3,"是",IF(B922&lt;&gt;"",IF(SUM(C922:D922)&lt;&gt;0,"是","否"),"是"))</f>
        <v>否</v>
      </c>
      <c r="G922" s="873" t="str">
        <f>IF(LEN(A922)=3,"类",IF(LEN(A922)=5,"款","项"))</f>
        <v>项</v>
      </c>
    </row>
    <row ht="36.0" customHeight="1" x14ac:dyDescent="0.15" r="923" spans="1:7">
      <c r="A923" s="387">
        <v>2130335</v>
      </c>
      <c r="B923" s="284" t="s">
        <v>825</v>
      </c>
      <c r="C923" s="307">
        <v>34</v>
      </c>
      <c r="D923" s="310">
        <v>0</v>
      </c>
      <c r="E923" s="944">
        <f>IF(C923&gt;0,D923/C923-1,IF(C923&lt;0,-(D923/C923-1),""))</f>
        <v>-1</v>
      </c>
      <c r="F923" s="937" t="str">
        <f>IF(LEN(A923)=3,"是",IF(B923&lt;&gt;"",IF(SUM(C923:D923)&lt;&gt;0,"是","否"),"是"))</f>
        <v>是</v>
      </c>
      <c r="G923" s="873" t="str">
        <f>IF(LEN(A923)=3,"类",IF(LEN(A923)=5,"款","项"))</f>
        <v>项</v>
      </c>
    </row>
    <row ht="36.0" customHeight="1" x14ac:dyDescent="0.15" r="924" spans="1:7">
      <c r="A924" s="387">
        <v>2130336</v>
      </c>
      <c r="B924" s="284" t="s">
        <v>826</v>
      </c>
      <c r="C924" s="307">
        <v>0</v>
      </c>
      <c r="D924" s="310">
        <v>0</v>
      </c>
      <c r="E924" s="944" t="str">
        <f>IF(C924&gt;0,D924/C924-1,IF(C924&lt;0,-(D924/C924-1),""))</f>
      </c>
      <c r="F924" s="937" t="str">
        <f>IF(LEN(A924)=3,"是",IF(B924&lt;&gt;"",IF(SUM(C924:D924)&lt;&gt;0,"是","否"),"是"))</f>
        <v>否</v>
      </c>
      <c r="G924" s="873" t="str">
        <f>IF(LEN(A924)=3,"类",IF(LEN(A924)=5,"款","项"))</f>
        <v>项</v>
      </c>
    </row>
    <row ht="36.0" customHeight="1" x14ac:dyDescent="0.15" r="925" spans="1:7">
      <c r="A925" s="387">
        <v>2130337</v>
      </c>
      <c r="B925" s="284" t="s">
        <v>827</v>
      </c>
      <c r="C925" s="307">
        <v>0</v>
      </c>
      <c r="D925" s="310">
        <v>0</v>
      </c>
      <c r="E925" s="944" t="str">
        <f>IF(C925&gt;0,D925/C925-1,IF(C925&lt;0,-(D925/C925-1),""))</f>
      </c>
      <c r="F925" s="937" t="str">
        <f>IF(LEN(A925)=3,"是",IF(B925&lt;&gt;"",IF(SUM(C925:D925)&lt;&gt;0,"是","否"),"是"))</f>
        <v>否</v>
      </c>
      <c r="G925" s="873" t="str">
        <f>IF(LEN(A925)=3,"类",IF(LEN(A925)=5,"款","项"))</f>
        <v>项</v>
      </c>
    </row>
    <row ht="36.0" customHeight="1" x14ac:dyDescent="0.15" r="926" spans="1:7">
      <c r="A926" s="387">
        <v>2130399</v>
      </c>
      <c r="B926" s="284" t="s">
        <v>828</v>
      </c>
      <c r="C926" s="307">
        <v>911</v>
      </c>
      <c r="D926" s="310">
        <v>1760</v>
      </c>
      <c r="E926" s="944">
        <f>IF(C926&gt;0,D926/C926-1,IF(C926&lt;0,-(D926/C926-1),""))</f>
        <v>0.9319</v>
      </c>
      <c r="F926" s="937" t="str">
        <f>IF(LEN(A926)=3,"是",IF(B926&lt;&gt;"",IF(SUM(C926:D926)&lt;&gt;0,"是","否"),"是"))</f>
        <v>是</v>
      </c>
      <c r="G926" s="873" t="str">
        <f>IF(LEN(A926)=3,"类",IF(LEN(A926)=5,"款","项"))</f>
        <v>项</v>
      </c>
    </row>
    <row ht="36.0" customHeight="1" x14ac:dyDescent="0.15" r="927" spans="1:7">
      <c r="A927" s="386">
        <v>21305</v>
      </c>
      <c r="B927" s="281" t="s">
        <v>829</v>
      </c>
      <c r="C927" s="307">
        <v>3811</v>
      </c>
      <c r="D927" s="307">
        <v>3241</v>
      </c>
      <c r="E927" s="978">
        <f>IF(C927&gt;0,D927/C927-1,IF(C927&lt;0,-(D927/C927-1),""))</f>
        <v>-0.1496</v>
      </c>
      <c r="F927" s="937" t="str">
        <f>IF(LEN(A927)=3,"是",IF(B927&lt;&gt;"",IF(SUM(C927:D927)&lt;&gt;0,"是","否"),"是"))</f>
        <v>是</v>
      </c>
      <c r="G927" s="873" t="str">
        <f>IF(LEN(A927)=3,"类",IF(LEN(A927)=5,"款","项"))</f>
        <v>款</v>
      </c>
    </row>
    <row ht="36.0" customHeight="1" x14ac:dyDescent="0.15" r="928" spans="1:7">
      <c r="A928" s="387">
        <v>2130501</v>
      </c>
      <c r="B928" s="284" t="s">
        <v>136</v>
      </c>
      <c r="C928" s="307">
        <v>0</v>
      </c>
      <c r="D928" s="310"/>
      <c r="E928" s="944" t="str">
        <f>IF(C928&gt;0,D928/C928-1,IF(C928&lt;0,-(D928/C928-1),""))</f>
      </c>
      <c r="F928" s="937" t="str">
        <f>IF(LEN(A928)=3,"是",IF(B928&lt;&gt;"",IF(SUM(C928:D928)&lt;&gt;0,"是","否"),"是"))</f>
        <v>否</v>
      </c>
      <c r="G928" s="873" t="str">
        <f>IF(LEN(A928)=3,"类",IF(LEN(A928)=5,"款","项"))</f>
        <v>项</v>
      </c>
    </row>
    <row ht="36.0" customHeight="1" x14ac:dyDescent="0.15" r="929" spans="1:7">
      <c r="A929" s="387">
        <v>2130502</v>
      </c>
      <c r="B929" s="284" t="s">
        <v>137</v>
      </c>
      <c r="C929" s="307">
        <v>0</v>
      </c>
      <c r="D929" s="310"/>
      <c r="E929" s="944" t="str">
        <f>IF(C929&gt;0,D929/C929-1,IF(C929&lt;0,-(D929/C929-1),""))</f>
      </c>
      <c r="F929" s="937" t="str">
        <f>IF(LEN(A929)=3,"是",IF(B929&lt;&gt;"",IF(SUM(C929:D929)&lt;&gt;0,"是","否"),"是"))</f>
        <v>否</v>
      </c>
      <c r="G929" s="873" t="str">
        <f>IF(LEN(A929)=3,"类",IF(LEN(A929)=5,"款","项"))</f>
        <v>项</v>
      </c>
    </row>
    <row ht="36.0" customHeight="1" x14ac:dyDescent="0.15" r="930" spans="1:7">
      <c r="A930" s="387">
        <v>2130503</v>
      </c>
      <c r="B930" s="284" t="s">
        <v>138</v>
      </c>
      <c r="C930" s="307">
        <v>0</v>
      </c>
      <c r="D930" s="310"/>
      <c r="E930" s="944" t="str">
        <f>IF(C930&gt;0,D930/C930-1,IF(C930&lt;0,-(D930/C930-1),""))</f>
      </c>
      <c r="F930" s="937" t="str">
        <f>IF(LEN(A930)=3,"是",IF(B930&lt;&gt;"",IF(SUM(C930:D930)&lt;&gt;0,"是","否"),"是"))</f>
        <v>否</v>
      </c>
      <c r="G930" s="873" t="str">
        <f>IF(LEN(A930)=3,"类",IF(LEN(A930)=5,"款","项"))</f>
        <v>项</v>
      </c>
    </row>
    <row ht="36.0" customHeight="1" x14ac:dyDescent="0.15" r="931" spans="1:7">
      <c r="A931" s="387">
        <v>2130504</v>
      </c>
      <c r="B931" s="284" t="s">
        <v>830</v>
      </c>
      <c r="C931" s="307">
        <v>1028</v>
      </c>
      <c r="D931" s="310">
        <v>1521</v>
      </c>
      <c r="E931" s="944">
        <f>IF(C931&gt;0,D931/C931-1,IF(C931&lt;0,-(D931/C931-1),""))</f>
        <v>0.4796</v>
      </c>
      <c r="F931" s="937" t="str">
        <f>IF(LEN(A931)=3,"是",IF(B931&lt;&gt;"",IF(SUM(C931:D931)&lt;&gt;0,"是","否"),"是"))</f>
        <v>是</v>
      </c>
      <c r="G931" s="873" t="str">
        <f>IF(LEN(A931)=3,"类",IF(LEN(A931)=5,"款","项"))</f>
        <v>项</v>
      </c>
    </row>
    <row ht="36.0" customHeight="1" x14ac:dyDescent="0.15" r="932" spans="1:7">
      <c r="A932" s="387">
        <v>2130505</v>
      </c>
      <c r="B932" s="284" t="s">
        <v>831</v>
      </c>
      <c r="C932" s="307">
        <v>2119</v>
      </c>
      <c r="D932" s="310">
        <v>1120</v>
      </c>
      <c r="E932" s="944">
        <f>IF(C932&gt;0,D932/C932-1,IF(C932&lt;0,-(D932/C932-1),""))</f>
        <v>-0.4714</v>
      </c>
      <c r="F932" s="937" t="str">
        <f>IF(LEN(A932)=3,"是",IF(B932&lt;&gt;"",IF(SUM(C932:D932)&lt;&gt;0,"是","否"),"是"))</f>
        <v>是</v>
      </c>
      <c r="G932" s="873" t="str">
        <f>IF(LEN(A932)=3,"类",IF(LEN(A932)=5,"款","项"))</f>
        <v>项</v>
      </c>
    </row>
    <row ht="36.0" customHeight="1" x14ac:dyDescent="0.15" r="933" spans="1:7">
      <c r="A933" s="387">
        <v>2130506</v>
      </c>
      <c r="B933" s="284" t="s">
        <v>832</v>
      </c>
      <c r="C933" s="307">
        <v>2</v>
      </c>
      <c r="D933" s="310">
        <v>0</v>
      </c>
      <c r="E933" s="944">
        <f>IF(C933&gt;0,D933/C933-1,IF(C933&lt;0,-(D933/C933-1),""))</f>
        <v>-1</v>
      </c>
      <c r="F933" s="937" t="str">
        <f>IF(LEN(A933)=3,"是",IF(B933&lt;&gt;"",IF(SUM(C933:D933)&lt;&gt;0,"是","否"),"是"))</f>
        <v>是</v>
      </c>
      <c r="G933" s="873" t="str">
        <f>IF(LEN(A933)=3,"类",IF(LEN(A933)=5,"款","项"))</f>
        <v>项</v>
      </c>
    </row>
    <row ht="36.0" customHeight="1" x14ac:dyDescent="0.15" r="934" spans="1:7">
      <c r="A934" s="387">
        <v>2130507</v>
      </c>
      <c r="B934" s="284" t="s">
        <v>833</v>
      </c>
      <c r="C934" s="307">
        <v>133</v>
      </c>
      <c r="D934" s="310">
        <v>0</v>
      </c>
      <c r="E934" s="944">
        <f>IF(C934&gt;0,D934/C934-1,IF(C934&lt;0,-(D934/C934-1),""))</f>
        <v>-1</v>
      </c>
      <c r="F934" s="937" t="str">
        <f>IF(LEN(A934)=3,"是",IF(B934&lt;&gt;"",IF(SUM(C934:D934)&lt;&gt;0,"是","否"),"是"))</f>
        <v>是</v>
      </c>
      <c r="G934" s="873" t="str">
        <f>IF(LEN(A934)=3,"类",IF(LEN(A934)=5,"款","项"))</f>
        <v>项</v>
      </c>
    </row>
    <row ht="36.0" customHeight="1" x14ac:dyDescent="0.15" r="935" spans="1:7">
      <c r="A935" s="387">
        <v>2130508</v>
      </c>
      <c r="B935" s="284" t="s">
        <v>834</v>
      </c>
      <c r="C935" s="307">
        <v>0</v>
      </c>
      <c r="D935" s="310">
        <v>0</v>
      </c>
      <c r="E935" s="944" t="str">
        <f>IF(C935&gt;0,D935/C935-1,IF(C935&lt;0,-(D935/C935-1),""))</f>
      </c>
      <c r="F935" s="937" t="str">
        <f>IF(LEN(A935)=3,"是",IF(B935&lt;&gt;"",IF(SUM(C935:D935)&lt;&gt;0,"是","否"),"是"))</f>
        <v>否</v>
      </c>
      <c r="G935" s="873" t="str">
        <f>IF(LEN(A935)=3,"类",IF(LEN(A935)=5,"款","项"))</f>
        <v>项</v>
      </c>
    </row>
    <row ht="36.0" customHeight="1" x14ac:dyDescent="0.15" r="936" spans="1:7">
      <c r="A936" s="387">
        <v>2130550</v>
      </c>
      <c r="B936" s="284" t="s">
        <v>835</v>
      </c>
      <c r="C936" s="307">
        <v>0</v>
      </c>
      <c r="D936" s="310"/>
      <c r="E936" s="944" t="str">
        <f>IF(C936&gt;0,D936/C936-1,IF(C936&lt;0,-(D936/C936-1),""))</f>
      </c>
      <c r="F936" s="937" t="str">
        <f>IF(LEN(A936)=3,"是",IF(B936&lt;&gt;"",IF(SUM(C936:D936)&lt;&gt;0,"是","否"),"是"))</f>
        <v>否</v>
      </c>
      <c r="G936" s="873" t="str">
        <f>IF(LEN(A936)=3,"类",IF(LEN(A936)=5,"款","项"))</f>
        <v>项</v>
      </c>
    </row>
    <row ht="36.0" customHeight="1" x14ac:dyDescent="0.15" r="937" spans="1:7">
      <c r="A937" s="387">
        <v>2130599</v>
      </c>
      <c r="B937" s="284" t="s">
        <v>836</v>
      </c>
      <c r="C937" s="307">
        <v>529</v>
      </c>
      <c r="D937" s="310">
        <v>600</v>
      </c>
      <c r="E937" s="944">
        <f>IF(C937&gt;0,D937/C937-1,IF(C937&lt;0,-(D937/C937-1),""))</f>
        <v>0.1342</v>
      </c>
      <c r="F937" s="937" t="str">
        <f>IF(LEN(A937)=3,"是",IF(B937&lt;&gt;"",IF(SUM(C937:D937)&lt;&gt;0,"是","否"),"是"))</f>
        <v>是</v>
      </c>
      <c r="G937" s="873" t="str">
        <f>IF(LEN(A937)=3,"类",IF(LEN(A937)=5,"款","项"))</f>
        <v>项</v>
      </c>
    </row>
    <row ht="36.0" customHeight="1" x14ac:dyDescent="0.15" r="938" spans="1:7">
      <c r="A938" s="386">
        <v>21307</v>
      </c>
      <c r="B938" s="281" t="s">
        <v>837</v>
      </c>
      <c r="C938" s="307">
        <v>6024</v>
      </c>
      <c r="D938" s="307">
        <v>4937</v>
      </c>
      <c r="E938" s="978">
        <f>IF(C938&gt;0,D938/C938-1,IF(C938&lt;0,-(D938/C938-1),""))</f>
        <v>-0.1804</v>
      </c>
      <c r="F938" s="937" t="str">
        <f>IF(LEN(A938)=3,"是",IF(B938&lt;&gt;"",IF(SUM(C938:D938)&lt;&gt;0,"是","否"),"是"))</f>
        <v>是</v>
      </c>
      <c r="G938" s="873" t="str">
        <f>IF(LEN(A938)=3,"类",IF(LEN(A938)=5,"款","项"))</f>
        <v>款</v>
      </c>
    </row>
    <row ht="36.0" customHeight="1" x14ac:dyDescent="0.15" r="939" spans="1:7">
      <c r="A939" s="387">
        <v>2130701</v>
      </c>
      <c r="B939" s="284" t="s">
        <v>838</v>
      </c>
      <c r="C939" s="307">
        <v>299</v>
      </c>
      <c r="D939" s="310">
        <v>595</v>
      </c>
      <c r="E939" s="944">
        <f>IF(C939&gt;0,D939/C939-1,IF(C939&lt;0,-(D939/C939-1),""))</f>
        <v>0.99</v>
      </c>
      <c r="F939" s="937" t="str">
        <f>IF(LEN(A939)=3,"是",IF(B939&lt;&gt;"",IF(SUM(C939:D939)&lt;&gt;0,"是","否"),"是"))</f>
        <v>是</v>
      </c>
      <c r="G939" s="873" t="str">
        <f>IF(LEN(A939)=3,"类",IF(LEN(A939)=5,"款","项"))</f>
        <v>项</v>
      </c>
    </row>
    <row ht="36.0" customHeight="1" x14ac:dyDescent="0.15" r="940" spans="1:7">
      <c r="A940" s="387">
        <v>2130704</v>
      </c>
      <c r="B940" s="284" t="s">
        <v>839</v>
      </c>
      <c r="C940" s="307">
        <v>0</v>
      </c>
      <c r="D940" s="310"/>
      <c r="E940" s="944" t="str">
        <f>IF(C940&gt;0,D940/C940-1,IF(C940&lt;0,-(D940/C940-1),""))</f>
      </c>
      <c r="F940" s="937" t="str">
        <f>IF(LEN(A940)=3,"是",IF(B940&lt;&gt;"",IF(SUM(C940:D940)&lt;&gt;0,"是","否"),"是"))</f>
        <v>否</v>
      </c>
      <c r="G940" s="873" t="str">
        <f>IF(LEN(A940)=3,"类",IF(LEN(A940)=5,"款","项"))</f>
        <v>项</v>
      </c>
    </row>
    <row ht="36.0" customHeight="1" x14ac:dyDescent="0.15" r="941" spans="1:7">
      <c r="A941" s="387">
        <v>2130705</v>
      </c>
      <c r="B941" s="284" t="s">
        <v>840</v>
      </c>
      <c r="C941" s="307">
        <v>4890</v>
      </c>
      <c r="D941" s="310">
        <v>4270</v>
      </c>
      <c r="E941" s="944">
        <f>IF(C941&gt;0,D941/C941-1,IF(C941&lt;0,-(D941/C941-1),""))</f>
        <v>-0.1268</v>
      </c>
      <c r="F941" s="937" t="str">
        <f>IF(LEN(A941)=3,"是",IF(B941&lt;&gt;"",IF(SUM(C941:D941)&lt;&gt;0,"是","否"),"是"))</f>
        <v>是</v>
      </c>
      <c r="G941" s="873" t="str">
        <f>IF(LEN(A941)=3,"类",IF(LEN(A941)=5,"款","项"))</f>
        <v>项</v>
      </c>
    </row>
    <row ht="36.0" customHeight="1" x14ac:dyDescent="0.15" r="942" spans="1:7">
      <c r="A942" s="387">
        <v>2130706</v>
      </c>
      <c r="B942" s="284" t="s">
        <v>841</v>
      </c>
      <c r="C942" s="307">
        <v>30</v>
      </c>
      <c r="D942" s="310">
        <v>0</v>
      </c>
      <c r="E942" s="944">
        <f>IF(C942&gt;0,D942/C942-1,IF(C942&lt;0,-(D942/C942-1),""))</f>
        <v>-1</v>
      </c>
      <c r="F942" s="937" t="str">
        <f>IF(LEN(A942)=3,"是",IF(B942&lt;&gt;"",IF(SUM(C942:D942)&lt;&gt;0,"是","否"),"是"))</f>
        <v>是</v>
      </c>
      <c r="G942" s="873" t="str">
        <f>IF(LEN(A942)=3,"类",IF(LEN(A942)=5,"款","项"))</f>
        <v>项</v>
      </c>
    </row>
    <row ht="36.0" customHeight="1" x14ac:dyDescent="0.15" r="943" spans="1:7">
      <c r="A943" s="387">
        <v>2130707</v>
      </c>
      <c r="B943" s="284" t="s">
        <v>842</v>
      </c>
      <c r="C943" s="307">
        <v>449</v>
      </c>
      <c r="D943" s="310">
        <v>0</v>
      </c>
      <c r="E943" s="944">
        <f>IF(C943&gt;0,D943/C943-1,IF(C943&lt;0,-(D943/C943-1),""))</f>
        <v>-1</v>
      </c>
      <c r="F943" s="937" t="str">
        <f>IF(LEN(A943)=3,"是",IF(B943&lt;&gt;"",IF(SUM(C943:D943)&lt;&gt;0,"是","否"),"是"))</f>
        <v>是</v>
      </c>
      <c r="G943" s="873" t="str">
        <f>IF(LEN(A943)=3,"类",IF(LEN(A943)=5,"款","项"))</f>
        <v>项</v>
      </c>
    </row>
    <row ht="36.0" customHeight="1" x14ac:dyDescent="0.15" r="944" spans="1:7">
      <c r="A944" s="387">
        <v>2130799</v>
      </c>
      <c r="B944" s="284" t="s">
        <v>843</v>
      </c>
      <c r="C944" s="307">
        <v>356</v>
      </c>
      <c r="D944" s="310">
        <v>72</v>
      </c>
      <c r="E944" s="944">
        <f>IF(C944&gt;0,D944/C944-1,IF(C944&lt;0,-(D944/C944-1),""))</f>
        <v>-0.7978</v>
      </c>
      <c r="F944" s="937" t="str">
        <f>IF(LEN(A944)=3,"是",IF(B944&lt;&gt;"",IF(SUM(C944:D944)&lt;&gt;0,"是","否"),"是"))</f>
        <v>是</v>
      </c>
      <c r="G944" s="873" t="str">
        <f>IF(LEN(A944)=3,"类",IF(LEN(A944)=5,"款","项"))</f>
        <v>项</v>
      </c>
    </row>
    <row ht="36.0" customHeight="1" x14ac:dyDescent="0.15" r="945" spans="1:7">
      <c r="A945" s="386">
        <v>21308</v>
      </c>
      <c r="B945" s="281" t="s">
        <v>844</v>
      </c>
      <c r="C945" s="307">
        <v>44</v>
      </c>
      <c r="D945" s="307">
        <v>263</v>
      </c>
      <c r="E945" s="978">
        <f>IF(C945&gt;0,D945/C945-1,IF(C945&lt;0,-(D945/C945-1),""))</f>
        <v>4.9773</v>
      </c>
      <c r="F945" s="937" t="str">
        <f>IF(LEN(A945)=3,"是",IF(B945&lt;&gt;"",IF(SUM(C945:D945)&lt;&gt;0,"是","否"),"是"))</f>
        <v>是</v>
      </c>
      <c r="G945" s="873" t="str">
        <f>IF(LEN(A945)=3,"类",IF(LEN(A945)=5,"款","项"))</f>
        <v>款</v>
      </c>
    </row>
    <row ht="36.0" customHeight="1" x14ac:dyDescent="0.15" r="946" spans="1:7">
      <c r="A946" s="387">
        <v>2130801</v>
      </c>
      <c r="B946" s="284" t="s">
        <v>845</v>
      </c>
      <c r="C946" s="307">
        <v>0</v>
      </c>
      <c r="D946" s="310">
        <v>0</v>
      </c>
      <c r="E946" s="944" t="str">
        <f>IF(C946&gt;0,D946/C946-1,IF(C946&lt;0,-(D946/C946-1),""))</f>
      </c>
      <c r="F946" s="937" t="str">
        <f>IF(LEN(A946)=3,"是",IF(B946&lt;&gt;"",IF(SUM(C946:D946)&lt;&gt;0,"是","否"),"是"))</f>
        <v>否</v>
      </c>
      <c r="G946" s="873" t="str">
        <f>IF(LEN(A946)=3,"类",IF(LEN(A946)=5,"款","项"))</f>
        <v>项</v>
      </c>
    </row>
    <row ht="36.0" customHeight="1" x14ac:dyDescent="0.15" r="947" spans="1:7">
      <c r="A947" s="387">
        <v>2130802</v>
      </c>
      <c r="B947" s="284" t="s">
        <v>846</v>
      </c>
      <c r="C947" s="307"/>
      <c r="D947" s="310"/>
      <c r="E947" s="944" t="str">
        <f>IF(C947&gt;0,D947/C947-1,IF(C947&lt;0,-(D947/C947-1),""))</f>
      </c>
      <c r="F947" s="937" t="str">
        <f>IF(LEN(A947)=3,"是",IF(B947&lt;&gt;"",IF(SUM(C947:D947)&lt;&gt;0,"是","否"),"是"))</f>
        <v>否</v>
      </c>
      <c r="G947" s="873" t="str">
        <f>IF(LEN(A947)=3,"类",IF(LEN(A947)=5,"款","项"))</f>
        <v>项</v>
      </c>
    </row>
    <row ht="36.0" customHeight="1" x14ac:dyDescent="0.15" r="948" spans="1:7">
      <c r="A948" s="387">
        <v>2130803</v>
      </c>
      <c r="B948" s="284" t="s">
        <v>847</v>
      </c>
      <c r="C948" s="307">
        <v>43</v>
      </c>
      <c r="D948" s="310">
        <v>263</v>
      </c>
      <c r="E948" s="944">
        <f>IF(C948&gt;0,D948/C948-1,IF(C948&lt;0,-(D948/C948-1),""))</f>
        <v>5.1163</v>
      </c>
      <c r="F948" s="937" t="str">
        <f>IF(LEN(A948)=3,"是",IF(B948&lt;&gt;"",IF(SUM(C948:D948)&lt;&gt;0,"是","否"),"是"))</f>
        <v>是</v>
      </c>
      <c r="G948" s="873" t="str">
        <f>IF(LEN(A948)=3,"类",IF(LEN(A948)=5,"款","项"))</f>
        <v>项</v>
      </c>
    </row>
    <row ht="36.0" customHeight="1" x14ac:dyDescent="0.15" r="949" spans="1:7">
      <c r="A949" s="387">
        <v>2130804</v>
      </c>
      <c r="B949" s="284" t="s">
        <v>848</v>
      </c>
      <c r="C949" s="307">
        <v>1</v>
      </c>
      <c r="D949" s="310">
        <v>0</v>
      </c>
      <c r="E949" s="944">
        <f>IF(C949&gt;0,D949/C949-1,IF(C949&lt;0,-(D949/C949-1),""))</f>
        <v>-1</v>
      </c>
      <c r="F949" s="937" t="str">
        <f>IF(LEN(A949)=3,"是",IF(B949&lt;&gt;"",IF(SUM(C949:D949)&lt;&gt;0,"是","否"),"是"))</f>
        <v>是</v>
      </c>
      <c r="G949" s="873" t="str">
        <f>IF(LEN(A949)=3,"类",IF(LEN(A949)=5,"款","项"))</f>
        <v>项</v>
      </c>
    </row>
    <row ht="36.0" customHeight="1" x14ac:dyDescent="0.15" r="950" spans="1:7">
      <c r="A950" s="387">
        <v>2130805</v>
      </c>
      <c r="B950" s="284" t="s">
        <v>849</v>
      </c>
      <c r="C950" s="307">
        <v>0</v>
      </c>
      <c r="D950" s="310">
        <v>0</v>
      </c>
      <c r="E950" s="944" t="str">
        <f>IF(C950&gt;0,D950/C950-1,IF(C950&lt;0,-(D950/C950-1),""))</f>
      </c>
      <c r="F950" s="937" t="str">
        <f>IF(LEN(A950)=3,"是",IF(B950&lt;&gt;"",IF(SUM(C950:D950)&lt;&gt;0,"是","否"),"是"))</f>
        <v>否</v>
      </c>
      <c r="G950" s="873" t="str">
        <f>IF(LEN(A950)=3,"类",IF(LEN(A950)=5,"款","项"))</f>
        <v>项</v>
      </c>
    </row>
    <row ht="36.0" customHeight="1" x14ac:dyDescent="0.15" r="951" spans="1:7">
      <c r="A951" s="387">
        <v>2130899</v>
      </c>
      <c r="B951" s="284" t="s">
        <v>850</v>
      </c>
      <c r="C951" s="307">
        <v>0</v>
      </c>
      <c r="D951" s="310">
        <v>0</v>
      </c>
      <c r="E951" s="944" t="str">
        <f>IF(C951&gt;0,D951/C951-1,IF(C951&lt;0,-(D951/C951-1),""))</f>
      </c>
      <c r="F951" s="937" t="str">
        <f>IF(LEN(A951)=3,"是",IF(B951&lt;&gt;"",IF(SUM(C951:D951)&lt;&gt;0,"是","否"),"是"))</f>
        <v>否</v>
      </c>
      <c r="G951" s="873" t="str">
        <f>IF(LEN(A951)=3,"类",IF(LEN(A951)=5,"款","项"))</f>
        <v>项</v>
      </c>
    </row>
    <row ht="36.0" customHeight="1" x14ac:dyDescent="0.15" r="952" spans="1:7">
      <c r="A952" s="386">
        <v>21309</v>
      </c>
      <c r="B952" s="281" t="s">
        <v>851</v>
      </c>
      <c r="C952" s="307">
        <v>0</v>
      </c>
      <c r="D952" s="307">
        <v>0</v>
      </c>
      <c r="E952" s="978" t="str">
        <f>IF(C952&gt;0,D952/C952-1,IF(C952&lt;0,-(D952/C952-1),""))</f>
      </c>
      <c r="F952" s="937" t="str">
        <f>IF(LEN(A952)=3,"是",IF(B952&lt;&gt;"",IF(SUM(C952:D952)&lt;&gt;0,"是","否"),"是"))</f>
        <v>否</v>
      </c>
      <c r="G952" s="873" t="str">
        <f>IF(LEN(A952)=3,"类",IF(LEN(A952)=5,"款","项"))</f>
        <v>款</v>
      </c>
    </row>
    <row ht="36.0" customHeight="1" x14ac:dyDescent="0.15" r="953" spans="1:7">
      <c r="A953" s="387">
        <v>2130901</v>
      </c>
      <c r="B953" s="284" t="s">
        <v>852</v>
      </c>
      <c r="C953" s="307">
        <v>0</v>
      </c>
      <c r="D953" s="310">
        <v>0</v>
      </c>
      <c r="E953" s="944" t="str">
        <f>IF(C953&gt;0,D953/C953-1,IF(C953&lt;0,-(D953/C953-1),""))</f>
      </c>
      <c r="F953" s="937" t="str">
        <f>IF(LEN(A953)=3,"是",IF(B953&lt;&gt;"",IF(SUM(C953:D953)&lt;&gt;0,"是","否"),"是"))</f>
        <v>否</v>
      </c>
      <c r="G953" s="873" t="str">
        <f>IF(LEN(A953)=3,"类",IF(LEN(A953)=5,"款","项"))</f>
        <v>项</v>
      </c>
    </row>
    <row ht="36.0" customHeight="1" x14ac:dyDescent="0.15" r="954" spans="1:7">
      <c r="A954" s="387">
        <v>2130999</v>
      </c>
      <c r="B954" s="284" t="s">
        <v>853</v>
      </c>
      <c r="C954" s="307">
        <v>0</v>
      </c>
      <c r="D954" s="310">
        <v>0</v>
      </c>
      <c r="E954" s="944" t="str">
        <f>IF(C954&gt;0,D954/C954-1,IF(C954&lt;0,-(D954/C954-1),""))</f>
      </c>
      <c r="F954" s="937" t="str">
        <f>IF(LEN(A954)=3,"是",IF(B954&lt;&gt;"",IF(SUM(C954:D954)&lt;&gt;0,"是","否"),"是"))</f>
        <v>否</v>
      </c>
      <c r="G954" s="873" t="str">
        <f>IF(LEN(A954)=3,"类",IF(LEN(A954)=5,"款","项"))</f>
        <v>项</v>
      </c>
    </row>
    <row ht="36.0" customHeight="1" x14ac:dyDescent="0.15" r="955" spans="1:7">
      <c r="A955" s="386">
        <v>21399</v>
      </c>
      <c r="B955" s="281" t="s">
        <v>854</v>
      </c>
      <c r="C955" s="307">
        <v>42</v>
      </c>
      <c r="D955" s="307">
        <v>0</v>
      </c>
      <c r="E955" s="978">
        <f>IF(C955&gt;0,D955/C955-1,IF(C955&lt;0,-(D955/C955-1),""))</f>
        <v>-1</v>
      </c>
      <c r="F955" s="937" t="str">
        <f>IF(LEN(A955)=3,"是",IF(B955&lt;&gt;"",IF(SUM(C955:D955)&lt;&gt;0,"是","否"),"是"))</f>
        <v>是</v>
      </c>
      <c r="G955" s="873" t="str">
        <f>IF(LEN(A955)=3,"类",IF(LEN(A955)=5,"款","项"))</f>
        <v>款</v>
      </c>
    </row>
    <row ht="36.0" customHeight="1" x14ac:dyDescent="0.15" r="956" spans="1:7">
      <c r="A956" s="387">
        <v>2139901</v>
      </c>
      <c r="B956" s="284" t="s">
        <v>855</v>
      </c>
      <c r="C956" s="307">
        <v>0</v>
      </c>
      <c r="D956" s="310">
        <v>0</v>
      </c>
      <c r="E956" s="944" t="str">
        <f>IF(C956&gt;0,D956/C956-1,IF(C956&lt;0,-(D956/C956-1),""))</f>
      </c>
      <c r="F956" s="937" t="str">
        <f>IF(LEN(A956)=3,"是",IF(B956&lt;&gt;"",IF(SUM(C956:D956)&lt;&gt;0,"是","否"),"是"))</f>
        <v>否</v>
      </c>
      <c r="G956" s="873" t="str">
        <f>IF(LEN(A956)=3,"类",IF(LEN(A956)=5,"款","项"))</f>
        <v>项</v>
      </c>
    </row>
    <row ht="36.0" customHeight="1" x14ac:dyDescent="0.15" r="957" spans="1:7">
      <c r="A957" s="387">
        <v>2139999</v>
      </c>
      <c r="B957" s="284" t="s">
        <v>856</v>
      </c>
      <c r="C957" s="307">
        <v>42</v>
      </c>
      <c r="D957" s="310">
        <v>0</v>
      </c>
      <c r="E957" s="944">
        <f>IF(C957&gt;0,D957/C957-1,IF(C957&lt;0,-(D957/C957-1),""))</f>
        <v>-1</v>
      </c>
      <c r="F957" s="937" t="str">
        <f>IF(LEN(A957)=3,"是",IF(B957&lt;&gt;"",IF(SUM(C957:D957)&lt;&gt;0,"是","否"),"是"))</f>
        <v>是</v>
      </c>
      <c r="G957" s="873" t="str">
        <f>IF(LEN(A957)=3,"类",IF(LEN(A957)=5,"款","项"))</f>
        <v>项</v>
      </c>
    </row>
    <row ht="36.0" customHeight="1" x14ac:dyDescent="0.15" r="958" spans="1:7">
      <c r="A958" s="386" t="s">
        <v>857</v>
      </c>
      <c r="B958" s="164" t="s">
        <v>276</v>
      </c>
      <c r="C958" s="307">
        <v>0</v>
      </c>
      <c r="D958" s="310">
        <v>0</v>
      </c>
      <c r="E958" s="944" t="str">
        <f>IF(C958&gt;0,D958/C958-1,IF(C958&lt;0,-(D958/C958-1),""))</f>
      </c>
      <c r="F958" s="937" t="str">
        <f>IF(LEN(A958)=3,"是",IF(B958&lt;&gt;"",IF(SUM(C958:D958)&lt;&gt;0,"是","否"),"是"))</f>
        <v>否</v>
      </c>
      <c r="G958" s="873" t="str">
        <f>IF(LEN(A958)=3,"类",IF(LEN(A958)=5,"款","项"))</f>
        <v>项</v>
      </c>
    </row>
    <row ht="36.0" customHeight="1" x14ac:dyDescent="0.15" r="959" spans="1:7">
      <c r="A959" s="386" t="s">
        <v>858</v>
      </c>
      <c r="B959" s="164" t="s">
        <v>859</v>
      </c>
      <c r="C959" s="307">
        <v>0</v>
      </c>
      <c r="D959" s="310">
        <v>0</v>
      </c>
      <c r="E959" s="944" t="str">
        <f>IF(C959&gt;0,D959/C959-1,IF(C959&lt;0,-(D959/C959-1),""))</f>
      </c>
      <c r="F959" s="937" t="str">
        <f>IF(LEN(A959)=3,"是",IF(B959&lt;&gt;"",IF(SUM(C959:D959)&lt;&gt;0,"是","否"),"是"))</f>
        <v>否</v>
      </c>
      <c r="G959" s="873" t="str">
        <f>IF(LEN(A959)=3,"类",IF(LEN(A959)=5,"款","项"))</f>
        <v>项</v>
      </c>
    </row>
    <row ht="36.0" customHeight="1" x14ac:dyDescent="0.15" r="960" spans="1:7">
      <c r="A960" s="386">
        <v>214</v>
      </c>
      <c r="B960" s="281" t="s">
        <v>95</v>
      </c>
      <c r="C960" s="307">
        <v>1014</v>
      </c>
      <c r="D960" s="307">
        <v>5172</v>
      </c>
      <c r="E960" s="978">
        <f>IF(C960&gt;0,D960/C960-1,IF(C960&lt;0,-(D960/C960-1),""))</f>
        <v>4.1006</v>
      </c>
      <c r="F960" s="937" t="str">
        <f>IF(LEN(A960)=3,"是",IF(B960&lt;&gt;"",IF(SUM(C960:D960)&lt;&gt;0,"是","否"),"是"))</f>
        <v>是</v>
      </c>
      <c r="G960" s="873" t="str">
        <f>IF(LEN(A960)=3,"类",IF(LEN(A960)=5,"款","项"))</f>
        <v>类</v>
      </c>
    </row>
    <row ht="36.0" customHeight="1" x14ac:dyDescent="0.15" r="961" spans="1:7">
      <c r="A961" s="386">
        <v>21401</v>
      </c>
      <c r="B961" s="281" t="s">
        <v>860</v>
      </c>
      <c r="C961" s="307">
        <v>764</v>
      </c>
      <c r="D961" s="307">
        <v>5172</v>
      </c>
      <c r="E961" s="978">
        <f>IF(C961&gt;0,D961/C961-1,IF(C961&lt;0,-(D961/C961-1),""))</f>
        <v>5.7696</v>
      </c>
      <c r="F961" s="937" t="str">
        <f>IF(LEN(A961)=3,"是",IF(B961&lt;&gt;"",IF(SUM(C961:D961)&lt;&gt;0,"是","否"),"是"))</f>
        <v>是</v>
      </c>
      <c r="G961" s="873" t="str">
        <f>IF(LEN(A961)=3,"类",IF(LEN(A961)=5,"款","项"))</f>
        <v>款</v>
      </c>
    </row>
    <row ht="36.0" customHeight="1" x14ac:dyDescent="0.15" r="962" spans="1:7">
      <c r="A962" s="387">
        <v>2140101</v>
      </c>
      <c r="B962" s="284" t="s">
        <v>136</v>
      </c>
      <c r="C962" s="307">
        <v>208</v>
      </c>
      <c r="D962" s="310">
        <v>198</v>
      </c>
      <c r="E962" s="944">
        <f>IF(C962&gt;0,D962/C962-1,IF(C962&lt;0,-(D962/C962-1),""))</f>
        <v>-0.0481</v>
      </c>
      <c r="F962" s="937" t="str">
        <f>IF(LEN(A962)=3,"是",IF(B962&lt;&gt;"",IF(SUM(C962:D962)&lt;&gt;0,"是","否"),"是"))</f>
        <v>是</v>
      </c>
      <c r="G962" s="873" t="str">
        <f>IF(LEN(A962)=3,"类",IF(LEN(A962)=5,"款","项"))</f>
        <v>项</v>
      </c>
    </row>
    <row ht="36.0" customHeight="1" x14ac:dyDescent="0.15" r="963" spans="1:7">
      <c r="A963" s="387">
        <v>2140102</v>
      </c>
      <c r="B963" s="284" t="s">
        <v>137</v>
      </c>
      <c r="C963" s="307">
        <v>2</v>
      </c>
      <c r="D963" s="310">
        <v>178</v>
      </c>
      <c r="E963" s="944">
        <f>IF(C963&gt;0,D963/C963-1,IF(C963&lt;0,-(D963/C963-1),""))</f>
        <v>88</v>
      </c>
      <c r="F963" s="937" t="str">
        <f>IF(LEN(A963)=3,"是",IF(B963&lt;&gt;"",IF(SUM(C963:D963)&lt;&gt;0,"是","否"),"是"))</f>
        <v>是</v>
      </c>
      <c r="G963" s="873" t="str">
        <f>IF(LEN(A963)=3,"类",IF(LEN(A963)=5,"款","项"))</f>
        <v>项</v>
      </c>
    </row>
    <row ht="36.0" customHeight="1" x14ac:dyDescent="0.15" r="964" spans="1:7">
      <c r="A964" s="387">
        <v>2140103</v>
      </c>
      <c r="B964" s="284" t="s">
        <v>138</v>
      </c>
      <c r="C964" s="307">
        <v>0</v>
      </c>
      <c r="D964" s="310">
        <v>0</v>
      </c>
      <c r="E964" s="944" t="str">
        <f>IF(C964&gt;0,D964/C964-1,IF(C964&lt;0,-(D964/C964-1),""))</f>
      </c>
      <c r="F964" s="937" t="str">
        <f>IF(LEN(A964)=3,"是",IF(B964&lt;&gt;"",IF(SUM(C964:D964)&lt;&gt;0,"是","否"),"是"))</f>
        <v>否</v>
      </c>
      <c r="G964" s="873" t="str">
        <f>IF(LEN(A964)=3,"类",IF(LEN(A964)=5,"款","项"))</f>
        <v>项</v>
      </c>
    </row>
    <row ht="36.0" customHeight="1" x14ac:dyDescent="0.15" r="965" spans="1:7">
      <c r="A965" s="387">
        <v>2140104</v>
      </c>
      <c r="B965" s="284" t="s">
        <v>861</v>
      </c>
      <c r="C965" s="307">
        <v>1366</v>
      </c>
      <c r="D965" s="310">
        <v>3979</v>
      </c>
      <c r="E965" s="944">
        <f>IF(C965&gt;0,D965/C965-1,IF(C965&lt;0,-(D965/C965-1),""))</f>
        <v>1.9129</v>
      </c>
      <c r="F965" s="937" t="str">
        <f>IF(LEN(A965)=3,"是",IF(B965&lt;&gt;"",IF(SUM(C965:D965)&lt;&gt;0,"是","否"),"是"))</f>
        <v>是</v>
      </c>
      <c r="G965" s="873" t="str">
        <f>IF(LEN(A965)=3,"类",IF(LEN(A965)=5,"款","项"))</f>
        <v>项</v>
      </c>
    </row>
    <row ht="36.0" customHeight="1" x14ac:dyDescent="0.15" r="966" spans="1:7">
      <c r="A966" s="387">
        <v>2140106</v>
      </c>
      <c r="B966" s="284" t="s">
        <v>862</v>
      </c>
      <c r="C966" s="307">
        <v>-816</v>
      </c>
      <c r="D966" s="310">
        <v>777</v>
      </c>
      <c r="E966" s="944">
        <f>IF(C966&gt;0,D966/C966-1,IF(C966&lt;0,-(D966/C966-1),""))</f>
        <v>1.9522</v>
      </c>
      <c r="F966" s="937" t="str">
        <f>IF(LEN(A966)=3,"是",IF(B966&lt;&gt;"",IF(SUM(C966:D966)&lt;&gt;0,"是","否"),"是"))</f>
        <v>是</v>
      </c>
      <c r="G966" s="873" t="str">
        <f>IF(LEN(A966)=3,"类",IF(LEN(A966)=5,"款","项"))</f>
        <v>项</v>
      </c>
    </row>
    <row ht="36.0" customHeight="1" x14ac:dyDescent="0.15" r="967" spans="1:7">
      <c r="A967" s="387">
        <v>2140109</v>
      </c>
      <c r="B967" s="284" t="s">
        <v>863</v>
      </c>
      <c r="C967" s="307">
        <v>0</v>
      </c>
      <c r="D967" s="310">
        <v>0</v>
      </c>
      <c r="E967" s="944" t="str">
        <f>IF(C967&gt;0,D967/C967-1,IF(C967&lt;0,-(D967/C967-1),""))</f>
      </c>
      <c r="F967" s="937" t="str">
        <f>IF(LEN(A967)=3,"是",IF(B967&lt;&gt;"",IF(SUM(C967:D967)&lt;&gt;0,"是","否"),"是"))</f>
        <v>否</v>
      </c>
      <c r="G967" s="873" t="str">
        <f>IF(LEN(A967)=3,"类",IF(LEN(A967)=5,"款","项"))</f>
        <v>项</v>
      </c>
    </row>
    <row ht="36.0" customHeight="1" x14ac:dyDescent="0.15" r="968" spans="1:7">
      <c r="A968" s="387">
        <v>2140110</v>
      </c>
      <c r="B968" s="284" t="s">
        <v>864</v>
      </c>
      <c r="C968" s="307">
        <v>0</v>
      </c>
      <c r="D968" s="310">
        <v>0</v>
      </c>
      <c r="E968" s="944" t="str">
        <f>IF(C968&gt;0,D968/C968-1,IF(C968&lt;0,-(D968/C968-1),""))</f>
      </c>
      <c r="F968" s="937" t="str">
        <f>IF(LEN(A968)=3,"是",IF(B968&lt;&gt;"",IF(SUM(C968:D968)&lt;&gt;0,"是","否"),"是"))</f>
        <v>否</v>
      </c>
      <c r="G968" s="873" t="str">
        <f>IF(LEN(A968)=3,"类",IF(LEN(A968)=5,"款","项"))</f>
        <v>项</v>
      </c>
    </row>
    <row ht="36.0" customHeight="1" x14ac:dyDescent="0.15" r="969" spans="1:7">
      <c r="A969" s="387">
        <v>2140111</v>
      </c>
      <c r="B969" s="284" t="s">
        <v>865</v>
      </c>
      <c r="C969" s="307"/>
      <c r="D969" s="310"/>
      <c r="E969" s="944" t="str">
        <f>IF(C969&gt;0,D969/C969-1,IF(C969&lt;0,-(D969/C969-1),""))</f>
      </c>
      <c r="F969" s="937" t="str">
        <f>IF(LEN(A969)=3,"是",IF(B969&lt;&gt;"",IF(SUM(C969:D969)&lt;&gt;0,"是","否"),"是"))</f>
        <v>否</v>
      </c>
      <c r="G969" s="873" t="str">
        <f>IF(LEN(A969)=3,"类",IF(LEN(A969)=5,"款","项"))</f>
        <v>项</v>
      </c>
    </row>
    <row ht="36.0" customHeight="1" x14ac:dyDescent="0.15" r="970" spans="1:7">
      <c r="A970" s="387">
        <v>2140112</v>
      </c>
      <c r="B970" s="284" t="s">
        <v>866</v>
      </c>
      <c r="C970" s="307">
        <v>4</v>
      </c>
      <c r="D970" s="310">
        <v>40</v>
      </c>
      <c r="E970" s="944">
        <f>IF(C970&gt;0,D970/C970-1,IF(C970&lt;0,-(D970/C970-1),""))</f>
        <v>9</v>
      </c>
      <c r="F970" s="937" t="str">
        <f>IF(LEN(A970)=3,"是",IF(B970&lt;&gt;"",IF(SUM(C970:D970)&lt;&gt;0,"是","否"),"是"))</f>
        <v>是</v>
      </c>
      <c r="G970" s="873" t="str">
        <f>IF(LEN(A970)=3,"类",IF(LEN(A970)=5,"款","项"))</f>
        <v>项</v>
      </c>
    </row>
    <row ht="36.0" customHeight="1" x14ac:dyDescent="0.15" r="971" spans="1:7">
      <c r="A971" s="387">
        <v>2140114</v>
      </c>
      <c r="B971" s="284" t="s">
        <v>867</v>
      </c>
      <c r="C971" s="307">
        <v>0</v>
      </c>
      <c r="D971" s="310">
        <v>0</v>
      </c>
      <c r="E971" s="944" t="str">
        <f>IF(C971&gt;0,D971/C971-1,IF(C971&lt;0,-(D971/C971-1),""))</f>
      </c>
      <c r="F971" s="937" t="str">
        <f>IF(LEN(A971)=3,"是",IF(B971&lt;&gt;"",IF(SUM(C971:D971)&lt;&gt;0,"是","否"),"是"))</f>
        <v>否</v>
      </c>
      <c r="G971" s="873" t="str">
        <f>IF(LEN(A971)=3,"类",IF(LEN(A971)=5,"款","项"))</f>
        <v>项</v>
      </c>
    </row>
    <row ht="36.0" customHeight="1" x14ac:dyDescent="0.15" r="972" spans="1:7">
      <c r="A972" s="387">
        <v>2140122</v>
      </c>
      <c r="B972" s="284" t="s">
        <v>868</v>
      </c>
      <c r="C972" s="307">
        <v>0</v>
      </c>
      <c r="D972" s="310">
        <v>0</v>
      </c>
      <c r="E972" s="944" t="str">
        <f>IF(C972&gt;0,D972/C972-1,IF(C972&lt;0,-(D972/C972-1),""))</f>
      </c>
      <c r="F972" s="937" t="str">
        <f>IF(LEN(A972)=3,"是",IF(B972&lt;&gt;"",IF(SUM(C972:D972)&lt;&gt;0,"是","否"),"是"))</f>
        <v>否</v>
      </c>
      <c r="G972" s="873" t="str">
        <f>IF(LEN(A972)=3,"类",IF(LEN(A972)=5,"款","项"))</f>
        <v>项</v>
      </c>
    </row>
    <row ht="36.0" customHeight="1" x14ac:dyDescent="0.15" r="973" spans="1:7">
      <c r="A973" s="387">
        <v>2140123</v>
      </c>
      <c r="B973" s="284" t="s">
        <v>869</v>
      </c>
      <c r="C973" s="307">
        <v>0</v>
      </c>
      <c r="D973" s="310">
        <v>0</v>
      </c>
      <c r="E973" s="944" t="str">
        <f>IF(C973&gt;0,D973/C973-1,IF(C973&lt;0,-(D973/C973-1),""))</f>
      </c>
      <c r="F973" s="937" t="str">
        <f>IF(LEN(A973)=3,"是",IF(B973&lt;&gt;"",IF(SUM(C973:D973)&lt;&gt;0,"是","否"),"是"))</f>
        <v>否</v>
      </c>
      <c r="G973" s="873" t="str">
        <f>IF(LEN(A973)=3,"类",IF(LEN(A973)=5,"款","项"))</f>
        <v>项</v>
      </c>
    </row>
    <row ht="36.0" customHeight="1" x14ac:dyDescent="0.15" r="974" spans="1:7">
      <c r="A974" s="387">
        <v>2140127</v>
      </c>
      <c r="B974" s="284" t="s">
        <v>870</v>
      </c>
      <c r="C974" s="307">
        <v>0</v>
      </c>
      <c r="D974" s="310">
        <v>0</v>
      </c>
      <c r="E974" s="944" t="str">
        <f>IF(C974&gt;0,D974/C974-1,IF(C974&lt;0,-(D974/C974-1),""))</f>
      </c>
      <c r="F974" s="937" t="str">
        <f>IF(LEN(A974)=3,"是",IF(B974&lt;&gt;"",IF(SUM(C974:D974)&lt;&gt;0,"是","否"),"是"))</f>
        <v>否</v>
      </c>
      <c r="G974" s="873" t="str">
        <f>IF(LEN(A974)=3,"类",IF(LEN(A974)=5,"款","项"))</f>
        <v>项</v>
      </c>
    </row>
    <row ht="36.0" customHeight="1" x14ac:dyDescent="0.15" r="975" spans="1:7">
      <c r="A975" s="387">
        <v>2140128</v>
      </c>
      <c r="B975" s="284" t="s">
        <v>871</v>
      </c>
      <c r="C975" s="307">
        <v>0</v>
      </c>
      <c r="D975" s="310">
        <v>0</v>
      </c>
      <c r="E975" s="944" t="str">
        <f>IF(C975&gt;0,D975/C975-1,IF(C975&lt;0,-(D975/C975-1),""))</f>
      </c>
      <c r="F975" s="937" t="str">
        <f>IF(LEN(A975)=3,"是",IF(B975&lt;&gt;"",IF(SUM(C975:D975)&lt;&gt;0,"是","否"),"是"))</f>
        <v>否</v>
      </c>
      <c r="G975" s="873" t="str">
        <f>IF(LEN(A975)=3,"类",IF(LEN(A975)=5,"款","项"))</f>
        <v>项</v>
      </c>
    </row>
    <row ht="36.0" customHeight="1" x14ac:dyDescent="0.15" r="976" spans="1:7">
      <c r="A976" s="387">
        <v>2140129</v>
      </c>
      <c r="B976" s="284" t="s">
        <v>872</v>
      </c>
      <c r="C976" s="307">
        <v>0</v>
      </c>
      <c r="D976" s="310">
        <v>0</v>
      </c>
      <c r="E976" s="944" t="str">
        <f>IF(C976&gt;0,D976/C976-1,IF(C976&lt;0,-(D976/C976-1),""))</f>
      </c>
      <c r="F976" s="937" t="str">
        <f>IF(LEN(A976)=3,"是",IF(B976&lt;&gt;"",IF(SUM(C976:D976)&lt;&gt;0,"是","否"),"是"))</f>
        <v>否</v>
      </c>
      <c r="G976" s="873" t="str">
        <f>IF(LEN(A976)=3,"类",IF(LEN(A976)=5,"款","项"))</f>
        <v>项</v>
      </c>
    </row>
    <row ht="36.0" customHeight="1" x14ac:dyDescent="0.15" r="977" spans="1:7">
      <c r="A977" s="387">
        <v>2140130</v>
      </c>
      <c r="B977" s="284" t="s">
        <v>873</v>
      </c>
      <c r="C977" s="307">
        <v>0</v>
      </c>
      <c r="D977" s="310">
        <v>0</v>
      </c>
      <c r="E977" s="944" t="str">
        <f>IF(C977&gt;0,D977/C977-1,IF(C977&lt;0,-(D977/C977-1),""))</f>
      </c>
      <c r="F977" s="937" t="str">
        <f>IF(LEN(A977)=3,"是",IF(B977&lt;&gt;"",IF(SUM(C977:D977)&lt;&gt;0,"是","否"),"是"))</f>
        <v>否</v>
      </c>
      <c r="G977" s="873" t="str">
        <f>IF(LEN(A977)=3,"类",IF(LEN(A977)=5,"款","项"))</f>
        <v>项</v>
      </c>
    </row>
    <row ht="36.0" customHeight="1" x14ac:dyDescent="0.15" r="978" spans="1:7">
      <c r="A978" s="387">
        <v>2140131</v>
      </c>
      <c r="B978" s="284" t="s">
        <v>874</v>
      </c>
      <c r="C978" s="307">
        <v>0</v>
      </c>
      <c r="D978" s="310">
        <v>0</v>
      </c>
      <c r="E978" s="944" t="str">
        <f>IF(C978&gt;0,D978/C978-1,IF(C978&lt;0,-(D978/C978-1),""))</f>
      </c>
      <c r="F978" s="937" t="str">
        <f>IF(LEN(A978)=3,"是",IF(B978&lt;&gt;"",IF(SUM(C978:D978)&lt;&gt;0,"是","否"),"是"))</f>
        <v>否</v>
      </c>
      <c r="G978" s="873" t="str">
        <f>IF(LEN(A978)=3,"类",IF(LEN(A978)=5,"款","项"))</f>
        <v>项</v>
      </c>
    </row>
    <row ht="36.0" customHeight="1" x14ac:dyDescent="0.15" r="979" spans="1:7">
      <c r="A979" s="387">
        <v>2140133</v>
      </c>
      <c r="B979" s="284" t="s">
        <v>875</v>
      </c>
      <c r="C979" s="307">
        <v>0</v>
      </c>
      <c r="D979" s="310">
        <v>0</v>
      </c>
      <c r="E979" s="944" t="str">
        <f>IF(C979&gt;0,D979/C979-1,IF(C979&lt;0,-(D979/C979-1),""))</f>
      </c>
      <c r="F979" s="937" t="str">
        <f>IF(LEN(A979)=3,"是",IF(B979&lt;&gt;"",IF(SUM(C979:D979)&lt;&gt;0,"是","否"),"是"))</f>
        <v>否</v>
      </c>
      <c r="G979" s="873" t="str">
        <f>IF(LEN(A979)=3,"类",IF(LEN(A979)=5,"款","项"))</f>
        <v>项</v>
      </c>
    </row>
    <row ht="36.0" customHeight="1" x14ac:dyDescent="0.15" r="980" spans="1:7">
      <c r="A980" s="387">
        <v>2140136</v>
      </c>
      <c r="B980" s="284" t="s">
        <v>876</v>
      </c>
      <c r="C980" s="307">
        <v>0</v>
      </c>
      <c r="D980" s="310">
        <v>0</v>
      </c>
      <c r="E980" s="944" t="str">
        <f>IF(C980&gt;0,D980/C980-1,IF(C980&lt;0,-(D980/C980-1),""))</f>
      </c>
      <c r="F980" s="937" t="str">
        <f>IF(LEN(A980)=3,"是",IF(B980&lt;&gt;"",IF(SUM(C980:D980)&lt;&gt;0,"是","否"),"是"))</f>
        <v>否</v>
      </c>
      <c r="G980" s="873" t="str">
        <f>IF(LEN(A980)=3,"类",IF(LEN(A980)=5,"款","项"))</f>
        <v>项</v>
      </c>
    </row>
    <row ht="36.0" customHeight="1" x14ac:dyDescent="0.15" r="981" spans="1:7">
      <c r="A981" s="387">
        <v>2140138</v>
      </c>
      <c r="B981" s="284" t="s">
        <v>877</v>
      </c>
      <c r="C981" s="307">
        <v>0</v>
      </c>
      <c r="D981" s="310">
        <v>0</v>
      </c>
      <c r="E981" s="944" t="str">
        <f>IF(C981&gt;0,D981/C981-1,IF(C981&lt;0,-(D981/C981-1),""))</f>
      </c>
      <c r="F981" s="937" t="str">
        <f>IF(LEN(A981)=3,"是",IF(B981&lt;&gt;"",IF(SUM(C981:D981)&lt;&gt;0,"是","否"),"是"))</f>
        <v>否</v>
      </c>
      <c r="G981" s="873" t="str">
        <f>IF(LEN(A981)=3,"类",IF(LEN(A981)=5,"款","项"))</f>
        <v>项</v>
      </c>
    </row>
    <row ht="36.0" customHeight="1" x14ac:dyDescent="0.15" r="982" spans="1:7">
      <c r="A982" s="387">
        <v>2140139</v>
      </c>
      <c r="B982" s="284" t="s">
        <v>878</v>
      </c>
      <c r="C982" s="307"/>
      <c r="D982" s="310"/>
      <c r="E982" s="944" t="str">
        <f>IF(C982&gt;0,D982/C982-1,IF(C982&lt;0,-(D982/C982-1),""))</f>
      </c>
      <c r="F982" s="937" t="str">
        <f>IF(LEN(A982)=3,"是",IF(B982&lt;&gt;"",IF(SUM(C982:D982)&lt;&gt;0,"是","否"),"是"))</f>
        <v>否</v>
      </c>
      <c r="G982" s="873" t="str">
        <f>IF(LEN(A982)=3,"类",IF(LEN(A982)=5,"款","项"))</f>
        <v>项</v>
      </c>
    </row>
    <row ht="36.0" customHeight="1" x14ac:dyDescent="0.15" r="983" spans="1:7">
      <c r="A983" s="387">
        <v>2140199</v>
      </c>
      <c r="B983" s="284" t="s">
        <v>879</v>
      </c>
      <c r="C983" s="307">
        <v>0</v>
      </c>
      <c r="D983" s="310">
        <v>0</v>
      </c>
      <c r="E983" s="944" t="str">
        <f>IF(C983&gt;0,D983/C983-1,IF(C983&lt;0,-(D983/C983-1),""))</f>
      </c>
      <c r="F983" s="937" t="str">
        <f>IF(LEN(A983)=3,"是",IF(B983&lt;&gt;"",IF(SUM(C983:D983)&lt;&gt;0,"是","否"),"是"))</f>
        <v>否</v>
      </c>
      <c r="G983" s="873" t="str">
        <f>IF(LEN(A983)=3,"类",IF(LEN(A983)=5,"款","项"))</f>
        <v>项</v>
      </c>
    </row>
    <row ht="36.0" customHeight="1" x14ac:dyDescent="0.15" r="984" spans="1:7">
      <c r="A984" s="386">
        <v>21402</v>
      </c>
      <c r="B984" s="281" t="s">
        <v>880</v>
      </c>
      <c r="C984" s="307">
        <v>0</v>
      </c>
      <c r="D984" s="307">
        <v>0</v>
      </c>
      <c r="E984" s="978" t="str">
        <f>IF(C984&gt;0,D984/C984-1,IF(C984&lt;0,-(D984/C984-1),""))</f>
      </c>
      <c r="F984" s="937" t="str">
        <f>IF(LEN(A984)=3,"是",IF(B984&lt;&gt;"",IF(SUM(C984:D984)&lt;&gt;0,"是","否"),"是"))</f>
        <v>否</v>
      </c>
      <c r="G984" s="873" t="str">
        <f>IF(LEN(A984)=3,"类",IF(LEN(A984)=5,"款","项"))</f>
        <v>款</v>
      </c>
    </row>
    <row ht="36.0" customHeight="1" x14ac:dyDescent="0.15" r="985" spans="1:7">
      <c r="A985" s="387">
        <v>2140201</v>
      </c>
      <c r="B985" s="284" t="s">
        <v>136</v>
      </c>
      <c r="C985" s="307">
        <v>0</v>
      </c>
      <c r="D985" s="310">
        <v>0</v>
      </c>
      <c r="E985" s="944" t="str">
        <f>IF(C985&gt;0,D985/C985-1,IF(C985&lt;0,-(D985/C985-1),""))</f>
      </c>
      <c r="F985" s="937" t="str">
        <f>IF(LEN(A985)=3,"是",IF(B985&lt;&gt;"",IF(SUM(C985:D985)&lt;&gt;0,"是","否"),"是"))</f>
        <v>否</v>
      </c>
      <c r="G985" s="873" t="str">
        <f>IF(LEN(A985)=3,"类",IF(LEN(A985)=5,"款","项"))</f>
        <v>项</v>
      </c>
    </row>
    <row ht="36.0" customHeight="1" x14ac:dyDescent="0.15" r="986" spans="1:7">
      <c r="A986" s="387">
        <v>2140202</v>
      </c>
      <c r="B986" s="284" t="s">
        <v>137</v>
      </c>
      <c r="C986" s="307">
        <v>0</v>
      </c>
      <c r="D986" s="310">
        <v>0</v>
      </c>
      <c r="E986" s="944" t="str">
        <f>IF(C986&gt;0,D986/C986-1,IF(C986&lt;0,-(D986/C986-1),""))</f>
      </c>
      <c r="F986" s="937" t="str">
        <f>IF(LEN(A986)=3,"是",IF(B986&lt;&gt;"",IF(SUM(C986:D986)&lt;&gt;0,"是","否"),"是"))</f>
        <v>否</v>
      </c>
      <c r="G986" s="873" t="str">
        <f>IF(LEN(A986)=3,"类",IF(LEN(A986)=5,"款","项"))</f>
        <v>项</v>
      </c>
    </row>
    <row ht="36.0" customHeight="1" x14ac:dyDescent="0.15" r="987" spans="1:7">
      <c r="A987" s="387">
        <v>2140203</v>
      </c>
      <c r="B987" s="284" t="s">
        <v>138</v>
      </c>
      <c r="C987" s="307">
        <v>0</v>
      </c>
      <c r="D987" s="310">
        <v>0</v>
      </c>
      <c r="E987" s="944" t="str">
        <f>IF(C987&gt;0,D987/C987-1,IF(C987&lt;0,-(D987/C987-1),""))</f>
      </c>
      <c r="F987" s="937" t="str">
        <f>IF(LEN(A987)=3,"是",IF(B987&lt;&gt;"",IF(SUM(C987:D987)&lt;&gt;0,"是","否"),"是"))</f>
        <v>否</v>
      </c>
      <c r="G987" s="873" t="str">
        <f>IF(LEN(A987)=3,"类",IF(LEN(A987)=5,"款","项"))</f>
        <v>项</v>
      </c>
    </row>
    <row ht="36.0" customHeight="1" x14ac:dyDescent="0.15" r="988" spans="1:7">
      <c r="A988" s="387">
        <v>2140204</v>
      </c>
      <c r="B988" s="284" t="s">
        <v>881</v>
      </c>
      <c r="C988" s="307">
        <v>0</v>
      </c>
      <c r="D988" s="310">
        <v>0</v>
      </c>
      <c r="E988" s="944" t="str">
        <f>IF(C988&gt;0,D988/C988-1,IF(C988&lt;0,-(D988/C988-1),""))</f>
      </c>
      <c r="F988" s="937" t="str">
        <f>IF(LEN(A988)=3,"是",IF(B988&lt;&gt;"",IF(SUM(C988:D988)&lt;&gt;0,"是","否"),"是"))</f>
        <v>否</v>
      </c>
      <c r="G988" s="873" t="str">
        <f>IF(LEN(A988)=3,"类",IF(LEN(A988)=5,"款","项"))</f>
        <v>项</v>
      </c>
    </row>
    <row ht="36.0" customHeight="1" x14ac:dyDescent="0.15" r="989" spans="1:7">
      <c r="A989" s="387">
        <v>2140205</v>
      </c>
      <c r="B989" s="284" t="s">
        <v>882</v>
      </c>
      <c r="C989" s="307">
        <v>0</v>
      </c>
      <c r="D989" s="310">
        <v>0</v>
      </c>
      <c r="E989" s="944" t="str">
        <f>IF(C989&gt;0,D989/C989-1,IF(C989&lt;0,-(D989/C989-1),""))</f>
      </c>
      <c r="F989" s="937" t="str">
        <f>IF(LEN(A989)=3,"是",IF(B989&lt;&gt;"",IF(SUM(C989:D989)&lt;&gt;0,"是","否"),"是"))</f>
        <v>否</v>
      </c>
      <c r="G989" s="873" t="str">
        <f>IF(LEN(A989)=3,"类",IF(LEN(A989)=5,"款","项"))</f>
        <v>项</v>
      </c>
    </row>
    <row ht="36.0" customHeight="1" x14ac:dyDescent="0.15" r="990" spans="1:7">
      <c r="A990" s="387">
        <v>2140206</v>
      </c>
      <c r="B990" s="284" t="s">
        <v>883</v>
      </c>
      <c r="C990" s="307">
        <v>0</v>
      </c>
      <c r="D990" s="310">
        <v>0</v>
      </c>
      <c r="E990" s="944" t="str">
        <f>IF(C990&gt;0,D990/C990-1,IF(C990&lt;0,-(D990/C990-1),""))</f>
      </c>
      <c r="F990" s="937" t="str">
        <f>IF(LEN(A990)=3,"是",IF(B990&lt;&gt;"",IF(SUM(C990:D990)&lt;&gt;0,"是","否"),"是"))</f>
        <v>否</v>
      </c>
      <c r="G990" s="873" t="str">
        <f>IF(LEN(A990)=3,"类",IF(LEN(A990)=5,"款","项"))</f>
        <v>项</v>
      </c>
    </row>
    <row ht="36.0" customHeight="1" x14ac:dyDescent="0.15" r="991" spans="1:7">
      <c r="A991" s="387">
        <v>2140207</v>
      </c>
      <c r="B991" s="284" t="s">
        <v>884</v>
      </c>
      <c r="C991" s="307">
        <v>0</v>
      </c>
      <c r="D991" s="310">
        <v>0</v>
      </c>
      <c r="E991" s="944" t="str">
        <f>IF(C991&gt;0,D991/C991-1,IF(C991&lt;0,-(D991/C991-1),""))</f>
      </c>
      <c r="F991" s="937" t="str">
        <f>IF(LEN(A991)=3,"是",IF(B991&lt;&gt;"",IF(SUM(C991:D991)&lt;&gt;0,"是","否"),"是"))</f>
        <v>否</v>
      </c>
      <c r="G991" s="873" t="str">
        <f>IF(LEN(A991)=3,"类",IF(LEN(A991)=5,"款","项"))</f>
        <v>项</v>
      </c>
    </row>
    <row ht="36.0" customHeight="1" x14ac:dyDescent="0.15" r="992" spans="1:7">
      <c r="A992" s="387">
        <v>2140208</v>
      </c>
      <c r="B992" s="284" t="s">
        <v>885</v>
      </c>
      <c r="C992" s="307">
        <v>0</v>
      </c>
      <c r="D992" s="310">
        <v>0</v>
      </c>
      <c r="E992" s="944" t="str">
        <f>IF(C992&gt;0,D992/C992-1,IF(C992&lt;0,-(D992/C992-1),""))</f>
      </c>
      <c r="F992" s="937" t="str">
        <f>IF(LEN(A992)=3,"是",IF(B992&lt;&gt;"",IF(SUM(C992:D992)&lt;&gt;0,"是","否"),"是"))</f>
        <v>否</v>
      </c>
      <c r="G992" s="873" t="str">
        <f>IF(LEN(A992)=3,"类",IF(LEN(A992)=5,"款","项"))</f>
        <v>项</v>
      </c>
    </row>
    <row ht="36.0" customHeight="1" x14ac:dyDescent="0.15" r="993" spans="1:7">
      <c r="A993" s="387">
        <v>2140299</v>
      </c>
      <c r="B993" s="284" t="s">
        <v>886</v>
      </c>
      <c r="C993" s="307">
        <v>0</v>
      </c>
      <c r="D993" s="310">
        <v>0</v>
      </c>
      <c r="E993" s="944" t="str">
        <f>IF(C993&gt;0,D993/C993-1,IF(C993&lt;0,-(D993/C993-1),""))</f>
      </c>
      <c r="F993" s="937" t="str">
        <f>IF(LEN(A993)=3,"是",IF(B993&lt;&gt;"",IF(SUM(C993:D993)&lt;&gt;0,"是","否"),"是"))</f>
        <v>否</v>
      </c>
      <c r="G993" s="873" t="str">
        <f>IF(LEN(A993)=3,"类",IF(LEN(A993)=5,"款","项"))</f>
        <v>项</v>
      </c>
    </row>
    <row ht="36.0" customHeight="1" x14ac:dyDescent="0.15" r="994" spans="1:7">
      <c r="A994" s="386">
        <v>21403</v>
      </c>
      <c r="B994" s="281" t="s">
        <v>887</v>
      </c>
      <c r="C994" s="307">
        <v>0</v>
      </c>
      <c r="D994" s="307">
        <v>0</v>
      </c>
      <c r="E994" s="978" t="str">
        <f>IF(C994&gt;0,D994/C994-1,IF(C994&lt;0,-(D994/C994-1),""))</f>
      </c>
      <c r="F994" s="937" t="str">
        <f>IF(LEN(A994)=3,"是",IF(B994&lt;&gt;"",IF(SUM(C994:D994)&lt;&gt;0,"是","否"),"是"))</f>
        <v>否</v>
      </c>
      <c r="G994" s="873" t="str">
        <f>IF(LEN(A994)=3,"类",IF(LEN(A994)=5,"款","项"))</f>
        <v>款</v>
      </c>
    </row>
    <row ht="36.0" customHeight="1" x14ac:dyDescent="0.15" r="995" spans="1:7">
      <c r="A995" s="387">
        <v>2140301</v>
      </c>
      <c r="B995" s="284" t="s">
        <v>136</v>
      </c>
      <c r="C995" s="307">
        <v>0</v>
      </c>
      <c r="D995" s="310">
        <v>0</v>
      </c>
      <c r="E995" s="944" t="str">
        <f>IF(C995&gt;0,D995/C995-1,IF(C995&lt;0,-(D995/C995-1),""))</f>
      </c>
      <c r="F995" s="937" t="str">
        <f>IF(LEN(A995)=3,"是",IF(B995&lt;&gt;"",IF(SUM(C995:D995)&lt;&gt;0,"是","否"),"是"))</f>
        <v>否</v>
      </c>
      <c r="G995" s="873" t="str">
        <f>IF(LEN(A995)=3,"类",IF(LEN(A995)=5,"款","项"))</f>
        <v>项</v>
      </c>
    </row>
    <row ht="36.0" customHeight="1" x14ac:dyDescent="0.15" r="996" spans="1:7">
      <c r="A996" s="387">
        <v>2140302</v>
      </c>
      <c r="B996" s="284" t="s">
        <v>137</v>
      </c>
      <c r="C996" s="307">
        <v>0</v>
      </c>
      <c r="D996" s="310">
        <v>0</v>
      </c>
      <c r="E996" s="944" t="str">
        <f>IF(C996&gt;0,D996/C996-1,IF(C996&lt;0,-(D996/C996-1),""))</f>
      </c>
      <c r="F996" s="937" t="str">
        <f>IF(LEN(A996)=3,"是",IF(B996&lt;&gt;"",IF(SUM(C996:D996)&lt;&gt;0,"是","否"),"是"))</f>
        <v>否</v>
      </c>
      <c r="G996" s="873" t="str">
        <f>IF(LEN(A996)=3,"类",IF(LEN(A996)=5,"款","项"))</f>
        <v>项</v>
      </c>
    </row>
    <row ht="36.0" customHeight="1" x14ac:dyDescent="0.15" r="997" spans="1:7">
      <c r="A997" s="387">
        <v>2140303</v>
      </c>
      <c r="B997" s="284" t="s">
        <v>138</v>
      </c>
      <c r="C997" s="307">
        <v>0</v>
      </c>
      <c r="D997" s="310">
        <v>0</v>
      </c>
      <c r="E997" s="944" t="str">
        <f>IF(C997&gt;0,D997/C997-1,IF(C997&lt;0,-(D997/C997-1),""))</f>
      </c>
      <c r="F997" s="937" t="str">
        <f>IF(LEN(A997)=3,"是",IF(B997&lt;&gt;"",IF(SUM(C997:D997)&lt;&gt;0,"是","否"),"是"))</f>
        <v>否</v>
      </c>
      <c r="G997" s="873" t="str">
        <f>IF(LEN(A997)=3,"类",IF(LEN(A997)=5,"款","项"))</f>
        <v>项</v>
      </c>
    </row>
    <row ht="36.0" customHeight="1" x14ac:dyDescent="0.15" r="998" spans="1:7">
      <c r="A998" s="387">
        <v>2140304</v>
      </c>
      <c r="B998" s="284" t="s">
        <v>888</v>
      </c>
      <c r="C998" s="307">
        <v>0</v>
      </c>
      <c r="D998" s="310">
        <v>0</v>
      </c>
      <c r="E998" s="944" t="str">
        <f>IF(C998&gt;0,D998/C998-1,IF(C998&lt;0,-(D998/C998-1),""))</f>
      </c>
      <c r="F998" s="937" t="str">
        <f>IF(LEN(A998)=3,"是",IF(B998&lt;&gt;"",IF(SUM(C998:D998)&lt;&gt;0,"是","否"),"是"))</f>
        <v>否</v>
      </c>
      <c r="G998" s="873" t="str">
        <f>IF(LEN(A998)=3,"类",IF(LEN(A998)=5,"款","项"))</f>
        <v>项</v>
      </c>
    </row>
    <row ht="36.0" customHeight="1" x14ac:dyDescent="0.15" r="999" spans="1:7">
      <c r="A999" s="387">
        <v>2140305</v>
      </c>
      <c r="B999" s="284" t="s">
        <v>889</v>
      </c>
      <c r="C999" s="307">
        <v>0</v>
      </c>
      <c r="D999" s="310">
        <v>0</v>
      </c>
      <c r="E999" s="944" t="str">
        <f>IF(C999&gt;0,D999/C999-1,IF(C999&lt;0,-(D999/C999-1),""))</f>
      </c>
      <c r="F999" s="937" t="str">
        <f>IF(LEN(A999)=3,"是",IF(B999&lt;&gt;"",IF(SUM(C999:D999)&lt;&gt;0,"是","否"),"是"))</f>
        <v>否</v>
      </c>
      <c r="G999" s="873" t="str">
        <f>IF(LEN(A999)=3,"类",IF(LEN(A999)=5,"款","项"))</f>
        <v>项</v>
      </c>
    </row>
    <row ht="36.0" customHeight="1" x14ac:dyDescent="0.15" r="1000" spans="1:7">
      <c r="A1000" s="387">
        <v>2140306</v>
      </c>
      <c r="B1000" s="284" t="s">
        <v>890</v>
      </c>
      <c r="C1000" s="307">
        <v>0</v>
      </c>
      <c r="D1000" s="310">
        <v>0</v>
      </c>
      <c r="E1000" s="944" t="str">
        <f>IF(C1000&gt;0,D1000/C1000-1,IF(C1000&lt;0,-(D1000/C1000-1),""))</f>
      </c>
      <c r="F1000" s="937" t="str">
        <f>IF(LEN(A1000)=3,"是",IF(B1000&lt;&gt;"",IF(SUM(C1000:D1000)&lt;&gt;0,"是","否"),"是"))</f>
        <v>否</v>
      </c>
      <c r="G1000" s="873" t="str">
        <f>IF(LEN(A1000)=3,"类",IF(LEN(A1000)=5,"款","项"))</f>
        <v>项</v>
      </c>
    </row>
    <row ht="36.0" customHeight="1" x14ac:dyDescent="0.15" r="1001" spans="1:7">
      <c r="A1001" s="387">
        <v>2140307</v>
      </c>
      <c r="B1001" s="284" t="s">
        <v>891</v>
      </c>
      <c r="C1001" s="307">
        <v>0</v>
      </c>
      <c r="D1001" s="310">
        <v>0</v>
      </c>
      <c r="E1001" s="944" t="str">
        <f>IF(C1001&gt;0,D1001/C1001-1,IF(C1001&lt;0,-(D1001/C1001-1),""))</f>
      </c>
      <c r="F1001" s="937" t="str">
        <f>IF(LEN(A1001)=3,"是",IF(B1001&lt;&gt;"",IF(SUM(C1001:D1001)&lt;&gt;0,"是","否"),"是"))</f>
        <v>否</v>
      </c>
      <c r="G1001" s="873" t="str">
        <f>IF(LEN(A1001)=3,"类",IF(LEN(A1001)=5,"款","项"))</f>
        <v>项</v>
      </c>
    </row>
    <row ht="36.0" customHeight="1" x14ac:dyDescent="0.15" r="1002" spans="1:7">
      <c r="A1002" s="387">
        <v>2140308</v>
      </c>
      <c r="B1002" s="284" t="s">
        <v>892</v>
      </c>
      <c r="C1002" s="307">
        <v>0</v>
      </c>
      <c r="D1002" s="310">
        <v>0</v>
      </c>
      <c r="E1002" s="944" t="str">
        <f>IF(C1002&gt;0,D1002/C1002-1,IF(C1002&lt;0,-(D1002/C1002-1),""))</f>
      </c>
      <c r="F1002" s="937" t="str">
        <f>IF(LEN(A1002)=3,"是",IF(B1002&lt;&gt;"",IF(SUM(C1002:D1002)&lt;&gt;0,"是","否"),"是"))</f>
        <v>否</v>
      </c>
      <c r="G1002" s="873" t="str">
        <f>IF(LEN(A1002)=3,"类",IF(LEN(A1002)=5,"款","项"))</f>
        <v>项</v>
      </c>
    </row>
    <row ht="36.0" customHeight="1" x14ac:dyDescent="0.15" r="1003" spans="1:7">
      <c r="A1003" s="387">
        <v>2140399</v>
      </c>
      <c r="B1003" s="284" t="s">
        <v>893</v>
      </c>
      <c r="C1003" s="307">
        <v>0</v>
      </c>
      <c r="D1003" s="310">
        <v>0</v>
      </c>
      <c r="E1003" s="944" t="str">
        <f>IF(C1003&gt;0,D1003/C1003-1,IF(C1003&lt;0,-(D1003/C1003-1),""))</f>
      </c>
      <c r="F1003" s="937" t="str">
        <f>IF(LEN(A1003)=3,"是",IF(B1003&lt;&gt;"",IF(SUM(C1003:D1003)&lt;&gt;0,"是","否"),"是"))</f>
        <v>否</v>
      </c>
      <c r="G1003" s="873" t="str">
        <f>IF(LEN(A1003)=3,"类",IF(LEN(A1003)=5,"款","项"))</f>
        <v>项</v>
      </c>
    </row>
    <row ht="36.0" customHeight="1" x14ac:dyDescent="0.15" r="1004" spans="1:7">
      <c r="A1004" s="386">
        <v>21404</v>
      </c>
      <c r="B1004" s="281" t="s">
        <v>894</v>
      </c>
      <c r="C1004" s="307"/>
      <c r="D1004" s="307"/>
      <c r="E1004" s="978" t="str">
        <f>IF(C1004&gt;0,D1004/C1004-1,IF(C1004&lt;0,-(D1004/C1004-1),""))</f>
      </c>
      <c r="F1004" s="937" t="str">
        <f>IF(LEN(A1004)=3,"是",IF(B1004&lt;&gt;"",IF(SUM(C1004:D1004)&lt;&gt;0,"是","否"),"是"))</f>
        <v>否</v>
      </c>
      <c r="G1004" s="873" t="str">
        <f>IF(LEN(A1004)=3,"类",IF(LEN(A1004)=5,"款","项"))</f>
        <v>款</v>
      </c>
    </row>
    <row ht="36.0" customHeight="1" x14ac:dyDescent="0.15" r="1005" spans="1:7">
      <c r="A1005" s="387">
        <v>2140401</v>
      </c>
      <c r="B1005" s="284" t="s">
        <v>895</v>
      </c>
      <c r="C1005" s="307"/>
      <c r="D1005" s="310"/>
      <c r="E1005" s="944" t="str">
        <f>IF(C1005&gt;0,D1005/C1005-1,IF(C1005&lt;0,-(D1005/C1005-1),""))</f>
      </c>
      <c r="F1005" s="937" t="str">
        <f>IF(LEN(A1005)=3,"是",IF(B1005&lt;&gt;"",IF(SUM(C1005:D1005)&lt;&gt;0,"是","否"),"是"))</f>
        <v>否</v>
      </c>
      <c r="G1005" s="873" t="str">
        <f>IF(LEN(A1005)=3,"类",IF(LEN(A1005)=5,"款","项"))</f>
        <v>项</v>
      </c>
    </row>
    <row ht="36.0" customHeight="1" x14ac:dyDescent="0.15" r="1006" spans="1:7">
      <c r="A1006" s="387">
        <v>2140402</v>
      </c>
      <c r="B1006" s="284" t="s">
        <v>896</v>
      </c>
      <c r="C1006" s="307"/>
      <c r="D1006" s="310"/>
      <c r="E1006" s="944" t="str">
        <f>IF(C1006&gt;0,D1006/C1006-1,IF(C1006&lt;0,-(D1006/C1006-1),""))</f>
      </c>
      <c r="F1006" s="937" t="str">
        <f>IF(LEN(A1006)=3,"是",IF(B1006&lt;&gt;"",IF(SUM(C1006:D1006)&lt;&gt;0,"是","否"),"是"))</f>
        <v>否</v>
      </c>
      <c r="G1006" s="873" t="str">
        <f>IF(LEN(A1006)=3,"类",IF(LEN(A1006)=5,"款","项"))</f>
        <v>项</v>
      </c>
    </row>
    <row ht="36.0" customHeight="1" x14ac:dyDescent="0.15" r="1007" spans="1:7">
      <c r="A1007" s="387">
        <v>2140403</v>
      </c>
      <c r="B1007" s="284" t="s">
        <v>897</v>
      </c>
      <c r="C1007" s="307"/>
      <c r="D1007" s="310"/>
      <c r="E1007" s="944" t="str">
        <f>IF(C1007&gt;0,D1007/C1007-1,IF(C1007&lt;0,-(D1007/C1007-1),""))</f>
      </c>
      <c r="F1007" s="937" t="str">
        <f>IF(LEN(A1007)=3,"是",IF(B1007&lt;&gt;"",IF(SUM(C1007:D1007)&lt;&gt;0,"是","否"),"是"))</f>
        <v>否</v>
      </c>
      <c r="G1007" s="873" t="str">
        <f>IF(LEN(A1007)=3,"类",IF(LEN(A1007)=5,"款","项"))</f>
        <v>项</v>
      </c>
    </row>
    <row ht="36.0" customHeight="1" x14ac:dyDescent="0.15" r="1008" spans="1:7">
      <c r="A1008" s="387">
        <v>2140499</v>
      </c>
      <c r="B1008" s="284" t="s">
        <v>898</v>
      </c>
      <c r="C1008" s="307"/>
      <c r="D1008" s="310"/>
      <c r="E1008" s="944" t="str">
        <f>IF(C1008&gt;0,D1008/C1008-1,IF(C1008&lt;0,-(D1008/C1008-1),""))</f>
      </c>
      <c r="F1008" s="937" t="str">
        <f>IF(LEN(A1008)=3,"是",IF(B1008&lt;&gt;"",IF(SUM(C1008:D1008)&lt;&gt;0,"是","否"),"是"))</f>
        <v>否</v>
      </c>
      <c r="G1008" s="873" t="str">
        <f>IF(LEN(A1008)=3,"类",IF(LEN(A1008)=5,"款","项"))</f>
        <v>项</v>
      </c>
    </row>
    <row ht="36.0" customHeight="1" x14ac:dyDescent="0.15" r="1009" spans="1:7">
      <c r="A1009" s="386">
        <v>21405</v>
      </c>
      <c r="B1009" s="281" t="s">
        <v>899</v>
      </c>
      <c r="C1009" s="307">
        <v>0</v>
      </c>
      <c r="D1009" s="307">
        <v>0</v>
      </c>
      <c r="E1009" s="978" t="str">
        <f>IF(C1009&gt;0,D1009/C1009-1,IF(C1009&lt;0,-(D1009/C1009-1),""))</f>
      </c>
      <c r="F1009" s="937" t="str">
        <f>IF(LEN(A1009)=3,"是",IF(B1009&lt;&gt;"",IF(SUM(C1009:D1009)&lt;&gt;0,"是","否"),"是"))</f>
        <v>否</v>
      </c>
      <c r="G1009" s="873" t="str">
        <f>IF(LEN(A1009)=3,"类",IF(LEN(A1009)=5,"款","项"))</f>
        <v>款</v>
      </c>
    </row>
    <row ht="36.0" customHeight="1" x14ac:dyDescent="0.15" r="1010" spans="1:7">
      <c r="A1010" s="387">
        <v>2140501</v>
      </c>
      <c r="B1010" s="284" t="s">
        <v>136</v>
      </c>
      <c r="C1010" s="307">
        <v>0</v>
      </c>
      <c r="D1010" s="310">
        <v>0</v>
      </c>
      <c r="E1010" s="944" t="str">
        <f>IF(C1010&gt;0,D1010/C1010-1,IF(C1010&lt;0,-(D1010/C1010-1),""))</f>
      </c>
      <c r="F1010" s="937" t="str">
        <f>IF(LEN(A1010)=3,"是",IF(B1010&lt;&gt;"",IF(SUM(C1010:D1010)&lt;&gt;0,"是","否"),"是"))</f>
        <v>否</v>
      </c>
      <c r="G1010" s="873" t="str">
        <f>IF(LEN(A1010)=3,"类",IF(LEN(A1010)=5,"款","项"))</f>
        <v>项</v>
      </c>
    </row>
    <row ht="36.0" customHeight="1" x14ac:dyDescent="0.15" r="1011" spans="1:7">
      <c r="A1011" s="387">
        <v>2140502</v>
      </c>
      <c r="B1011" s="284" t="s">
        <v>137</v>
      </c>
      <c r="C1011" s="307">
        <v>0</v>
      </c>
      <c r="D1011" s="310">
        <v>0</v>
      </c>
      <c r="E1011" s="944" t="str">
        <f>IF(C1011&gt;0,D1011/C1011-1,IF(C1011&lt;0,-(D1011/C1011-1),""))</f>
      </c>
      <c r="F1011" s="937" t="str">
        <f>IF(LEN(A1011)=3,"是",IF(B1011&lt;&gt;"",IF(SUM(C1011:D1011)&lt;&gt;0,"是","否"),"是"))</f>
        <v>否</v>
      </c>
      <c r="G1011" s="873" t="str">
        <f>IF(LEN(A1011)=3,"类",IF(LEN(A1011)=5,"款","项"))</f>
        <v>项</v>
      </c>
    </row>
    <row ht="36.0" customHeight="1" x14ac:dyDescent="0.15" r="1012" spans="1:7">
      <c r="A1012" s="387">
        <v>2140503</v>
      </c>
      <c r="B1012" s="284" t="s">
        <v>138</v>
      </c>
      <c r="C1012" s="307">
        <v>0</v>
      </c>
      <c r="D1012" s="310">
        <v>0</v>
      </c>
      <c r="E1012" s="944" t="str">
        <f>IF(C1012&gt;0,D1012/C1012-1,IF(C1012&lt;0,-(D1012/C1012-1),""))</f>
      </c>
      <c r="F1012" s="937" t="str">
        <f>IF(LEN(A1012)=3,"是",IF(B1012&lt;&gt;"",IF(SUM(C1012:D1012)&lt;&gt;0,"是","否"),"是"))</f>
        <v>否</v>
      </c>
      <c r="G1012" s="873" t="str">
        <f>IF(LEN(A1012)=3,"类",IF(LEN(A1012)=5,"款","项"))</f>
        <v>项</v>
      </c>
    </row>
    <row ht="36.0" customHeight="1" x14ac:dyDescent="0.15" r="1013" spans="1:7">
      <c r="A1013" s="387">
        <v>2140504</v>
      </c>
      <c r="B1013" s="284" t="s">
        <v>885</v>
      </c>
      <c r="C1013" s="307">
        <v>0</v>
      </c>
      <c r="D1013" s="310">
        <v>0</v>
      </c>
      <c r="E1013" s="944" t="str">
        <f>IF(C1013&gt;0,D1013/C1013-1,IF(C1013&lt;0,-(D1013/C1013-1),""))</f>
      </c>
      <c r="F1013" s="937" t="str">
        <f>IF(LEN(A1013)=3,"是",IF(B1013&lt;&gt;"",IF(SUM(C1013:D1013)&lt;&gt;0,"是","否"),"是"))</f>
        <v>否</v>
      </c>
      <c r="G1013" s="873" t="str">
        <f>IF(LEN(A1013)=3,"类",IF(LEN(A1013)=5,"款","项"))</f>
        <v>项</v>
      </c>
    </row>
    <row ht="36.0" customHeight="1" x14ac:dyDescent="0.15" r="1014" spans="1:7">
      <c r="A1014" s="387">
        <v>2140505</v>
      </c>
      <c r="B1014" s="284" t="s">
        <v>900</v>
      </c>
      <c r="C1014" s="307">
        <v>0</v>
      </c>
      <c r="D1014" s="310">
        <v>0</v>
      </c>
      <c r="E1014" s="944" t="str">
        <f>IF(C1014&gt;0,D1014/C1014-1,IF(C1014&lt;0,-(D1014/C1014-1),""))</f>
      </c>
      <c r="F1014" s="937" t="str">
        <f>IF(LEN(A1014)=3,"是",IF(B1014&lt;&gt;"",IF(SUM(C1014:D1014)&lt;&gt;0,"是","否"),"是"))</f>
        <v>否</v>
      </c>
      <c r="G1014" s="873" t="str">
        <f>IF(LEN(A1014)=3,"类",IF(LEN(A1014)=5,"款","项"))</f>
        <v>项</v>
      </c>
    </row>
    <row ht="36.0" customHeight="1" x14ac:dyDescent="0.15" r="1015" spans="1:7">
      <c r="A1015" s="387">
        <v>2140599</v>
      </c>
      <c r="B1015" s="284" t="s">
        <v>901</v>
      </c>
      <c r="C1015" s="307">
        <v>0</v>
      </c>
      <c r="D1015" s="310">
        <v>0</v>
      </c>
      <c r="E1015" s="944" t="str">
        <f>IF(C1015&gt;0,D1015/C1015-1,IF(C1015&lt;0,-(D1015/C1015-1),""))</f>
      </c>
      <c r="F1015" s="937" t="str">
        <f>IF(LEN(A1015)=3,"是",IF(B1015&lt;&gt;"",IF(SUM(C1015:D1015)&lt;&gt;0,"是","否"),"是"))</f>
        <v>否</v>
      </c>
      <c r="G1015" s="873" t="str">
        <f>IF(LEN(A1015)=3,"类",IF(LEN(A1015)=5,"款","项"))</f>
        <v>项</v>
      </c>
    </row>
    <row ht="36.0" customHeight="1" x14ac:dyDescent="0.15" r="1016" spans="1:7">
      <c r="A1016" s="386">
        <v>21406</v>
      </c>
      <c r="B1016" s="281" t="s">
        <v>902</v>
      </c>
      <c r="C1016" s="307"/>
      <c r="D1016" s="307"/>
      <c r="E1016" s="978" t="str">
        <f>IF(C1016&gt;0,D1016/C1016-1,IF(C1016&lt;0,-(D1016/C1016-1),""))</f>
      </c>
      <c r="F1016" s="937" t="str">
        <f>IF(LEN(A1016)=3,"是",IF(B1016&lt;&gt;"",IF(SUM(C1016:D1016)&lt;&gt;0,"是","否"),"是"))</f>
        <v>否</v>
      </c>
      <c r="G1016" s="873" t="str">
        <f>IF(LEN(A1016)=3,"类",IF(LEN(A1016)=5,"款","项"))</f>
        <v>款</v>
      </c>
    </row>
    <row ht="36.0" customHeight="1" x14ac:dyDescent="0.15" r="1017" spans="1:7">
      <c r="A1017" s="387">
        <v>2140601</v>
      </c>
      <c r="B1017" s="284" t="s">
        <v>903</v>
      </c>
      <c r="C1017" s="307"/>
      <c r="D1017" s="310"/>
      <c r="E1017" s="944" t="str">
        <f>IF(C1017&gt;0,D1017/C1017-1,IF(C1017&lt;0,-(D1017/C1017-1),""))</f>
      </c>
      <c r="F1017" s="937" t="str">
        <f>IF(LEN(A1017)=3,"是",IF(B1017&lt;&gt;"",IF(SUM(C1017:D1017)&lt;&gt;0,"是","否"),"是"))</f>
        <v>否</v>
      </c>
      <c r="G1017" s="873" t="str">
        <f>IF(LEN(A1017)=3,"类",IF(LEN(A1017)=5,"款","项"))</f>
        <v>项</v>
      </c>
    </row>
    <row ht="36.0" customHeight="1" x14ac:dyDescent="0.15" r="1018" spans="1:7">
      <c r="A1018" s="387">
        <v>2140602</v>
      </c>
      <c r="B1018" s="284" t="s">
        <v>904</v>
      </c>
      <c r="C1018" s="307"/>
      <c r="D1018" s="310"/>
      <c r="E1018" s="944" t="str">
        <f>IF(C1018&gt;0,D1018/C1018-1,IF(C1018&lt;0,-(D1018/C1018-1),""))</f>
      </c>
      <c r="F1018" s="937" t="str">
        <f>IF(LEN(A1018)=3,"是",IF(B1018&lt;&gt;"",IF(SUM(C1018:D1018)&lt;&gt;0,"是","否"),"是"))</f>
        <v>否</v>
      </c>
      <c r="G1018" s="873" t="str">
        <f>IF(LEN(A1018)=3,"类",IF(LEN(A1018)=5,"款","项"))</f>
        <v>项</v>
      </c>
    </row>
    <row ht="36.0" customHeight="1" x14ac:dyDescent="0.15" r="1019" spans="1:7">
      <c r="A1019" s="387">
        <v>2140603</v>
      </c>
      <c r="B1019" s="284" t="s">
        <v>905</v>
      </c>
      <c r="C1019" s="307"/>
      <c r="D1019" s="310"/>
      <c r="E1019" s="944" t="str">
        <f>IF(C1019&gt;0,D1019/C1019-1,IF(C1019&lt;0,-(D1019/C1019-1),""))</f>
      </c>
      <c r="F1019" s="937" t="str">
        <f>IF(LEN(A1019)=3,"是",IF(B1019&lt;&gt;"",IF(SUM(C1019:D1019)&lt;&gt;0,"是","否"),"是"))</f>
        <v>否</v>
      </c>
      <c r="G1019" s="873" t="str">
        <f>IF(LEN(A1019)=3,"类",IF(LEN(A1019)=5,"款","项"))</f>
        <v>项</v>
      </c>
    </row>
    <row ht="36.0" customHeight="1" x14ac:dyDescent="0.15" r="1020" spans="1:7">
      <c r="A1020" s="387">
        <v>2140699</v>
      </c>
      <c r="B1020" s="284" t="s">
        <v>906</v>
      </c>
      <c r="C1020" s="307"/>
      <c r="D1020" s="310"/>
      <c r="E1020" s="944" t="str">
        <f>IF(C1020&gt;0,D1020/C1020-1,IF(C1020&lt;0,-(D1020/C1020-1),""))</f>
      </c>
      <c r="F1020" s="937" t="str">
        <f>IF(LEN(A1020)=3,"是",IF(B1020&lt;&gt;"",IF(SUM(C1020:D1020)&lt;&gt;0,"是","否"),"是"))</f>
        <v>否</v>
      </c>
      <c r="G1020" s="873" t="str">
        <f>IF(LEN(A1020)=3,"类",IF(LEN(A1020)=5,"款","项"))</f>
        <v>项</v>
      </c>
    </row>
    <row ht="36.0" customHeight="1" x14ac:dyDescent="0.15" r="1021" spans="1:7">
      <c r="A1021" s="386">
        <v>21499</v>
      </c>
      <c r="B1021" s="281" t="s">
        <v>907</v>
      </c>
      <c r="C1021" s="307">
        <v>250</v>
      </c>
      <c r="D1021" s="307">
        <v>0</v>
      </c>
      <c r="E1021" s="978">
        <f>IF(C1021&gt;0,D1021/C1021-1,IF(C1021&lt;0,-(D1021/C1021-1),""))</f>
        <v>-1</v>
      </c>
      <c r="F1021" s="937" t="str">
        <f>IF(LEN(A1021)=3,"是",IF(B1021&lt;&gt;"",IF(SUM(C1021:D1021)&lt;&gt;0,"是","否"),"是"))</f>
        <v>是</v>
      </c>
      <c r="G1021" s="873" t="str">
        <f>IF(LEN(A1021)=3,"类",IF(LEN(A1021)=5,"款","项"))</f>
        <v>款</v>
      </c>
    </row>
    <row ht="36.0" customHeight="1" x14ac:dyDescent="0.15" r="1022" spans="1:7">
      <c r="A1022" s="387">
        <v>2149901</v>
      </c>
      <c r="B1022" s="284" t="s">
        <v>908</v>
      </c>
      <c r="C1022" s="307">
        <v>250</v>
      </c>
      <c r="D1022" s="310">
        <v>0</v>
      </c>
      <c r="E1022" s="944">
        <f>IF(C1022&gt;0,D1022/C1022-1,IF(C1022&lt;0,-(D1022/C1022-1),""))</f>
        <v>-1</v>
      </c>
      <c r="F1022" s="937" t="str">
        <f>IF(LEN(A1022)=3,"是",IF(B1022&lt;&gt;"",IF(SUM(C1022:D1022)&lt;&gt;0,"是","否"),"是"))</f>
        <v>是</v>
      </c>
      <c r="G1022" s="873" t="str">
        <f>IF(LEN(A1022)=3,"类",IF(LEN(A1022)=5,"款","项"))</f>
        <v>项</v>
      </c>
    </row>
    <row ht="36.0" customHeight="1" x14ac:dyDescent="0.15" r="1023" spans="1:7">
      <c r="A1023" s="387">
        <v>2149999</v>
      </c>
      <c r="B1023" s="284" t="s">
        <v>909</v>
      </c>
      <c r="C1023" s="307">
        <v>0</v>
      </c>
      <c r="D1023" s="310">
        <v>0</v>
      </c>
      <c r="E1023" s="944" t="str">
        <f>IF(C1023&gt;0,D1023/C1023-1,IF(C1023&lt;0,-(D1023/C1023-1),""))</f>
      </c>
      <c r="F1023" s="937" t="str">
        <f>IF(LEN(A1023)=3,"是",IF(B1023&lt;&gt;"",IF(SUM(C1023:D1023)&lt;&gt;0,"是","否"),"是"))</f>
        <v>否</v>
      </c>
      <c r="G1023" s="873" t="str">
        <f>IF(LEN(A1023)=3,"类",IF(LEN(A1023)=5,"款","项"))</f>
        <v>项</v>
      </c>
    </row>
    <row ht="36.0" customHeight="1" x14ac:dyDescent="0.15" r="1024" spans="1:7">
      <c r="A1024" s="352" t="s">
        <v>910</v>
      </c>
      <c r="B1024" s="164" t="s">
        <v>276</v>
      </c>
      <c r="C1024" s="307">
        <v>0</v>
      </c>
      <c r="D1024" s="310">
        <v>0</v>
      </c>
      <c r="E1024" s="944" t="str">
        <f>IF(C1024&gt;0,D1024/C1024-1,IF(C1024&lt;0,-(D1024/C1024-1),""))</f>
      </c>
      <c r="F1024" s="937" t="str">
        <f>IF(LEN(A1024)=3,"是",IF(B1024&lt;&gt;"",IF(SUM(C1024:D1024)&lt;&gt;0,"是","否"),"是"))</f>
        <v>否</v>
      </c>
      <c r="G1024" s="873" t="str">
        <f>IF(LEN(A1024)=3,"类",IF(LEN(A1024)=5,"款","项"))</f>
        <v>项</v>
      </c>
    </row>
    <row ht="36.0" customHeight="1" x14ac:dyDescent="0.15" r="1025" spans="1:7">
      <c r="A1025" s="386">
        <v>215</v>
      </c>
      <c r="B1025" s="281" t="s">
        <v>97</v>
      </c>
      <c r="C1025" s="307">
        <v>0</v>
      </c>
      <c r="D1025" s="307">
        <v>0</v>
      </c>
      <c r="E1025" s="978" t="str">
        <f>IF(C1025&gt;0,D1025/C1025-1,IF(C1025&lt;0,-(D1025/C1025-1),""))</f>
      </c>
      <c r="F1025" s="937" t="str">
        <f>IF(LEN(A1025)=3,"是",IF(B1025&lt;&gt;"",IF(SUM(C1025:D1025)&lt;&gt;0,"是","否"),"是"))</f>
        <v>是</v>
      </c>
      <c r="G1025" s="873" t="str">
        <f>IF(LEN(A1025)=3,"类",IF(LEN(A1025)=5,"款","项"))</f>
        <v>类</v>
      </c>
    </row>
    <row ht="36.0" customHeight="1" x14ac:dyDescent="0.15" r="1026" spans="1:7">
      <c r="A1026" s="386">
        <v>21501</v>
      </c>
      <c r="B1026" s="281" t="s">
        <v>911</v>
      </c>
      <c r="C1026" s="307">
        <v>0</v>
      </c>
      <c r="D1026" s="307">
        <v>0</v>
      </c>
      <c r="E1026" s="978" t="str">
        <f>IF(C1026&gt;0,D1026/C1026-1,IF(C1026&lt;0,-(D1026/C1026-1),""))</f>
      </c>
      <c r="F1026" s="937" t="str">
        <f>IF(LEN(A1026)=3,"是",IF(B1026&lt;&gt;"",IF(SUM(C1026:D1026)&lt;&gt;0,"是","否"),"是"))</f>
        <v>否</v>
      </c>
      <c r="G1026" s="873" t="str">
        <f>IF(LEN(A1026)=3,"类",IF(LEN(A1026)=5,"款","项"))</f>
        <v>款</v>
      </c>
    </row>
    <row ht="36.0" customHeight="1" x14ac:dyDescent="0.15" r="1027" spans="1:7">
      <c r="A1027" s="387">
        <v>2150101</v>
      </c>
      <c r="B1027" s="284" t="s">
        <v>136</v>
      </c>
      <c r="C1027" s="307">
        <v>0</v>
      </c>
      <c r="D1027" s="310">
        <v>0</v>
      </c>
      <c r="E1027" s="944" t="str">
        <f>IF(C1027&gt;0,D1027/C1027-1,IF(C1027&lt;0,-(D1027/C1027-1),""))</f>
      </c>
      <c r="F1027" s="937" t="str">
        <f>IF(LEN(A1027)=3,"是",IF(B1027&lt;&gt;"",IF(SUM(C1027:D1027)&lt;&gt;0,"是","否"),"是"))</f>
        <v>否</v>
      </c>
      <c r="G1027" s="873" t="str">
        <f>IF(LEN(A1027)=3,"类",IF(LEN(A1027)=5,"款","项"))</f>
        <v>项</v>
      </c>
    </row>
    <row ht="36.0" customHeight="1" x14ac:dyDescent="0.15" r="1028" spans="1:7">
      <c r="A1028" s="387">
        <v>2150102</v>
      </c>
      <c r="B1028" s="284" t="s">
        <v>137</v>
      </c>
      <c r="C1028" s="307">
        <v>0</v>
      </c>
      <c r="D1028" s="310">
        <v>0</v>
      </c>
      <c r="E1028" s="944" t="str">
        <f>IF(C1028&gt;0,D1028/C1028-1,IF(C1028&lt;0,-(D1028/C1028-1),""))</f>
      </c>
      <c r="F1028" s="937" t="str">
        <f>IF(LEN(A1028)=3,"是",IF(B1028&lt;&gt;"",IF(SUM(C1028:D1028)&lt;&gt;0,"是","否"),"是"))</f>
        <v>否</v>
      </c>
      <c r="G1028" s="873" t="str">
        <f>IF(LEN(A1028)=3,"类",IF(LEN(A1028)=5,"款","项"))</f>
        <v>项</v>
      </c>
    </row>
    <row ht="36.0" customHeight="1" x14ac:dyDescent="0.15" r="1029" spans="1:7">
      <c r="A1029" s="387">
        <v>2150103</v>
      </c>
      <c r="B1029" s="284" t="s">
        <v>138</v>
      </c>
      <c r="C1029" s="307">
        <v>0</v>
      </c>
      <c r="D1029" s="310">
        <v>0</v>
      </c>
      <c r="E1029" s="944" t="str">
        <f>IF(C1029&gt;0,D1029/C1029-1,IF(C1029&lt;0,-(D1029/C1029-1),""))</f>
      </c>
      <c r="F1029" s="937" t="str">
        <f>IF(LEN(A1029)=3,"是",IF(B1029&lt;&gt;"",IF(SUM(C1029:D1029)&lt;&gt;0,"是","否"),"是"))</f>
        <v>否</v>
      </c>
      <c r="G1029" s="873" t="str">
        <f>IF(LEN(A1029)=3,"类",IF(LEN(A1029)=5,"款","项"))</f>
        <v>项</v>
      </c>
    </row>
    <row ht="36.0" customHeight="1" x14ac:dyDescent="0.15" r="1030" spans="1:7">
      <c r="A1030" s="387">
        <v>2150104</v>
      </c>
      <c r="B1030" s="284" t="s">
        <v>912</v>
      </c>
      <c r="C1030" s="307">
        <v>0</v>
      </c>
      <c r="D1030" s="310">
        <v>0</v>
      </c>
      <c r="E1030" s="944" t="str">
        <f>IF(C1030&gt;0,D1030/C1030-1,IF(C1030&lt;0,-(D1030/C1030-1),""))</f>
      </c>
      <c r="F1030" s="937" t="str">
        <f>IF(LEN(A1030)=3,"是",IF(B1030&lt;&gt;"",IF(SUM(C1030:D1030)&lt;&gt;0,"是","否"),"是"))</f>
        <v>否</v>
      </c>
      <c r="G1030" s="873" t="str">
        <f>IF(LEN(A1030)=3,"类",IF(LEN(A1030)=5,"款","项"))</f>
        <v>项</v>
      </c>
    </row>
    <row ht="36.0" customHeight="1" x14ac:dyDescent="0.15" r="1031" spans="1:7">
      <c r="A1031" s="387">
        <v>2150105</v>
      </c>
      <c r="B1031" s="284" t="s">
        <v>913</v>
      </c>
      <c r="C1031" s="307">
        <v>0</v>
      </c>
      <c r="D1031" s="310">
        <v>0</v>
      </c>
      <c r="E1031" s="944" t="str">
        <f>IF(C1031&gt;0,D1031/C1031-1,IF(C1031&lt;0,-(D1031/C1031-1),""))</f>
      </c>
      <c r="F1031" s="937" t="str">
        <f>IF(LEN(A1031)=3,"是",IF(B1031&lt;&gt;"",IF(SUM(C1031:D1031)&lt;&gt;0,"是","否"),"是"))</f>
        <v>否</v>
      </c>
      <c r="G1031" s="873" t="str">
        <f>IF(LEN(A1031)=3,"类",IF(LEN(A1031)=5,"款","项"))</f>
        <v>项</v>
      </c>
    </row>
    <row ht="36.0" customHeight="1" x14ac:dyDescent="0.15" r="1032" spans="1:7">
      <c r="A1032" s="387">
        <v>2150106</v>
      </c>
      <c r="B1032" s="284" t="s">
        <v>914</v>
      </c>
      <c r="C1032" s="307">
        <v>0</v>
      </c>
      <c r="D1032" s="310">
        <v>0</v>
      </c>
      <c r="E1032" s="944" t="str">
        <f>IF(C1032&gt;0,D1032/C1032-1,IF(C1032&lt;0,-(D1032/C1032-1),""))</f>
      </c>
      <c r="F1032" s="937" t="str">
        <f>IF(LEN(A1032)=3,"是",IF(B1032&lt;&gt;"",IF(SUM(C1032:D1032)&lt;&gt;0,"是","否"),"是"))</f>
        <v>否</v>
      </c>
      <c r="G1032" s="873" t="str">
        <f>IF(LEN(A1032)=3,"类",IF(LEN(A1032)=5,"款","项"))</f>
        <v>项</v>
      </c>
    </row>
    <row ht="36.0" customHeight="1" x14ac:dyDescent="0.15" r="1033" spans="1:7">
      <c r="A1033" s="387">
        <v>2150107</v>
      </c>
      <c r="B1033" s="284" t="s">
        <v>915</v>
      </c>
      <c r="C1033" s="307">
        <v>0</v>
      </c>
      <c r="D1033" s="310">
        <v>0</v>
      </c>
      <c r="E1033" s="944" t="str">
        <f>IF(C1033&gt;0,D1033/C1033-1,IF(C1033&lt;0,-(D1033/C1033-1),""))</f>
      </c>
      <c r="F1033" s="937" t="str">
        <f>IF(LEN(A1033)=3,"是",IF(B1033&lt;&gt;"",IF(SUM(C1033:D1033)&lt;&gt;0,"是","否"),"是"))</f>
        <v>否</v>
      </c>
      <c r="G1033" s="873" t="str">
        <f>IF(LEN(A1033)=3,"类",IF(LEN(A1033)=5,"款","项"))</f>
        <v>项</v>
      </c>
    </row>
    <row ht="36.0" customHeight="1" x14ac:dyDescent="0.15" r="1034" spans="1:7">
      <c r="A1034" s="387">
        <v>2150108</v>
      </c>
      <c r="B1034" s="284" t="s">
        <v>916</v>
      </c>
      <c r="C1034" s="307">
        <v>0</v>
      </c>
      <c r="D1034" s="310">
        <v>0</v>
      </c>
      <c r="E1034" s="944" t="str">
        <f>IF(C1034&gt;0,D1034/C1034-1,IF(C1034&lt;0,-(D1034/C1034-1),""))</f>
      </c>
      <c r="F1034" s="937" t="str">
        <f>IF(LEN(A1034)=3,"是",IF(B1034&lt;&gt;"",IF(SUM(C1034:D1034)&lt;&gt;0,"是","否"),"是"))</f>
        <v>否</v>
      </c>
      <c r="G1034" s="873" t="str">
        <f>IF(LEN(A1034)=3,"类",IF(LEN(A1034)=5,"款","项"))</f>
        <v>项</v>
      </c>
    </row>
    <row ht="36.0" customHeight="1" x14ac:dyDescent="0.15" r="1035" spans="1:7">
      <c r="A1035" s="387">
        <v>2150199</v>
      </c>
      <c r="B1035" s="284" t="s">
        <v>917</v>
      </c>
      <c r="C1035" s="307">
        <v>0</v>
      </c>
      <c r="D1035" s="310">
        <v>0</v>
      </c>
      <c r="E1035" s="944" t="str">
        <f>IF(C1035&gt;0,D1035/C1035-1,IF(C1035&lt;0,-(D1035/C1035-1),""))</f>
      </c>
      <c r="F1035" s="937" t="str">
        <f>IF(LEN(A1035)=3,"是",IF(B1035&lt;&gt;"",IF(SUM(C1035:D1035)&lt;&gt;0,"是","否"),"是"))</f>
        <v>否</v>
      </c>
      <c r="G1035" s="873" t="str">
        <f>IF(LEN(A1035)=3,"类",IF(LEN(A1035)=5,"款","项"))</f>
        <v>项</v>
      </c>
    </row>
    <row ht="36.0" customHeight="1" x14ac:dyDescent="0.15" r="1036" spans="1:7">
      <c r="A1036" s="386">
        <v>21502</v>
      </c>
      <c r="B1036" s="281" t="s">
        <v>918</v>
      </c>
      <c r="C1036" s="307">
        <v>0</v>
      </c>
      <c r="D1036" s="307">
        <v>0</v>
      </c>
      <c r="E1036" s="978" t="str">
        <f>IF(C1036&gt;0,D1036/C1036-1,IF(C1036&lt;0,-(D1036/C1036-1),""))</f>
      </c>
      <c r="F1036" s="937" t="str">
        <f>IF(LEN(A1036)=3,"是",IF(B1036&lt;&gt;"",IF(SUM(C1036:D1036)&lt;&gt;0,"是","否"),"是"))</f>
        <v>否</v>
      </c>
      <c r="G1036" s="873" t="str">
        <f>IF(LEN(A1036)=3,"类",IF(LEN(A1036)=5,"款","项"))</f>
        <v>款</v>
      </c>
    </row>
    <row ht="36.0" customHeight="1" x14ac:dyDescent="0.15" r="1037" spans="1:7">
      <c r="A1037" s="387">
        <v>2150201</v>
      </c>
      <c r="B1037" s="284" t="s">
        <v>136</v>
      </c>
      <c r="C1037" s="307">
        <v>0</v>
      </c>
      <c r="D1037" s="310">
        <v>0</v>
      </c>
      <c r="E1037" s="944" t="str">
        <f>IF(C1037&gt;0,D1037/C1037-1,IF(C1037&lt;0,-(D1037/C1037-1),""))</f>
      </c>
      <c r="F1037" s="937" t="str">
        <f>IF(LEN(A1037)=3,"是",IF(B1037&lt;&gt;"",IF(SUM(C1037:D1037)&lt;&gt;0,"是","否"),"是"))</f>
        <v>否</v>
      </c>
      <c r="G1037" s="873" t="str">
        <f>IF(LEN(A1037)=3,"类",IF(LEN(A1037)=5,"款","项"))</f>
        <v>项</v>
      </c>
    </row>
    <row ht="36.0" customHeight="1" x14ac:dyDescent="0.15" r="1038" spans="1:7">
      <c r="A1038" s="387">
        <v>2150202</v>
      </c>
      <c r="B1038" s="284" t="s">
        <v>137</v>
      </c>
      <c r="C1038" s="307">
        <v>0</v>
      </c>
      <c r="D1038" s="310">
        <v>0</v>
      </c>
      <c r="E1038" s="944" t="str">
        <f>IF(C1038&gt;0,D1038/C1038-1,IF(C1038&lt;0,-(D1038/C1038-1),""))</f>
      </c>
      <c r="F1038" s="937" t="str">
        <f>IF(LEN(A1038)=3,"是",IF(B1038&lt;&gt;"",IF(SUM(C1038:D1038)&lt;&gt;0,"是","否"),"是"))</f>
        <v>否</v>
      </c>
      <c r="G1038" s="873" t="str">
        <f>IF(LEN(A1038)=3,"类",IF(LEN(A1038)=5,"款","项"))</f>
        <v>项</v>
      </c>
    </row>
    <row ht="36.0" customHeight="1" x14ac:dyDescent="0.15" r="1039" spans="1:7">
      <c r="A1039" s="387">
        <v>2150203</v>
      </c>
      <c r="B1039" s="284" t="s">
        <v>138</v>
      </c>
      <c r="C1039" s="307">
        <v>0</v>
      </c>
      <c r="D1039" s="310">
        <v>0</v>
      </c>
      <c r="E1039" s="944" t="str">
        <f>IF(C1039&gt;0,D1039/C1039-1,IF(C1039&lt;0,-(D1039/C1039-1),""))</f>
      </c>
      <c r="F1039" s="937" t="str">
        <f>IF(LEN(A1039)=3,"是",IF(B1039&lt;&gt;"",IF(SUM(C1039:D1039)&lt;&gt;0,"是","否"),"是"))</f>
        <v>否</v>
      </c>
      <c r="G1039" s="873" t="str">
        <f>IF(LEN(A1039)=3,"类",IF(LEN(A1039)=5,"款","项"))</f>
        <v>项</v>
      </c>
    </row>
    <row ht="36.0" customHeight="1" x14ac:dyDescent="0.15" r="1040" spans="1:7">
      <c r="A1040" s="387">
        <v>2150204</v>
      </c>
      <c r="B1040" s="284" t="s">
        <v>919</v>
      </c>
      <c r="C1040" s="307">
        <v>0</v>
      </c>
      <c r="D1040" s="310">
        <v>0</v>
      </c>
      <c r="E1040" s="944" t="str">
        <f>IF(C1040&gt;0,D1040/C1040-1,IF(C1040&lt;0,-(D1040/C1040-1),""))</f>
      </c>
      <c r="F1040" s="937" t="str">
        <f>IF(LEN(A1040)=3,"是",IF(B1040&lt;&gt;"",IF(SUM(C1040:D1040)&lt;&gt;0,"是","否"),"是"))</f>
        <v>否</v>
      </c>
      <c r="G1040" s="873" t="str">
        <f>IF(LEN(A1040)=3,"类",IF(LEN(A1040)=5,"款","项"))</f>
        <v>项</v>
      </c>
    </row>
    <row ht="36.0" customHeight="1" x14ac:dyDescent="0.15" r="1041" spans="1:7">
      <c r="A1041" s="387">
        <v>2150205</v>
      </c>
      <c r="B1041" s="284" t="s">
        <v>920</v>
      </c>
      <c r="C1041" s="307">
        <v>0</v>
      </c>
      <c r="D1041" s="310">
        <v>0</v>
      </c>
      <c r="E1041" s="944" t="str">
        <f>IF(C1041&gt;0,D1041/C1041-1,IF(C1041&lt;0,-(D1041/C1041-1),""))</f>
      </c>
      <c r="F1041" s="937" t="str">
        <f>IF(LEN(A1041)=3,"是",IF(B1041&lt;&gt;"",IF(SUM(C1041:D1041)&lt;&gt;0,"是","否"),"是"))</f>
        <v>否</v>
      </c>
      <c r="G1041" s="873" t="str">
        <f>IF(LEN(A1041)=3,"类",IF(LEN(A1041)=5,"款","项"))</f>
        <v>项</v>
      </c>
    </row>
    <row ht="36.0" customHeight="1" x14ac:dyDescent="0.15" r="1042" spans="1:7">
      <c r="A1042" s="387">
        <v>2150206</v>
      </c>
      <c r="B1042" s="284" t="s">
        <v>921</v>
      </c>
      <c r="C1042" s="307">
        <v>0</v>
      </c>
      <c r="D1042" s="310">
        <v>0</v>
      </c>
      <c r="E1042" s="944" t="str">
        <f>IF(C1042&gt;0,D1042/C1042-1,IF(C1042&lt;0,-(D1042/C1042-1),""))</f>
      </c>
      <c r="F1042" s="937" t="str">
        <f>IF(LEN(A1042)=3,"是",IF(B1042&lt;&gt;"",IF(SUM(C1042:D1042)&lt;&gt;0,"是","否"),"是"))</f>
        <v>否</v>
      </c>
      <c r="G1042" s="873" t="str">
        <f>IF(LEN(A1042)=3,"类",IF(LEN(A1042)=5,"款","项"))</f>
        <v>项</v>
      </c>
    </row>
    <row ht="36.0" customHeight="1" x14ac:dyDescent="0.15" r="1043" spans="1:7">
      <c r="A1043" s="387">
        <v>2150207</v>
      </c>
      <c r="B1043" s="284" t="s">
        <v>922</v>
      </c>
      <c r="C1043" s="307">
        <v>0</v>
      </c>
      <c r="D1043" s="310">
        <v>0</v>
      </c>
      <c r="E1043" s="944" t="str">
        <f>IF(C1043&gt;0,D1043/C1043-1,IF(C1043&lt;0,-(D1043/C1043-1),""))</f>
      </c>
      <c r="F1043" s="937" t="str">
        <f>IF(LEN(A1043)=3,"是",IF(B1043&lt;&gt;"",IF(SUM(C1043:D1043)&lt;&gt;0,"是","否"),"是"))</f>
        <v>否</v>
      </c>
      <c r="G1043" s="873" t="str">
        <f>IF(LEN(A1043)=3,"类",IF(LEN(A1043)=5,"款","项"))</f>
        <v>项</v>
      </c>
    </row>
    <row ht="36.0" customHeight="1" x14ac:dyDescent="0.15" r="1044" spans="1:7">
      <c r="A1044" s="387">
        <v>2150208</v>
      </c>
      <c r="B1044" s="284" t="s">
        <v>923</v>
      </c>
      <c r="C1044" s="307">
        <v>0</v>
      </c>
      <c r="D1044" s="310">
        <v>0</v>
      </c>
      <c r="E1044" s="944" t="str">
        <f>IF(C1044&gt;0,D1044/C1044-1,IF(C1044&lt;0,-(D1044/C1044-1),""))</f>
      </c>
      <c r="F1044" s="937" t="str">
        <f>IF(LEN(A1044)=3,"是",IF(B1044&lt;&gt;"",IF(SUM(C1044:D1044)&lt;&gt;0,"是","否"),"是"))</f>
        <v>否</v>
      </c>
      <c r="G1044" s="873" t="str">
        <f>IF(LEN(A1044)=3,"类",IF(LEN(A1044)=5,"款","项"))</f>
        <v>项</v>
      </c>
    </row>
    <row ht="36.0" customHeight="1" x14ac:dyDescent="0.15" r="1045" spans="1:7">
      <c r="A1045" s="387">
        <v>2150209</v>
      </c>
      <c r="B1045" s="284" t="s">
        <v>924</v>
      </c>
      <c r="C1045" s="307">
        <v>0</v>
      </c>
      <c r="D1045" s="310">
        <v>0</v>
      </c>
      <c r="E1045" s="944" t="str">
        <f>IF(C1045&gt;0,D1045/C1045-1,IF(C1045&lt;0,-(D1045/C1045-1),""))</f>
      </c>
      <c r="F1045" s="937" t="str">
        <f>IF(LEN(A1045)=3,"是",IF(B1045&lt;&gt;"",IF(SUM(C1045:D1045)&lt;&gt;0,"是","否"),"是"))</f>
        <v>否</v>
      </c>
      <c r="G1045" s="873" t="str">
        <f>IF(LEN(A1045)=3,"类",IF(LEN(A1045)=5,"款","项"))</f>
        <v>项</v>
      </c>
    </row>
    <row ht="36.0" customHeight="1" x14ac:dyDescent="0.15" r="1046" spans="1:7">
      <c r="A1046" s="387">
        <v>2150210</v>
      </c>
      <c r="B1046" s="284" t="s">
        <v>925</v>
      </c>
      <c r="C1046" s="307">
        <v>0</v>
      </c>
      <c r="D1046" s="310">
        <v>0</v>
      </c>
      <c r="E1046" s="944" t="str">
        <f>IF(C1046&gt;0,D1046/C1046-1,IF(C1046&lt;0,-(D1046/C1046-1),""))</f>
      </c>
      <c r="F1046" s="937" t="str">
        <f>IF(LEN(A1046)=3,"是",IF(B1046&lt;&gt;"",IF(SUM(C1046:D1046)&lt;&gt;0,"是","否"),"是"))</f>
        <v>否</v>
      </c>
      <c r="G1046" s="873" t="str">
        <f>IF(LEN(A1046)=3,"类",IF(LEN(A1046)=5,"款","项"))</f>
        <v>项</v>
      </c>
    </row>
    <row ht="36.0" customHeight="1" x14ac:dyDescent="0.15" r="1047" spans="1:7">
      <c r="A1047" s="387">
        <v>2150212</v>
      </c>
      <c r="B1047" s="284" t="s">
        <v>926</v>
      </c>
      <c r="C1047" s="307">
        <v>0</v>
      </c>
      <c r="D1047" s="310">
        <v>0</v>
      </c>
      <c r="E1047" s="944" t="str">
        <f>IF(C1047&gt;0,D1047/C1047-1,IF(C1047&lt;0,-(D1047/C1047-1),""))</f>
      </c>
      <c r="F1047" s="937" t="str">
        <f>IF(LEN(A1047)=3,"是",IF(B1047&lt;&gt;"",IF(SUM(C1047:D1047)&lt;&gt;0,"是","否"),"是"))</f>
        <v>否</v>
      </c>
      <c r="G1047" s="873" t="str">
        <f>IF(LEN(A1047)=3,"类",IF(LEN(A1047)=5,"款","项"))</f>
        <v>项</v>
      </c>
    </row>
    <row ht="36.0" customHeight="1" x14ac:dyDescent="0.15" r="1048" spans="1:7">
      <c r="A1048" s="387">
        <v>2150213</v>
      </c>
      <c r="B1048" s="284" t="s">
        <v>927</v>
      </c>
      <c r="C1048" s="307">
        <v>0</v>
      </c>
      <c r="D1048" s="310">
        <v>0</v>
      </c>
      <c r="E1048" s="944" t="str">
        <f>IF(C1048&gt;0,D1048/C1048-1,IF(C1048&lt;0,-(D1048/C1048-1),""))</f>
      </c>
      <c r="F1048" s="937" t="str">
        <f>IF(LEN(A1048)=3,"是",IF(B1048&lt;&gt;"",IF(SUM(C1048:D1048)&lt;&gt;0,"是","否"),"是"))</f>
        <v>否</v>
      </c>
      <c r="G1048" s="873" t="str">
        <f>IF(LEN(A1048)=3,"类",IF(LEN(A1048)=5,"款","项"))</f>
        <v>项</v>
      </c>
    </row>
    <row ht="36.0" customHeight="1" x14ac:dyDescent="0.15" r="1049" spans="1:7">
      <c r="A1049" s="387">
        <v>2150214</v>
      </c>
      <c r="B1049" s="284" t="s">
        <v>928</v>
      </c>
      <c r="C1049" s="307">
        <v>0</v>
      </c>
      <c r="D1049" s="310">
        <v>0</v>
      </c>
      <c r="E1049" s="944" t="str">
        <f>IF(C1049&gt;0,D1049/C1049-1,IF(C1049&lt;0,-(D1049/C1049-1),""))</f>
      </c>
      <c r="F1049" s="937" t="str">
        <f>IF(LEN(A1049)=3,"是",IF(B1049&lt;&gt;"",IF(SUM(C1049:D1049)&lt;&gt;0,"是","否"),"是"))</f>
        <v>否</v>
      </c>
      <c r="G1049" s="873" t="str">
        <f>IF(LEN(A1049)=3,"类",IF(LEN(A1049)=5,"款","项"))</f>
        <v>项</v>
      </c>
    </row>
    <row ht="36.0" customHeight="1" x14ac:dyDescent="0.15" r="1050" spans="1:7">
      <c r="A1050" s="387">
        <v>2150215</v>
      </c>
      <c r="B1050" s="284" t="s">
        <v>929</v>
      </c>
      <c r="C1050" s="307">
        <v>0</v>
      </c>
      <c r="D1050" s="310">
        <v>0</v>
      </c>
      <c r="E1050" s="944" t="str">
        <f>IF(C1050&gt;0,D1050/C1050-1,IF(C1050&lt;0,-(D1050/C1050-1),""))</f>
      </c>
      <c r="F1050" s="937" t="str">
        <f>IF(LEN(A1050)=3,"是",IF(B1050&lt;&gt;"",IF(SUM(C1050:D1050)&lt;&gt;0,"是","否"),"是"))</f>
        <v>否</v>
      </c>
      <c r="G1050" s="873" t="str">
        <f>IF(LEN(A1050)=3,"类",IF(LEN(A1050)=5,"款","项"))</f>
        <v>项</v>
      </c>
    </row>
    <row ht="36.0" customHeight="1" x14ac:dyDescent="0.15" r="1051" spans="1:7">
      <c r="A1051" s="387">
        <v>2150299</v>
      </c>
      <c r="B1051" s="284" t="s">
        <v>930</v>
      </c>
      <c r="C1051" s="307">
        <v>0</v>
      </c>
      <c r="D1051" s="310">
        <v>0</v>
      </c>
      <c r="E1051" s="944" t="str">
        <f>IF(C1051&gt;0,D1051/C1051-1,IF(C1051&lt;0,-(D1051/C1051-1),""))</f>
      </c>
      <c r="F1051" s="937" t="str">
        <f>IF(LEN(A1051)=3,"是",IF(B1051&lt;&gt;"",IF(SUM(C1051:D1051)&lt;&gt;0,"是","否"),"是"))</f>
        <v>否</v>
      </c>
      <c r="G1051" s="873" t="str">
        <f>IF(LEN(A1051)=3,"类",IF(LEN(A1051)=5,"款","项"))</f>
        <v>项</v>
      </c>
    </row>
    <row ht="36.0" customHeight="1" x14ac:dyDescent="0.15" r="1052" spans="1:7">
      <c r="A1052" s="386">
        <v>21503</v>
      </c>
      <c r="B1052" s="281" t="s">
        <v>931</v>
      </c>
      <c r="C1052" s="307">
        <v>0</v>
      </c>
      <c r="D1052" s="307">
        <v>0</v>
      </c>
      <c r="E1052" s="978" t="str">
        <f>IF(C1052&gt;0,D1052/C1052-1,IF(C1052&lt;0,-(D1052/C1052-1),""))</f>
      </c>
      <c r="F1052" s="937" t="str">
        <f>IF(LEN(A1052)=3,"是",IF(B1052&lt;&gt;"",IF(SUM(C1052:D1052)&lt;&gt;0,"是","否"),"是"))</f>
        <v>否</v>
      </c>
      <c r="G1052" s="873" t="str">
        <f>IF(LEN(A1052)=3,"类",IF(LEN(A1052)=5,"款","项"))</f>
        <v>款</v>
      </c>
    </row>
    <row ht="36.0" customHeight="1" x14ac:dyDescent="0.15" r="1053" spans="1:7">
      <c r="A1053" s="387">
        <v>2150301</v>
      </c>
      <c r="B1053" s="284" t="s">
        <v>136</v>
      </c>
      <c r="C1053" s="307">
        <v>0</v>
      </c>
      <c r="D1053" s="310">
        <v>0</v>
      </c>
      <c r="E1053" s="944" t="str">
        <f>IF(C1053&gt;0,D1053/C1053-1,IF(C1053&lt;0,-(D1053/C1053-1),""))</f>
      </c>
      <c r="F1053" s="937" t="str">
        <f>IF(LEN(A1053)=3,"是",IF(B1053&lt;&gt;"",IF(SUM(C1053:D1053)&lt;&gt;0,"是","否"),"是"))</f>
        <v>否</v>
      </c>
      <c r="G1053" s="873" t="str">
        <f>IF(LEN(A1053)=3,"类",IF(LEN(A1053)=5,"款","项"))</f>
        <v>项</v>
      </c>
    </row>
    <row ht="36.0" customHeight="1" x14ac:dyDescent="0.15" r="1054" spans="1:7">
      <c r="A1054" s="387">
        <v>2150302</v>
      </c>
      <c r="B1054" s="284" t="s">
        <v>137</v>
      </c>
      <c r="C1054" s="307">
        <v>0</v>
      </c>
      <c r="D1054" s="310">
        <v>0</v>
      </c>
      <c r="E1054" s="944" t="str">
        <f>IF(C1054&gt;0,D1054/C1054-1,IF(C1054&lt;0,-(D1054/C1054-1),""))</f>
      </c>
      <c r="F1054" s="937" t="str">
        <f>IF(LEN(A1054)=3,"是",IF(B1054&lt;&gt;"",IF(SUM(C1054:D1054)&lt;&gt;0,"是","否"),"是"))</f>
        <v>否</v>
      </c>
      <c r="G1054" s="873" t="str">
        <f>IF(LEN(A1054)=3,"类",IF(LEN(A1054)=5,"款","项"))</f>
        <v>项</v>
      </c>
    </row>
    <row ht="36.0" customHeight="1" x14ac:dyDescent="0.15" r="1055" spans="1:7">
      <c r="A1055" s="387">
        <v>2150303</v>
      </c>
      <c r="B1055" s="284" t="s">
        <v>138</v>
      </c>
      <c r="C1055" s="307">
        <v>0</v>
      </c>
      <c r="D1055" s="310">
        <v>0</v>
      </c>
      <c r="E1055" s="944" t="str">
        <f>IF(C1055&gt;0,D1055/C1055-1,IF(C1055&lt;0,-(D1055/C1055-1),""))</f>
      </c>
      <c r="F1055" s="937" t="str">
        <f>IF(LEN(A1055)=3,"是",IF(B1055&lt;&gt;"",IF(SUM(C1055:D1055)&lt;&gt;0,"是","否"),"是"))</f>
        <v>否</v>
      </c>
      <c r="G1055" s="873" t="str">
        <f>IF(LEN(A1055)=3,"类",IF(LEN(A1055)=5,"款","项"))</f>
        <v>项</v>
      </c>
    </row>
    <row ht="36.0" customHeight="1" x14ac:dyDescent="0.15" r="1056" spans="1:7">
      <c r="A1056" s="387">
        <v>2150399</v>
      </c>
      <c r="B1056" s="284" t="s">
        <v>932</v>
      </c>
      <c r="C1056" s="307">
        <v>0</v>
      </c>
      <c r="D1056" s="310">
        <v>0</v>
      </c>
      <c r="E1056" s="944" t="str">
        <f>IF(C1056&gt;0,D1056/C1056-1,IF(C1056&lt;0,-(D1056/C1056-1),""))</f>
      </c>
      <c r="F1056" s="937" t="str">
        <f>IF(LEN(A1056)=3,"是",IF(B1056&lt;&gt;"",IF(SUM(C1056:D1056)&lt;&gt;0,"是","否"),"是"))</f>
        <v>否</v>
      </c>
      <c r="G1056" s="873" t="str">
        <f>IF(LEN(A1056)=3,"类",IF(LEN(A1056)=5,"款","项"))</f>
        <v>项</v>
      </c>
    </row>
    <row ht="36.0" customHeight="1" x14ac:dyDescent="0.15" r="1057" spans="1:7">
      <c r="A1057" s="386">
        <v>21505</v>
      </c>
      <c r="B1057" s="281" t="s">
        <v>933</v>
      </c>
      <c r="C1057" s="307">
        <v>0</v>
      </c>
      <c r="D1057" s="307">
        <v>0</v>
      </c>
      <c r="E1057" s="978" t="str">
        <f>IF(C1057&gt;0,D1057/C1057-1,IF(C1057&lt;0,-(D1057/C1057-1),""))</f>
      </c>
      <c r="F1057" s="937" t="str">
        <f>IF(LEN(A1057)=3,"是",IF(B1057&lt;&gt;"",IF(SUM(C1057:D1057)&lt;&gt;0,"是","否"),"是"))</f>
        <v>否</v>
      </c>
      <c r="G1057" s="873" t="str">
        <f>IF(LEN(A1057)=3,"类",IF(LEN(A1057)=5,"款","项"))</f>
        <v>款</v>
      </c>
    </row>
    <row ht="36.0" customHeight="1" x14ac:dyDescent="0.15" r="1058" spans="1:7">
      <c r="A1058" s="387">
        <v>2150501</v>
      </c>
      <c r="B1058" s="284" t="s">
        <v>136</v>
      </c>
      <c r="C1058" s="307">
        <v>0</v>
      </c>
      <c r="D1058" s="310">
        <v>0</v>
      </c>
      <c r="E1058" s="944" t="str">
        <f>IF(C1058&gt;0,D1058/C1058-1,IF(C1058&lt;0,-(D1058/C1058-1),""))</f>
      </c>
      <c r="F1058" s="937" t="str">
        <f>IF(LEN(A1058)=3,"是",IF(B1058&lt;&gt;"",IF(SUM(C1058:D1058)&lt;&gt;0,"是","否"),"是"))</f>
        <v>否</v>
      </c>
      <c r="G1058" s="873" t="str">
        <f>IF(LEN(A1058)=3,"类",IF(LEN(A1058)=5,"款","项"))</f>
        <v>项</v>
      </c>
    </row>
    <row ht="36.0" customHeight="1" x14ac:dyDescent="0.15" r="1059" spans="1:7">
      <c r="A1059" s="387">
        <v>2150502</v>
      </c>
      <c r="B1059" s="284" t="s">
        <v>137</v>
      </c>
      <c r="C1059" s="307">
        <v>0</v>
      </c>
      <c r="D1059" s="310">
        <v>0</v>
      </c>
      <c r="E1059" s="944" t="str">
        <f>IF(C1059&gt;0,D1059/C1059-1,IF(C1059&lt;0,-(D1059/C1059-1),""))</f>
      </c>
      <c r="F1059" s="937" t="str">
        <f>IF(LEN(A1059)=3,"是",IF(B1059&lt;&gt;"",IF(SUM(C1059:D1059)&lt;&gt;0,"是","否"),"是"))</f>
        <v>否</v>
      </c>
      <c r="G1059" s="873" t="str">
        <f>IF(LEN(A1059)=3,"类",IF(LEN(A1059)=5,"款","项"))</f>
        <v>项</v>
      </c>
    </row>
    <row ht="36.0" customHeight="1" x14ac:dyDescent="0.15" r="1060" spans="1:7">
      <c r="A1060" s="387">
        <v>2150503</v>
      </c>
      <c r="B1060" s="284" t="s">
        <v>138</v>
      </c>
      <c r="C1060" s="307">
        <v>0</v>
      </c>
      <c r="D1060" s="310">
        <v>0</v>
      </c>
      <c r="E1060" s="944" t="str">
        <f>IF(C1060&gt;0,D1060/C1060-1,IF(C1060&lt;0,-(D1060/C1060-1),""))</f>
      </c>
      <c r="F1060" s="937" t="str">
        <f>IF(LEN(A1060)=3,"是",IF(B1060&lt;&gt;"",IF(SUM(C1060:D1060)&lt;&gt;0,"是","否"),"是"))</f>
        <v>否</v>
      </c>
      <c r="G1060" s="873" t="str">
        <f>IF(LEN(A1060)=3,"类",IF(LEN(A1060)=5,"款","项"))</f>
        <v>项</v>
      </c>
    </row>
    <row ht="36.0" customHeight="1" x14ac:dyDescent="0.15" r="1061" spans="1:7">
      <c r="A1061" s="387">
        <v>2150505</v>
      </c>
      <c r="B1061" s="284" t="s">
        <v>934</v>
      </c>
      <c r="C1061" s="307">
        <v>0</v>
      </c>
      <c r="D1061" s="310">
        <v>0</v>
      </c>
      <c r="E1061" s="944" t="str">
        <f>IF(C1061&gt;0,D1061/C1061-1,IF(C1061&lt;0,-(D1061/C1061-1),""))</f>
      </c>
      <c r="F1061" s="937" t="str">
        <f>IF(LEN(A1061)=3,"是",IF(B1061&lt;&gt;"",IF(SUM(C1061:D1061)&lt;&gt;0,"是","否"),"是"))</f>
        <v>否</v>
      </c>
      <c r="G1061" s="873" t="str">
        <f>IF(LEN(A1061)=3,"类",IF(LEN(A1061)=5,"款","项"))</f>
        <v>项</v>
      </c>
    </row>
    <row ht="36.0" customHeight="1" x14ac:dyDescent="0.15" r="1062" spans="1:7">
      <c r="A1062" s="387">
        <v>2150506</v>
      </c>
      <c r="B1062" s="284" t="s">
        <v>935</v>
      </c>
      <c r="C1062" s="307"/>
      <c r="D1062" s="310"/>
      <c r="E1062" s="944" t="str">
        <f>IF(C1062&gt;0,D1062/C1062-1,IF(C1062&lt;0,-(D1062/C1062-1),""))</f>
      </c>
      <c r="F1062" s="937" t="str">
        <f>IF(LEN(A1062)=3,"是",IF(B1062&lt;&gt;"",IF(SUM(C1062:D1062)&lt;&gt;0,"是","否"),"是"))</f>
        <v>否</v>
      </c>
      <c r="G1062" s="873" t="str">
        <f>IF(LEN(A1062)=3,"类",IF(LEN(A1062)=5,"款","项"))</f>
        <v>项</v>
      </c>
    </row>
    <row ht="36.0" customHeight="1" x14ac:dyDescent="0.15" r="1063" spans="1:7">
      <c r="A1063" s="387">
        <v>2150507</v>
      </c>
      <c r="B1063" s="284" t="s">
        <v>936</v>
      </c>
      <c r="C1063" s="307">
        <v>0</v>
      </c>
      <c r="D1063" s="310">
        <v>0</v>
      </c>
      <c r="E1063" s="944" t="str">
        <f>IF(C1063&gt;0,D1063/C1063-1,IF(C1063&lt;0,-(D1063/C1063-1),""))</f>
      </c>
      <c r="F1063" s="937" t="str">
        <f>IF(LEN(A1063)=3,"是",IF(B1063&lt;&gt;"",IF(SUM(C1063:D1063)&lt;&gt;0,"是","否"),"是"))</f>
        <v>否</v>
      </c>
      <c r="G1063" s="873" t="str">
        <f>IF(LEN(A1063)=3,"类",IF(LEN(A1063)=5,"款","项"))</f>
        <v>项</v>
      </c>
    </row>
    <row ht="36.0" customHeight="1" x14ac:dyDescent="0.15" r="1064" spans="1:7">
      <c r="A1064" s="387">
        <v>2150508</v>
      </c>
      <c r="B1064" s="284" t="s">
        <v>937</v>
      </c>
      <c r="C1064" s="307">
        <v>0</v>
      </c>
      <c r="D1064" s="310">
        <v>0</v>
      </c>
      <c r="E1064" s="944" t="str">
        <f>IF(C1064&gt;0,D1064/C1064-1,IF(C1064&lt;0,-(D1064/C1064-1),""))</f>
      </c>
      <c r="F1064" s="937" t="str">
        <f>IF(LEN(A1064)=3,"是",IF(B1064&lt;&gt;"",IF(SUM(C1064:D1064)&lt;&gt;0,"是","否"),"是"))</f>
        <v>否</v>
      </c>
      <c r="G1064" s="873" t="str">
        <f>IF(LEN(A1064)=3,"类",IF(LEN(A1064)=5,"款","项"))</f>
        <v>项</v>
      </c>
    </row>
    <row ht="36.0" customHeight="1" x14ac:dyDescent="0.15" r="1065" spans="1:7">
      <c r="A1065" s="387">
        <v>2150509</v>
      </c>
      <c r="B1065" s="284" t="s">
        <v>938</v>
      </c>
      <c r="C1065" s="307"/>
      <c r="D1065" s="310"/>
      <c r="E1065" s="944" t="str">
        <f>IF(C1065&gt;0,D1065/C1065-1,IF(C1065&lt;0,-(D1065/C1065-1),""))</f>
      </c>
      <c r="F1065" s="937" t="str">
        <f>IF(LEN(A1065)=3,"是",IF(B1065&lt;&gt;"",IF(SUM(C1065:D1065)&lt;&gt;0,"是","否"),"是"))</f>
        <v>否</v>
      </c>
      <c r="G1065" s="873" t="str">
        <f>IF(LEN(A1065)=3,"类",IF(LEN(A1065)=5,"款","项"))</f>
        <v>项</v>
      </c>
    </row>
    <row ht="36.0" customHeight="1" x14ac:dyDescent="0.15" r="1066" spans="1:7">
      <c r="A1066" s="387">
        <v>2150510</v>
      </c>
      <c r="B1066" s="284" t="s">
        <v>939</v>
      </c>
      <c r="C1066" s="307"/>
      <c r="D1066" s="310"/>
      <c r="E1066" s="944" t="str">
        <f>IF(C1066&gt;0,D1066/C1066-1,IF(C1066&lt;0,-(D1066/C1066-1),""))</f>
      </c>
      <c r="F1066" s="937" t="str">
        <f>IF(LEN(A1066)=3,"是",IF(B1066&lt;&gt;"",IF(SUM(C1066:D1066)&lt;&gt;0,"是","否"),"是"))</f>
        <v>否</v>
      </c>
      <c r="G1066" s="873" t="str">
        <f>IF(LEN(A1066)=3,"类",IF(LEN(A1066)=5,"款","项"))</f>
        <v>项</v>
      </c>
    </row>
    <row ht="36.0" customHeight="1" x14ac:dyDescent="0.15" r="1067" spans="1:7">
      <c r="A1067" s="387">
        <v>2150511</v>
      </c>
      <c r="B1067" s="284" t="s">
        <v>940</v>
      </c>
      <c r="C1067" s="307"/>
      <c r="D1067" s="310"/>
      <c r="E1067" s="944" t="str">
        <f>IF(C1067&gt;0,D1067/C1067-1,IF(C1067&lt;0,-(D1067/C1067-1),""))</f>
      </c>
      <c r="F1067" s="937" t="str">
        <f>IF(LEN(A1067)=3,"是",IF(B1067&lt;&gt;"",IF(SUM(C1067:D1067)&lt;&gt;0,"是","否"),"是"))</f>
        <v>否</v>
      </c>
      <c r="G1067" s="873" t="str">
        <f>IF(LEN(A1067)=3,"类",IF(LEN(A1067)=5,"款","项"))</f>
        <v>项</v>
      </c>
    </row>
    <row ht="36.0" customHeight="1" x14ac:dyDescent="0.15" r="1068" spans="1:7">
      <c r="A1068" s="387">
        <v>2150513</v>
      </c>
      <c r="B1068" s="284" t="s">
        <v>885</v>
      </c>
      <c r="C1068" s="307"/>
      <c r="D1068" s="310"/>
      <c r="E1068" s="944" t="str">
        <f>IF(C1068&gt;0,D1068/C1068-1,IF(C1068&lt;0,-(D1068/C1068-1),""))</f>
      </c>
      <c r="F1068" s="937" t="str">
        <f>IF(LEN(A1068)=3,"是",IF(B1068&lt;&gt;"",IF(SUM(C1068:D1068)&lt;&gt;0,"是","否"),"是"))</f>
        <v>否</v>
      </c>
      <c r="G1068" s="873" t="str">
        <f>IF(LEN(A1068)=3,"类",IF(LEN(A1068)=5,"款","项"))</f>
        <v>项</v>
      </c>
    </row>
    <row ht="36.0" customHeight="1" x14ac:dyDescent="0.15" r="1069" spans="1:7">
      <c r="A1069" s="387">
        <v>2150515</v>
      </c>
      <c r="B1069" s="284" t="s">
        <v>941</v>
      </c>
      <c r="C1069" s="307"/>
      <c r="D1069" s="310"/>
      <c r="E1069" s="944" t="str">
        <f>IF(C1069&gt;0,D1069/C1069-1,IF(C1069&lt;0,-(D1069/C1069-1),""))</f>
      </c>
      <c r="F1069" s="937" t="str">
        <f>IF(LEN(A1069)=3,"是",IF(B1069&lt;&gt;"",IF(SUM(C1069:D1069)&lt;&gt;0,"是","否"),"是"))</f>
        <v>否</v>
      </c>
      <c r="G1069" s="873" t="str">
        <f>IF(LEN(A1069)=3,"类",IF(LEN(A1069)=5,"款","项"))</f>
        <v>项</v>
      </c>
    </row>
    <row ht="36.0" customHeight="1" x14ac:dyDescent="0.15" r="1070" spans="1:7">
      <c r="A1070" s="389">
        <v>2150516</v>
      </c>
      <c r="B1070" s="399" t="s">
        <v>942</v>
      </c>
      <c r="C1070" s="307">
        <v>0</v>
      </c>
      <c r="D1070" s="310">
        <v>0</v>
      </c>
      <c r="E1070" s="944" t="str">
        <f>IF(C1070&gt;0,D1070/C1070-1,IF(C1070&lt;0,-(D1070/C1070-1),""))</f>
      </c>
      <c r="F1070" s="937" t="str">
        <f>IF(LEN(A1070)=3,"是",IF(B1070&lt;&gt;"",IF(SUM(C1070:D1070)&lt;&gt;0,"是","否"),"是"))</f>
        <v>否</v>
      </c>
      <c r="G1070" s="873" t="str">
        <f>IF(LEN(A1070)=3,"类",IF(LEN(A1070)=5,"款","项"))</f>
        <v>项</v>
      </c>
    </row>
    <row ht="36.0" customHeight="1" x14ac:dyDescent="0.15" r="1071" spans="1:7">
      <c r="A1071" s="389">
        <v>2150517</v>
      </c>
      <c r="B1071" s="399" t="s">
        <v>943</v>
      </c>
      <c r="C1071" s="307">
        <v>0</v>
      </c>
      <c r="D1071" s="310">
        <v>0</v>
      </c>
      <c r="E1071" s="944" t="str">
        <f>IF(C1071&gt;0,D1071/C1071-1,IF(C1071&lt;0,-(D1071/C1071-1),""))</f>
      </c>
      <c r="F1071" s="937" t="str">
        <f>IF(LEN(A1071)=3,"是",IF(B1071&lt;&gt;"",IF(SUM(C1071:D1071)&lt;&gt;0,"是","否"),"是"))</f>
        <v>否</v>
      </c>
      <c r="G1071" s="873" t="str">
        <f>IF(LEN(A1071)=3,"类",IF(LEN(A1071)=5,"款","项"))</f>
        <v>项</v>
      </c>
    </row>
    <row ht="36.0" customHeight="1" x14ac:dyDescent="0.15" r="1072" spans="1:7">
      <c r="A1072" s="389">
        <v>2150550</v>
      </c>
      <c r="B1072" s="399" t="s">
        <v>145</v>
      </c>
      <c r="C1072" s="307">
        <v>0</v>
      </c>
      <c r="D1072" s="310">
        <v>0</v>
      </c>
      <c r="E1072" s="944" t="str">
        <f>IF(C1072&gt;0,D1072/C1072-1,IF(C1072&lt;0,-(D1072/C1072-1),""))</f>
      </c>
      <c r="F1072" s="937" t="str">
        <f>IF(LEN(A1072)=3,"是",IF(B1072&lt;&gt;"",IF(SUM(C1072:D1072)&lt;&gt;0,"是","否"),"是"))</f>
        <v>否</v>
      </c>
      <c r="G1072" s="873" t="str">
        <f>IF(LEN(A1072)=3,"类",IF(LEN(A1072)=5,"款","项"))</f>
        <v>项</v>
      </c>
    </row>
    <row ht="36.0" customHeight="1" x14ac:dyDescent="0.15" r="1073" spans="1:7">
      <c r="A1073" s="387">
        <v>2150599</v>
      </c>
      <c r="B1073" s="284" t="s">
        <v>944</v>
      </c>
      <c r="C1073" s="307">
        <v>0</v>
      </c>
      <c r="D1073" s="310">
        <v>0</v>
      </c>
      <c r="E1073" s="944" t="str">
        <f>IF(C1073&gt;0,D1073/C1073-1,IF(C1073&lt;0,-(D1073/C1073-1),""))</f>
      </c>
      <c r="F1073" s="937" t="str">
        <f>IF(LEN(A1073)=3,"是",IF(B1073&lt;&gt;"",IF(SUM(C1073:D1073)&lt;&gt;0,"是","否"),"是"))</f>
        <v>否</v>
      </c>
      <c r="G1073" s="873" t="str">
        <f>IF(LEN(A1073)=3,"类",IF(LEN(A1073)=5,"款","项"))</f>
        <v>项</v>
      </c>
    </row>
    <row ht="36.0" customHeight="1" x14ac:dyDescent="0.15" r="1074" spans="1:7">
      <c r="A1074" s="386">
        <v>21507</v>
      </c>
      <c r="B1074" s="281" t="s">
        <v>945</v>
      </c>
      <c r="C1074" s="307">
        <v>0</v>
      </c>
      <c r="D1074" s="307">
        <v>0</v>
      </c>
      <c r="E1074" s="978" t="str">
        <f>IF(C1074&gt;0,D1074/C1074-1,IF(C1074&lt;0,-(D1074/C1074-1),""))</f>
      </c>
      <c r="F1074" s="937" t="str">
        <f>IF(LEN(A1074)=3,"是",IF(B1074&lt;&gt;"",IF(SUM(C1074:D1074)&lt;&gt;0,"是","否"),"是"))</f>
        <v>否</v>
      </c>
      <c r="G1074" s="873" t="str">
        <f>IF(LEN(A1074)=3,"类",IF(LEN(A1074)=5,"款","项"))</f>
        <v>款</v>
      </c>
    </row>
    <row ht="36.0" customHeight="1" x14ac:dyDescent="0.15" r="1075" spans="1:7">
      <c r="A1075" s="387">
        <v>2150701</v>
      </c>
      <c r="B1075" s="284" t="s">
        <v>136</v>
      </c>
      <c r="C1075" s="307">
        <v>0</v>
      </c>
      <c r="D1075" s="310">
        <v>0</v>
      </c>
      <c r="E1075" s="944" t="str">
        <f>IF(C1075&gt;0,D1075/C1075-1,IF(C1075&lt;0,-(D1075/C1075-1),""))</f>
      </c>
      <c r="F1075" s="937" t="str">
        <f>IF(LEN(A1075)=3,"是",IF(B1075&lt;&gt;"",IF(SUM(C1075:D1075)&lt;&gt;0,"是","否"),"是"))</f>
        <v>否</v>
      </c>
      <c r="G1075" s="873" t="str">
        <f>IF(LEN(A1075)=3,"类",IF(LEN(A1075)=5,"款","项"))</f>
        <v>项</v>
      </c>
    </row>
    <row ht="36.0" customHeight="1" x14ac:dyDescent="0.15" r="1076" spans="1:7">
      <c r="A1076" s="387">
        <v>2150702</v>
      </c>
      <c r="B1076" s="284" t="s">
        <v>137</v>
      </c>
      <c r="C1076" s="307">
        <v>0</v>
      </c>
      <c r="D1076" s="310">
        <v>0</v>
      </c>
      <c r="E1076" s="944" t="str">
        <f>IF(C1076&gt;0,D1076/C1076-1,IF(C1076&lt;0,-(D1076/C1076-1),""))</f>
      </c>
      <c r="F1076" s="937" t="str">
        <f>IF(LEN(A1076)=3,"是",IF(B1076&lt;&gt;"",IF(SUM(C1076:D1076)&lt;&gt;0,"是","否"),"是"))</f>
        <v>否</v>
      </c>
      <c r="G1076" s="873" t="str">
        <f>IF(LEN(A1076)=3,"类",IF(LEN(A1076)=5,"款","项"))</f>
        <v>项</v>
      </c>
    </row>
    <row ht="36.0" customHeight="1" x14ac:dyDescent="0.15" r="1077" spans="1:7">
      <c r="A1077" s="387">
        <v>2150703</v>
      </c>
      <c r="B1077" s="284" t="s">
        <v>138</v>
      </c>
      <c r="C1077" s="307">
        <v>0</v>
      </c>
      <c r="D1077" s="310">
        <v>0</v>
      </c>
      <c r="E1077" s="944" t="str">
        <f>IF(C1077&gt;0,D1077/C1077-1,IF(C1077&lt;0,-(D1077/C1077-1),""))</f>
      </c>
      <c r="F1077" s="937" t="str">
        <f>IF(LEN(A1077)=3,"是",IF(B1077&lt;&gt;"",IF(SUM(C1077:D1077)&lt;&gt;0,"是","否"),"是"))</f>
        <v>否</v>
      </c>
      <c r="G1077" s="873" t="str">
        <f>IF(LEN(A1077)=3,"类",IF(LEN(A1077)=5,"款","项"))</f>
        <v>项</v>
      </c>
    </row>
    <row ht="36.0" customHeight="1" x14ac:dyDescent="0.15" r="1078" spans="1:7">
      <c r="A1078" s="387">
        <v>2150704</v>
      </c>
      <c r="B1078" s="284" t="s">
        <v>946</v>
      </c>
      <c r="C1078" s="307">
        <v>0</v>
      </c>
      <c r="D1078" s="310">
        <v>0</v>
      </c>
      <c r="E1078" s="944" t="str">
        <f>IF(C1078&gt;0,D1078/C1078-1,IF(C1078&lt;0,-(D1078/C1078-1),""))</f>
      </c>
      <c r="F1078" s="937" t="str">
        <f>IF(LEN(A1078)=3,"是",IF(B1078&lt;&gt;"",IF(SUM(C1078:D1078)&lt;&gt;0,"是","否"),"是"))</f>
        <v>否</v>
      </c>
      <c r="G1078" s="873" t="str">
        <f>IF(LEN(A1078)=3,"类",IF(LEN(A1078)=5,"款","项"))</f>
        <v>项</v>
      </c>
    </row>
    <row ht="36.0" customHeight="1" x14ac:dyDescent="0.15" r="1079" spans="1:7">
      <c r="A1079" s="387">
        <v>2150705</v>
      </c>
      <c r="B1079" s="284" t="s">
        <v>947</v>
      </c>
      <c r="C1079" s="307">
        <v>0</v>
      </c>
      <c r="D1079" s="310">
        <v>0</v>
      </c>
      <c r="E1079" s="944" t="str">
        <f>IF(C1079&gt;0,D1079/C1079-1,IF(C1079&lt;0,-(D1079/C1079-1),""))</f>
      </c>
      <c r="F1079" s="937" t="str">
        <f>IF(LEN(A1079)=3,"是",IF(B1079&lt;&gt;"",IF(SUM(C1079:D1079)&lt;&gt;0,"是","否"),"是"))</f>
        <v>否</v>
      </c>
      <c r="G1079" s="873" t="str">
        <f>IF(LEN(A1079)=3,"类",IF(LEN(A1079)=5,"款","项"))</f>
        <v>项</v>
      </c>
    </row>
    <row ht="36.0" customHeight="1" x14ac:dyDescent="0.15" r="1080" spans="1:7">
      <c r="A1080" s="387">
        <v>2150799</v>
      </c>
      <c r="B1080" s="284" t="s">
        <v>948</v>
      </c>
      <c r="C1080" s="307">
        <v>0</v>
      </c>
      <c r="D1080" s="310">
        <v>0</v>
      </c>
      <c r="E1080" s="944" t="str">
        <f>IF(C1080&gt;0,D1080/C1080-1,IF(C1080&lt;0,-(D1080/C1080-1),""))</f>
      </c>
      <c r="F1080" s="937" t="str">
        <f>IF(LEN(A1080)=3,"是",IF(B1080&lt;&gt;"",IF(SUM(C1080:D1080)&lt;&gt;0,"是","否"),"是"))</f>
        <v>否</v>
      </c>
      <c r="G1080" s="873" t="str">
        <f>IF(LEN(A1080)=3,"类",IF(LEN(A1080)=5,"款","项"))</f>
        <v>项</v>
      </c>
    </row>
    <row ht="36.0" customHeight="1" x14ac:dyDescent="0.15" r="1081" spans="1:7">
      <c r="A1081" s="386">
        <v>21508</v>
      </c>
      <c r="B1081" s="281" t="s">
        <v>949</v>
      </c>
      <c r="C1081" s="307">
        <v>0</v>
      </c>
      <c r="D1081" s="307">
        <v>0</v>
      </c>
      <c r="E1081" s="978" t="str">
        <f>IF(C1081&gt;0,D1081/C1081-1,IF(C1081&lt;0,-(D1081/C1081-1),""))</f>
      </c>
      <c r="F1081" s="937" t="str">
        <f>IF(LEN(A1081)=3,"是",IF(B1081&lt;&gt;"",IF(SUM(C1081:D1081)&lt;&gt;0,"是","否"),"是"))</f>
        <v>否</v>
      </c>
      <c r="G1081" s="873" t="str">
        <f>IF(LEN(A1081)=3,"类",IF(LEN(A1081)=5,"款","项"))</f>
        <v>款</v>
      </c>
    </row>
    <row ht="36.0" customHeight="1" x14ac:dyDescent="0.15" r="1082" spans="1:7">
      <c r="A1082" s="387">
        <v>2150801</v>
      </c>
      <c r="B1082" s="284" t="s">
        <v>136</v>
      </c>
      <c r="C1082" s="307">
        <v>0</v>
      </c>
      <c r="D1082" s="310">
        <v>0</v>
      </c>
      <c r="E1082" s="944" t="str">
        <f>IF(C1082&gt;0,D1082/C1082-1,IF(C1082&lt;0,-(D1082/C1082-1),""))</f>
      </c>
      <c r="F1082" s="937" t="str">
        <f>IF(LEN(A1082)=3,"是",IF(B1082&lt;&gt;"",IF(SUM(C1082:D1082)&lt;&gt;0,"是","否"),"是"))</f>
        <v>否</v>
      </c>
      <c r="G1082" s="873" t="str">
        <f>IF(LEN(A1082)=3,"类",IF(LEN(A1082)=5,"款","项"))</f>
        <v>项</v>
      </c>
    </row>
    <row ht="36.0" customHeight="1" x14ac:dyDescent="0.15" r="1083" spans="1:7">
      <c r="A1083" s="387">
        <v>2150802</v>
      </c>
      <c r="B1083" s="284" t="s">
        <v>137</v>
      </c>
      <c r="C1083" s="307">
        <v>0</v>
      </c>
      <c r="D1083" s="310">
        <v>0</v>
      </c>
      <c r="E1083" s="944" t="str">
        <f>IF(C1083&gt;0,D1083/C1083-1,IF(C1083&lt;0,-(D1083/C1083-1),""))</f>
      </c>
      <c r="F1083" s="937" t="str">
        <f>IF(LEN(A1083)=3,"是",IF(B1083&lt;&gt;"",IF(SUM(C1083:D1083)&lt;&gt;0,"是","否"),"是"))</f>
        <v>否</v>
      </c>
      <c r="G1083" s="873" t="str">
        <f>IF(LEN(A1083)=3,"类",IF(LEN(A1083)=5,"款","项"))</f>
        <v>项</v>
      </c>
    </row>
    <row ht="36.0" customHeight="1" x14ac:dyDescent="0.15" r="1084" spans="1:7">
      <c r="A1084" s="387">
        <v>2150803</v>
      </c>
      <c r="B1084" s="284" t="s">
        <v>138</v>
      </c>
      <c r="C1084" s="307">
        <v>0</v>
      </c>
      <c r="D1084" s="310">
        <v>0</v>
      </c>
      <c r="E1084" s="944" t="str">
        <f>IF(C1084&gt;0,D1084/C1084-1,IF(C1084&lt;0,-(D1084/C1084-1),""))</f>
      </c>
      <c r="F1084" s="937" t="str">
        <f>IF(LEN(A1084)=3,"是",IF(B1084&lt;&gt;"",IF(SUM(C1084:D1084)&lt;&gt;0,"是","否"),"是"))</f>
        <v>否</v>
      </c>
      <c r="G1084" s="873" t="str">
        <f>IF(LEN(A1084)=3,"类",IF(LEN(A1084)=5,"款","项"))</f>
        <v>项</v>
      </c>
    </row>
    <row ht="36.0" customHeight="1" x14ac:dyDescent="0.15" r="1085" spans="1:7">
      <c r="A1085" s="387">
        <v>2150804</v>
      </c>
      <c r="B1085" s="284" t="s">
        <v>950</v>
      </c>
      <c r="C1085" s="307">
        <v>0</v>
      </c>
      <c r="D1085" s="310">
        <v>0</v>
      </c>
      <c r="E1085" s="944" t="str">
        <f>IF(C1085&gt;0,D1085/C1085-1,IF(C1085&lt;0,-(D1085/C1085-1),""))</f>
      </c>
      <c r="F1085" s="937" t="str">
        <f>IF(LEN(A1085)=3,"是",IF(B1085&lt;&gt;"",IF(SUM(C1085:D1085)&lt;&gt;0,"是","否"),"是"))</f>
        <v>否</v>
      </c>
      <c r="G1085" s="873" t="str">
        <f>IF(LEN(A1085)=3,"类",IF(LEN(A1085)=5,"款","项"))</f>
        <v>项</v>
      </c>
    </row>
    <row ht="36.0" customHeight="1" x14ac:dyDescent="0.15" r="1086" spans="1:7">
      <c r="A1086" s="387">
        <v>2150805</v>
      </c>
      <c r="B1086" s="284" t="s">
        <v>951</v>
      </c>
      <c r="C1086" s="307">
        <v>0</v>
      </c>
      <c r="D1086" s="310">
        <v>0</v>
      </c>
      <c r="E1086" s="944" t="str">
        <f>IF(C1086&gt;0,D1086/C1086-1,IF(C1086&lt;0,-(D1086/C1086-1),""))</f>
      </c>
      <c r="F1086" s="937" t="str">
        <f>IF(LEN(A1086)=3,"是",IF(B1086&lt;&gt;"",IF(SUM(C1086:D1086)&lt;&gt;0,"是","否"),"是"))</f>
        <v>否</v>
      </c>
      <c r="G1086" s="873" t="str">
        <f>IF(LEN(A1086)=3,"类",IF(LEN(A1086)=5,"款","项"))</f>
        <v>项</v>
      </c>
    </row>
    <row ht="36.0" customHeight="1" x14ac:dyDescent="0.15" r="1087" spans="1:7">
      <c r="A1087" s="389">
        <v>2150806</v>
      </c>
      <c r="B1087" s="395" t="s">
        <v>952</v>
      </c>
      <c r="C1087" s="307">
        <v>0</v>
      </c>
      <c r="D1087" s="310">
        <v>0</v>
      </c>
      <c r="E1087" s="944" t="str">
        <f>IF(C1087&gt;0,D1087/C1087-1,IF(C1087&lt;0,-(D1087/C1087-1),""))</f>
      </c>
      <c r="F1087" s="937" t="str">
        <f>IF(LEN(A1087)=3,"是",IF(B1087&lt;&gt;"",IF(SUM(C1087:D1087)&lt;&gt;0,"是","否"),"是"))</f>
        <v>否</v>
      </c>
      <c r="G1087" s="873" t="str">
        <f>IF(LEN(A1087)=3,"类",IF(LEN(A1087)=5,"款","项"))</f>
        <v>项</v>
      </c>
    </row>
    <row ht="36.0" customHeight="1" x14ac:dyDescent="0.15" r="1088" spans="1:7">
      <c r="A1088" s="387">
        <v>2150899</v>
      </c>
      <c r="B1088" s="284" t="s">
        <v>953</v>
      </c>
      <c r="C1088" s="307">
        <v>0</v>
      </c>
      <c r="D1088" s="310">
        <v>0</v>
      </c>
      <c r="E1088" s="944" t="str">
        <f>IF(C1088&gt;0,D1088/C1088-1,IF(C1088&lt;0,-(D1088/C1088-1),""))</f>
      </c>
      <c r="F1088" s="937" t="str">
        <f>IF(LEN(A1088)=3,"是",IF(B1088&lt;&gt;"",IF(SUM(C1088:D1088)&lt;&gt;0,"是","否"),"是"))</f>
        <v>否</v>
      </c>
      <c r="G1088" s="873" t="str">
        <f>IF(LEN(A1088)=3,"类",IF(LEN(A1088)=5,"款","项"))</f>
        <v>项</v>
      </c>
    </row>
    <row ht="36.0" customHeight="1" x14ac:dyDescent="0.15" r="1089" spans="1:7">
      <c r="A1089" s="386">
        <v>21599</v>
      </c>
      <c r="B1089" s="281" t="s">
        <v>954</v>
      </c>
      <c r="C1089" s="307">
        <v>0</v>
      </c>
      <c r="D1089" s="307">
        <v>0</v>
      </c>
      <c r="E1089" s="978" t="str">
        <f>IF(C1089&gt;0,D1089/C1089-1,IF(C1089&lt;0,-(D1089/C1089-1),""))</f>
      </c>
      <c r="F1089" s="937" t="str">
        <f>IF(LEN(A1089)=3,"是",IF(B1089&lt;&gt;"",IF(SUM(C1089:D1089)&lt;&gt;0,"是","否"),"是"))</f>
        <v>否</v>
      </c>
      <c r="G1089" s="873" t="str">
        <f>IF(LEN(A1089)=3,"类",IF(LEN(A1089)=5,"款","项"))</f>
        <v>款</v>
      </c>
    </row>
    <row ht="36.0" customHeight="1" x14ac:dyDescent="0.15" r="1090" spans="1:7">
      <c r="A1090" s="387">
        <v>2159901</v>
      </c>
      <c r="B1090" s="284" t="s">
        <v>955</v>
      </c>
      <c r="C1090" s="307">
        <v>0</v>
      </c>
      <c r="D1090" s="310">
        <v>0</v>
      </c>
      <c r="E1090" s="944" t="str">
        <f>IF(C1090&gt;0,D1090/C1090-1,IF(C1090&lt;0,-(D1090/C1090-1),""))</f>
      </c>
      <c r="F1090" s="937" t="str">
        <f>IF(LEN(A1090)=3,"是",IF(B1090&lt;&gt;"",IF(SUM(C1090:D1090)&lt;&gt;0,"是","否"),"是"))</f>
        <v>否</v>
      </c>
      <c r="G1090" s="873" t="str">
        <f>IF(LEN(A1090)=3,"类",IF(LEN(A1090)=5,"款","项"))</f>
        <v>项</v>
      </c>
    </row>
    <row ht="36.0" customHeight="1" x14ac:dyDescent="0.15" r="1091" spans="1:7">
      <c r="A1091" s="387">
        <v>2159904</v>
      </c>
      <c r="B1091" s="284" t="s">
        <v>956</v>
      </c>
      <c r="C1091" s="307">
        <v>0</v>
      </c>
      <c r="D1091" s="310">
        <v>0</v>
      </c>
      <c r="E1091" s="944" t="str">
        <f>IF(C1091&gt;0,D1091/C1091-1,IF(C1091&lt;0,-(D1091/C1091-1),""))</f>
      </c>
      <c r="F1091" s="937" t="str">
        <f>IF(LEN(A1091)=3,"是",IF(B1091&lt;&gt;"",IF(SUM(C1091:D1091)&lt;&gt;0,"是","否"),"是"))</f>
        <v>否</v>
      </c>
      <c r="G1091" s="873" t="str">
        <f>IF(LEN(A1091)=3,"类",IF(LEN(A1091)=5,"款","项"))</f>
        <v>项</v>
      </c>
    </row>
    <row ht="36.0" customHeight="1" x14ac:dyDescent="0.15" r="1092" spans="1:7">
      <c r="A1092" s="387">
        <v>2159905</v>
      </c>
      <c r="B1092" s="284" t="s">
        <v>957</v>
      </c>
      <c r="C1092" s="307">
        <v>0</v>
      </c>
      <c r="D1092" s="310">
        <v>0</v>
      </c>
      <c r="E1092" s="944" t="str">
        <f>IF(C1092&gt;0,D1092/C1092-1,IF(C1092&lt;0,-(D1092/C1092-1),""))</f>
      </c>
      <c r="F1092" s="937" t="str">
        <f>IF(LEN(A1092)=3,"是",IF(B1092&lt;&gt;"",IF(SUM(C1092:D1092)&lt;&gt;0,"是","否"),"是"))</f>
        <v>否</v>
      </c>
      <c r="G1092" s="873" t="str">
        <f>IF(LEN(A1092)=3,"类",IF(LEN(A1092)=5,"款","项"))</f>
        <v>项</v>
      </c>
    </row>
    <row ht="36.0" customHeight="1" x14ac:dyDescent="0.15" r="1093" spans="1:7">
      <c r="A1093" s="387">
        <v>2159906</v>
      </c>
      <c r="B1093" s="284" t="s">
        <v>958</v>
      </c>
      <c r="C1093" s="307">
        <v>0</v>
      </c>
      <c r="D1093" s="310">
        <v>0</v>
      </c>
      <c r="E1093" s="944" t="str">
        <f>IF(C1093&gt;0,D1093/C1093-1,IF(C1093&lt;0,-(D1093/C1093-1),""))</f>
      </c>
      <c r="F1093" s="937" t="str">
        <f>IF(LEN(A1093)=3,"是",IF(B1093&lt;&gt;"",IF(SUM(C1093:D1093)&lt;&gt;0,"是","否"),"是"))</f>
        <v>否</v>
      </c>
      <c r="G1093" s="873" t="str">
        <f>IF(LEN(A1093)=3,"类",IF(LEN(A1093)=5,"款","项"))</f>
        <v>项</v>
      </c>
    </row>
    <row ht="36.0" customHeight="1" x14ac:dyDescent="0.15" r="1094" spans="1:7">
      <c r="A1094" s="387">
        <v>2159999</v>
      </c>
      <c r="B1094" s="284" t="s">
        <v>959</v>
      </c>
      <c r="C1094" s="307">
        <v>0</v>
      </c>
      <c r="D1094" s="310">
        <v>0</v>
      </c>
      <c r="E1094" s="944" t="str">
        <f>IF(C1094&gt;0,D1094/C1094-1,IF(C1094&lt;0,-(D1094/C1094-1),""))</f>
      </c>
      <c r="F1094" s="937" t="str">
        <f>IF(LEN(A1094)=3,"是",IF(B1094&lt;&gt;"",IF(SUM(C1094:D1094)&lt;&gt;0,"是","否"),"是"))</f>
        <v>否</v>
      </c>
      <c r="G1094" s="873" t="str">
        <f>IF(LEN(A1094)=3,"类",IF(LEN(A1094)=5,"款","项"))</f>
        <v>项</v>
      </c>
    </row>
    <row ht="36.0" customHeight="1" x14ac:dyDescent="0.15" r="1095" spans="1:7">
      <c r="A1095" s="386" t="s">
        <v>960</v>
      </c>
      <c r="B1095" s="164" t="s">
        <v>276</v>
      </c>
      <c r="C1095" s="307">
        <v>0</v>
      </c>
      <c r="D1095" s="310">
        <v>0</v>
      </c>
      <c r="E1095" s="944" t="str">
        <f>IF(C1095&gt;0,D1095/C1095-1,IF(C1095&lt;0,-(D1095/C1095-1),""))</f>
      </c>
      <c r="F1095" s="937" t="str">
        <f>IF(LEN(A1095)=3,"是",IF(B1095&lt;&gt;"",IF(SUM(C1095:D1095)&lt;&gt;0,"是","否"),"是"))</f>
        <v>否</v>
      </c>
      <c r="G1095" s="873" t="str">
        <f>IF(LEN(A1095)=3,"类",IF(LEN(A1095)=5,"款","项"))</f>
        <v>项</v>
      </c>
    </row>
    <row ht="36.0" customHeight="1" x14ac:dyDescent="0.15" r="1096" spans="1:7">
      <c r="A1096" s="386">
        <v>216</v>
      </c>
      <c r="B1096" s="281" t="s">
        <v>99</v>
      </c>
      <c r="C1096" s="307">
        <v>394</v>
      </c>
      <c r="D1096" s="307">
        <v>126</v>
      </c>
      <c r="E1096" s="978">
        <f>IF(C1096&gt;0,D1096/C1096-1,IF(C1096&lt;0,-(D1096/C1096-1),""))</f>
        <v>-0.6802</v>
      </c>
      <c r="F1096" s="937" t="str">
        <f>IF(LEN(A1096)=3,"是",IF(B1096&lt;&gt;"",IF(SUM(C1096:D1096)&lt;&gt;0,"是","否"),"是"))</f>
        <v>是</v>
      </c>
      <c r="G1096" s="873" t="str">
        <f>IF(LEN(A1096)=3,"类",IF(LEN(A1096)=5,"款","项"))</f>
        <v>类</v>
      </c>
    </row>
    <row ht="36.0" customHeight="1" x14ac:dyDescent="0.15" r="1097" spans="1:7">
      <c r="A1097" s="386">
        <v>21602</v>
      </c>
      <c r="B1097" s="281" t="s">
        <v>961</v>
      </c>
      <c r="C1097" s="307">
        <v>382</v>
      </c>
      <c r="D1097" s="307">
        <v>126</v>
      </c>
      <c r="E1097" s="978">
        <f>IF(C1097&gt;0,D1097/C1097-1,IF(C1097&lt;0,-(D1097/C1097-1),""))</f>
        <v>-0.6702</v>
      </c>
      <c r="F1097" s="937" t="str">
        <f>IF(LEN(A1097)=3,"是",IF(B1097&lt;&gt;"",IF(SUM(C1097:D1097)&lt;&gt;0,"是","否"),"是"))</f>
        <v>是</v>
      </c>
      <c r="G1097" s="873" t="str">
        <f>IF(LEN(A1097)=3,"类",IF(LEN(A1097)=5,"款","项"))</f>
        <v>款</v>
      </c>
    </row>
    <row ht="36.0" customHeight="1" x14ac:dyDescent="0.15" r="1098" spans="1:7">
      <c r="A1098" s="387">
        <v>2160201</v>
      </c>
      <c r="B1098" s="284" t="s">
        <v>136</v>
      </c>
      <c r="C1098" s="307">
        <v>129</v>
      </c>
      <c r="D1098" s="310">
        <v>126</v>
      </c>
      <c r="E1098" s="944">
        <f>IF(C1098&gt;0,D1098/C1098-1,IF(C1098&lt;0,-(D1098/C1098-1),""))</f>
        <v>-0.0233</v>
      </c>
      <c r="F1098" s="937" t="str">
        <f>IF(LEN(A1098)=3,"是",IF(B1098&lt;&gt;"",IF(SUM(C1098:D1098)&lt;&gt;0,"是","否"),"是"))</f>
        <v>是</v>
      </c>
      <c r="G1098" s="873" t="str">
        <f>IF(LEN(A1098)=3,"类",IF(LEN(A1098)=5,"款","项"))</f>
        <v>项</v>
      </c>
    </row>
    <row ht="36.0" customHeight="1" x14ac:dyDescent="0.15" r="1099" spans="1:7">
      <c r="A1099" s="387">
        <v>2160202</v>
      </c>
      <c r="B1099" s="284" t="s">
        <v>137</v>
      </c>
      <c r="C1099" s="307">
        <v>0</v>
      </c>
      <c r="D1099" s="310">
        <v>0</v>
      </c>
      <c r="E1099" s="944" t="str">
        <f>IF(C1099&gt;0,D1099/C1099-1,IF(C1099&lt;0,-(D1099/C1099-1),""))</f>
      </c>
      <c r="F1099" s="937" t="str">
        <f>IF(LEN(A1099)=3,"是",IF(B1099&lt;&gt;"",IF(SUM(C1099:D1099)&lt;&gt;0,"是","否"),"是"))</f>
        <v>否</v>
      </c>
      <c r="G1099" s="873" t="str">
        <f>IF(LEN(A1099)=3,"类",IF(LEN(A1099)=5,"款","项"))</f>
        <v>项</v>
      </c>
    </row>
    <row ht="36.0" customHeight="1" x14ac:dyDescent="0.15" r="1100" spans="1:7">
      <c r="A1100" s="387">
        <v>2160203</v>
      </c>
      <c r="B1100" s="284" t="s">
        <v>138</v>
      </c>
      <c r="C1100" s="307">
        <v>0</v>
      </c>
      <c r="D1100" s="310">
        <v>0</v>
      </c>
      <c r="E1100" s="944" t="str">
        <f>IF(C1100&gt;0,D1100/C1100-1,IF(C1100&lt;0,-(D1100/C1100-1),""))</f>
      </c>
      <c r="F1100" s="937" t="str">
        <f>IF(LEN(A1100)=3,"是",IF(B1100&lt;&gt;"",IF(SUM(C1100:D1100)&lt;&gt;0,"是","否"),"是"))</f>
        <v>否</v>
      </c>
      <c r="G1100" s="873" t="str">
        <f>IF(LEN(A1100)=3,"类",IF(LEN(A1100)=5,"款","项"))</f>
        <v>项</v>
      </c>
    </row>
    <row ht="36.0" customHeight="1" x14ac:dyDescent="0.15" r="1101" spans="1:7">
      <c r="A1101" s="387">
        <v>2160216</v>
      </c>
      <c r="B1101" s="284" t="s">
        <v>962</v>
      </c>
      <c r="C1101" s="307">
        <v>0</v>
      </c>
      <c r="D1101" s="310">
        <v>0</v>
      </c>
      <c r="E1101" s="944" t="str">
        <f>IF(C1101&gt;0,D1101/C1101-1,IF(C1101&lt;0,-(D1101/C1101-1),""))</f>
      </c>
      <c r="F1101" s="937" t="str">
        <f>IF(LEN(A1101)=3,"是",IF(B1101&lt;&gt;"",IF(SUM(C1101:D1101)&lt;&gt;0,"是","否"),"是"))</f>
        <v>否</v>
      </c>
      <c r="G1101" s="873" t="str">
        <f>IF(LEN(A1101)=3,"类",IF(LEN(A1101)=5,"款","项"))</f>
        <v>项</v>
      </c>
    </row>
    <row ht="36.0" customHeight="1" x14ac:dyDescent="0.15" r="1102" spans="1:7">
      <c r="A1102" s="387">
        <v>2160217</v>
      </c>
      <c r="B1102" s="284" t="s">
        <v>963</v>
      </c>
      <c r="C1102" s="307">
        <v>0</v>
      </c>
      <c r="D1102" s="310">
        <v>0</v>
      </c>
      <c r="E1102" s="944" t="str">
        <f>IF(C1102&gt;0,D1102/C1102-1,IF(C1102&lt;0,-(D1102/C1102-1),""))</f>
      </c>
      <c r="F1102" s="937" t="str">
        <f>IF(LEN(A1102)=3,"是",IF(B1102&lt;&gt;"",IF(SUM(C1102:D1102)&lt;&gt;0,"是","否"),"是"))</f>
        <v>否</v>
      </c>
      <c r="G1102" s="873" t="str">
        <f>IF(LEN(A1102)=3,"类",IF(LEN(A1102)=5,"款","项"))</f>
        <v>项</v>
      </c>
    </row>
    <row ht="36.0" customHeight="1" x14ac:dyDescent="0.15" r="1103" spans="1:7">
      <c r="A1103" s="387">
        <v>2160218</v>
      </c>
      <c r="B1103" s="284" t="s">
        <v>964</v>
      </c>
      <c r="C1103" s="307">
        <v>0</v>
      </c>
      <c r="D1103" s="310">
        <v>0</v>
      </c>
      <c r="E1103" s="944" t="str">
        <f>IF(C1103&gt;0,D1103/C1103-1,IF(C1103&lt;0,-(D1103/C1103-1),""))</f>
      </c>
      <c r="F1103" s="937" t="str">
        <f>IF(LEN(A1103)=3,"是",IF(B1103&lt;&gt;"",IF(SUM(C1103:D1103)&lt;&gt;0,"是","否"),"是"))</f>
        <v>否</v>
      </c>
      <c r="G1103" s="873" t="str">
        <f>IF(LEN(A1103)=3,"类",IF(LEN(A1103)=5,"款","项"))</f>
        <v>项</v>
      </c>
    </row>
    <row ht="36.0" customHeight="1" x14ac:dyDescent="0.15" r="1104" spans="1:7">
      <c r="A1104" s="387">
        <v>2160219</v>
      </c>
      <c r="B1104" s="284" t="s">
        <v>965</v>
      </c>
      <c r="C1104" s="307">
        <v>2</v>
      </c>
      <c r="D1104" s="310">
        <v>0</v>
      </c>
      <c r="E1104" s="944">
        <f>IF(C1104&gt;0,D1104/C1104-1,IF(C1104&lt;0,-(D1104/C1104-1),""))</f>
        <v>-1</v>
      </c>
      <c r="F1104" s="937" t="str">
        <f>IF(LEN(A1104)=3,"是",IF(B1104&lt;&gt;"",IF(SUM(C1104:D1104)&lt;&gt;0,"是","否"),"是"))</f>
        <v>是</v>
      </c>
      <c r="G1104" s="873" t="str">
        <f>IF(LEN(A1104)=3,"类",IF(LEN(A1104)=5,"款","项"))</f>
        <v>项</v>
      </c>
    </row>
    <row ht="36.0" customHeight="1" x14ac:dyDescent="0.15" r="1105" spans="1:7">
      <c r="A1105" s="387">
        <v>2160250</v>
      </c>
      <c r="B1105" s="284" t="s">
        <v>145</v>
      </c>
      <c r="C1105" s="307">
        <v>0</v>
      </c>
      <c r="D1105" s="310">
        <v>0</v>
      </c>
      <c r="E1105" s="944" t="str">
        <f>IF(C1105&gt;0,D1105/C1105-1,IF(C1105&lt;0,-(D1105/C1105-1),""))</f>
      </c>
      <c r="F1105" s="937" t="str">
        <f>IF(LEN(A1105)=3,"是",IF(B1105&lt;&gt;"",IF(SUM(C1105:D1105)&lt;&gt;0,"是","否"),"是"))</f>
        <v>否</v>
      </c>
      <c r="G1105" s="873" t="str">
        <f>IF(LEN(A1105)=3,"类",IF(LEN(A1105)=5,"款","项"))</f>
        <v>项</v>
      </c>
    </row>
    <row ht="36.0" customHeight="1" x14ac:dyDescent="0.15" r="1106" spans="1:7">
      <c r="A1106" s="387">
        <v>2160299</v>
      </c>
      <c r="B1106" s="284" t="s">
        <v>966</v>
      </c>
      <c r="C1106" s="307">
        <v>251</v>
      </c>
      <c r="D1106" s="310">
        <v>0</v>
      </c>
      <c r="E1106" s="944">
        <f>IF(C1106&gt;0,D1106/C1106-1,IF(C1106&lt;0,-(D1106/C1106-1),""))</f>
        <v>-1</v>
      </c>
      <c r="F1106" s="937" t="str">
        <f>IF(LEN(A1106)=3,"是",IF(B1106&lt;&gt;"",IF(SUM(C1106:D1106)&lt;&gt;0,"是","否"),"是"))</f>
        <v>是</v>
      </c>
      <c r="G1106" s="873" t="str">
        <f>IF(LEN(A1106)=3,"类",IF(LEN(A1106)=5,"款","项"))</f>
        <v>项</v>
      </c>
    </row>
    <row ht="36.0" customHeight="1" x14ac:dyDescent="0.15" r="1107" spans="1:7">
      <c r="A1107" s="386">
        <v>21606</v>
      </c>
      <c r="B1107" s="281" t="s">
        <v>967</v>
      </c>
      <c r="C1107" s="307">
        <v>0</v>
      </c>
      <c r="D1107" s="307">
        <v>0</v>
      </c>
      <c r="E1107" s="978" t="str">
        <f>IF(C1107&gt;0,D1107/C1107-1,IF(C1107&lt;0,-(D1107/C1107-1),""))</f>
      </c>
      <c r="F1107" s="937" t="str">
        <f>IF(LEN(A1107)=3,"是",IF(B1107&lt;&gt;"",IF(SUM(C1107:D1107)&lt;&gt;0,"是","否"),"是"))</f>
        <v>否</v>
      </c>
      <c r="G1107" s="873" t="str">
        <f>IF(LEN(A1107)=3,"类",IF(LEN(A1107)=5,"款","项"))</f>
        <v>款</v>
      </c>
    </row>
    <row ht="36.0" customHeight="1" x14ac:dyDescent="0.15" r="1108" spans="1:7">
      <c r="A1108" s="387">
        <v>2160601</v>
      </c>
      <c r="B1108" s="284" t="s">
        <v>136</v>
      </c>
      <c r="C1108" s="307">
        <v>0</v>
      </c>
      <c r="D1108" s="310">
        <v>0</v>
      </c>
      <c r="E1108" s="944" t="str">
        <f>IF(C1108&gt;0,D1108/C1108-1,IF(C1108&lt;0,-(D1108/C1108-1),""))</f>
      </c>
      <c r="F1108" s="937" t="str">
        <f>IF(LEN(A1108)=3,"是",IF(B1108&lt;&gt;"",IF(SUM(C1108:D1108)&lt;&gt;0,"是","否"),"是"))</f>
        <v>否</v>
      </c>
      <c r="G1108" s="873" t="str">
        <f>IF(LEN(A1108)=3,"类",IF(LEN(A1108)=5,"款","项"))</f>
        <v>项</v>
      </c>
    </row>
    <row ht="36.0" customHeight="1" x14ac:dyDescent="0.15" r="1109" spans="1:7">
      <c r="A1109" s="387">
        <v>2160602</v>
      </c>
      <c r="B1109" s="284" t="s">
        <v>137</v>
      </c>
      <c r="C1109" s="307">
        <v>0</v>
      </c>
      <c r="D1109" s="310">
        <v>0</v>
      </c>
      <c r="E1109" s="944" t="str">
        <f>IF(C1109&gt;0,D1109/C1109-1,IF(C1109&lt;0,-(D1109/C1109-1),""))</f>
      </c>
      <c r="F1109" s="937" t="str">
        <f>IF(LEN(A1109)=3,"是",IF(B1109&lt;&gt;"",IF(SUM(C1109:D1109)&lt;&gt;0,"是","否"),"是"))</f>
        <v>否</v>
      </c>
      <c r="G1109" s="873" t="str">
        <f>IF(LEN(A1109)=3,"类",IF(LEN(A1109)=5,"款","项"))</f>
        <v>项</v>
      </c>
    </row>
    <row ht="36.0" customHeight="1" x14ac:dyDescent="0.15" r="1110" spans="1:7">
      <c r="A1110" s="387">
        <v>2160603</v>
      </c>
      <c r="B1110" s="284" t="s">
        <v>138</v>
      </c>
      <c r="C1110" s="307">
        <v>0</v>
      </c>
      <c r="D1110" s="310">
        <v>0</v>
      </c>
      <c r="E1110" s="944" t="str">
        <f>IF(C1110&gt;0,D1110/C1110-1,IF(C1110&lt;0,-(D1110/C1110-1),""))</f>
      </c>
      <c r="F1110" s="937" t="str">
        <f>IF(LEN(A1110)=3,"是",IF(B1110&lt;&gt;"",IF(SUM(C1110:D1110)&lt;&gt;0,"是","否"),"是"))</f>
        <v>否</v>
      </c>
      <c r="G1110" s="873" t="str">
        <f>IF(LEN(A1110)=3,"类",IF(LEN(A1110)=5,"款","项"))</f>
        <v>项</v>
      </c>
    </row>
    <row ht="36.0" customHeight="1" x14ac:dyDescent="0.15" r="1111" spans="1:7">
      <c r="A1111" s="387">
        <v>2160607</v>
      </c>
      <c r="B1111" s="284" t="s">
        <v>968</v>
      </c>
      <c r="C1111" s="307">
        <v>0</v>
      </c>
      <c r="D1111" s="310">
        <v>0</v>
      </c>
      <c r="E1111" s="944" t="str">
        <f>IF(C1111&gt;0,D1111/C1111-1,IF(C1111&lt;0,-(D1111/C1111-1),""))</f>
      </c>
      <c r="F1111" s="937" t="str">
        <f>IF(LEN(A1111)=3,"是",IF(B1111&lt;&gt;"",IF(SUM(C1111:D1111)&lt;&gt;0,"是","否"),"是"))</f>
        <v>否</v>
      </c>
      <c r="G1111" s="873" t="str">
        <f>IF(LEN(A1111)=3,"类",IF(LEN(A1111)=5,"款","项"))</f>
        <v>项</v>
      </c>
    </row>
    <row ht="36.0" customHeight="1" x14ac:dyDescent="0.15" r="1112" spans="1:7">
      <c r="A1112" s="387">
        <v>2160699</v>
      </c>
      <c r="B1112" s="284" t="s">
        <v>969</v>
      </c>
      <c r="C1112" s="307">
        <v>0</v>
      </c>
      <c r="D1112" s="310">
        <v>0</v>
      </c>
      <c r="E1112" s="944" t="str">
        <f>IF(C1112&gt;0,D1112/C1112-1,IF(C1112&lt;0,-(D1112/C1112-1),""))</f>
      </c>
      <c r="F1112" s="937" t="str">
        <f>IF(LEN(A1112)=3,"是",IF(B1112&lt;&gt;"",IF(SUM(C1112:D1112)&lt;&gt;0,"是","否"),"是"))</f>
        <v>否</v>
      </c>
      <c r="G1112" s="873" t="str">
        <f>IF(LEN(A1112)=3,"类",IF(LEN(A1112)=5,"款","项"))</f>
        <v>项</v>
      </c>
    </row>
    <row ht="36.0" customHeight="1" x14ac:dyDescent="0.15" r="1113" spans="1:7">
      <c r="A1113" s="386">
        <v>21699</v>
      </c>
      <c r="B1113" s="281" t="s">
        <v>970</v>
      </c>
      <c r="C1113" s="307">
        <v>12</v>
      </c>
      <c r="D1113" s="307">
        <v>0</v>
      </c>
      <c r="E1113" s="978">
        <f>IF(C1113&gt;0,D1113/C1113-1,IF(C1113&lt;0,-(D1113/C1113-1),""))</f>
        <v>-1</v>
      </c>
      <c r="F1113" s="937" t="str">
        <f>IF(LEN(A1113)=3,"是",IF(B1113&lt;&gt;"",IF(SUM(C1113:D1113)&lt;&gt;0,"是","否"),"是"))</f>
        <v>是</v>
      </c>
      <c r="G1113" s="873" t="str">
        <f>IF(LEN(A1113)=3,"类",IF(LEN(A1113)=5,"款","项"))</f>
        <v>款</v>
      </c>
    </row>
    <row ht="36.0" customHeight="1" x14ac:dyDescent="0.15" r="1114" spans="1:7">
      <c r="A1114" s="387">
        <v>2169901</v>
      </c>
      <c r="B1114" s="284" t="s">
        <v>971</v>
      </c>
      <c r="C1114" s="307">
        <v>0</v>
      </c>
      <c r="D1114" s="310">
        <v>0</v>
      </c>
      <c r="E1114" s="944" t="str">
        <f>IF(C1114&gt;0,D1114/C1114-1,IF(C1114&lt;0,-(D1114/C1114-1),""))</f>
      </c>
      <c r="F1114" s="937" t="str">
        <f>IF(LEN(A1114)=3,"是",IF(B1114&lt;&gt;"",IF(SUM(C1114:D1114)&lt;&gt;0,"是","否"),"是"))</f>
        <v>否</v>
      </c>
      <c r="G1114" s="873" t="str">
        <f>IF(LEN(A1114)=3,"类",IF(LEN(A1114)=5,"款","项"))</f>
        <v>项</v>
      </c>
    </row>
    <row ht="36.0" customHeight="1" x14ac:dyDescent="0.15" r="1115" spans="1:7">
      <c r="A1115" s="387">
        <v>2169999</v>
      </c>
      <c r="B1115" s="284" t="s">
        <v>972</v>
      </c>
      <c r="C1115" s="307">
        <v>12</v>
      </c>
      <c r="D1115" s="310">
        <v>0</v>
      </c>
      <c r="E1115" s="944">
        <f>IF(C1115&gt;0,D1115/C1115-1,IF(C1115&lt;0,-(D1115/C1115-1),""))</f>
        <v>-1</v>
      </c>
      <c r="F1115" s="937" t="str">
        <f>IF(LEN(A1115)=3,"是",IF(B1115&lt;&gt;"",IF(SUM(C1115:D1115)&lt;&gt;0,"是","否"),"是"))</f>
        <v>是</v>
      </c>
      <c r="G1115" s="873" t="str">
        <f>IF(LEN(A1115)=3,"类",IF(LEN(A1115)=5,"款","项"))</f>
        <v>项</v>
      </c>
    </row>
    <row ht="36.0" customHeight="1" x14ac:dyDescent="0.15" r="1116" spans="1:7">
      <c r="A1116" s="352" t="s">
        <v>973</v>
      </c>
      <c r="B1116" s="164" t="s">
        <v>276</v>
      </c>
      <c r="C1116" s="307">
        <v>0</v>
      </c>
      <c r="D1116" s="310">
        <v>0</v>
      </c>
      <c r="E1116" s="944" t="str">
        <f>IF(C1116&gt;0,D1116/C1116-1,IF(C1116&lt;0,-(D1116/C1116-1),""))</f>
      </c>
      <c r="F1116" s="937" t="str">
        <f>IF(LEN(A1116)=3,"是",IF(B1116&lt;&gt;"",IF(SUM(C1116:D1116)&lt;&gt;0,"是","否"),"是"))</f>
        <v>否</v>
      </c>
      <c r="G1116" s="873" t="str">
        <f>IF(LEN(A1116)=3,"类",IF(LEN(A1116)=5,"款","项"))</f>
        <v>项</v>
      </c>
    </row>
    <row ht="36.0" customHeight="1" x14ac:dyDescent="0.15" r="1117" spans="1:7">
      <c r="A1117" s="386">
        <v>217</v>
      </c>
      <c r="B1117" s="281" t="s">
        <v>101</v>
      </c>
      <c r="C1117" s="307">
        <v>0</v>
      </c>
      <c r="D1117" s="307">
        <v>0</v>
      </c>
      <c r="E1117" s="978" t="str">
        <f>IF(C1117&gt;0,D1117/C1117-1,IF(C1117&lt;0,-(D1117/C1117-1),""))</f>
      </c>
      <c r="F1117" s="937" t="str">
        <f>IF(LEN(A1117)=3,"是",IF(B1117&lt;&gt;"",IF(SUM(C1117:D1117)&lt;&gt;0,"是","否"),"是"))</f>
        <v>是</v>
      </c>
      <c r="G1117" s="873" t="str">
        <f>IF(LEN(A1117)=3,"类",IF(LEN(A1117)=5,"款","项"))</f>
        <v>类</v>
      </c>
    </row>
    <row ht="36.0" customHeight="1" x14ac:dyDescent="0.15" r="1118" spans="1:7">
      <c r="A1118" s="386">
        <v>21701</v>
      </c>
      <c r="B1118" s="281" t="s">
        <v>974</v>
      </c>
      <c r="C1118" s="307">
        <v>0</v>
      </c>
      <c r="D1118" s="307">
        <v>0</v>
      </c>
      <c r="E1118" s="978" t="str">
        <f>IF(C1118&gt;0,D1118/C1118-1,IF(C1118&lt;0,-(D1118/C1118-1),""))</f>
      </c>
      <c r="F1118" s="937" t="str">
        <f>IF(LEN(A1118)=3,"是",IF(B1118&lt;&gt;"",IF(SUM(C1118:D1118)&lt;&gt;0,"是","否"),"是"))</f>
        <v>否</v>
      </c>
      <c r="G1118" s="873" t="str">
        <f>IF(LEN(A1118)=3,"类",IF(LEN(A1118)=5,"款","项"))</f>
        <v>款</v>
      </c>
    </row>
    <row ht="36.0" customHeight="1" x14ac:dyDescent="0.15" r="1119" spans="1:7">
      <c r="A1119" s="387">
        <v>2170101</v>
      </c>
      <c r="B1119" s="284" t="s">
        <v>136</v>
      </c>
      <c r="C1119" s="307">
        <v>0</v>
      </c>
      <c r="D1119" s="310">
        <v>0</v>
      </c>
      <c r="E1119" s="944" t="str">
        <f>IF(C1119&gt;0,D1119/C1119-1,IF(C1119&lt;0,-(D1119/C1119-1),""))</f>
      </c>
      <c r="F1119" s="937" t="str">
        <f>IF(LEN(A1119)=3,"是",IF(B1119&lt;&gt;"",IF(SUM(C1119:D1119)&lt;&gt;0,"是","否"),"是"))</f>
        <v>否</v>
      </c>
      <c r="G1119" s="873" t="str">
        <f>IF(LEN(A1119)=3,"类",IF(LEN(A1119)=5,"款","项"))</f>
        <v>项</v>
      </c>
    </row>
    <row ht="36.0" customHeight="1" x14ac:dyDescent="0.15" r="1120" spans="1:7">
      <c r="A1120" s="387">
        <v>2170102</v>
      </c>
      <c r="B1120" s="284" t="s">
        <v>137</v>
      </c>
      <c r="C1120" s="307">
        <v>0</v>
      </c>
      <c r="D1120" s="310">
        <v>0</v>
      </c>
      <c r="E1120" s="944" t="str">
        <f>IF(C1120&gt;0,D1120/C1120-1,IF(C1120&lt;0,-(D1120/C1120-1),""))</f>
      </c>
      <c r="F1120" s="937" t="str">
        <f>IF(LEN(A1120)=3,"是",IF(B1120&lt;&gt;"",IF(SUM(C1120:D1120)&lt;&gt;0,"是","否"),"是"))</f>
        <v>否</v>
      </c>
      <c r="G1120" s="873" t="str">
        <f>IF(LEN(A1120)=3,"类",IF(LEN(A1120)=5,"款","项"))</f>
        <v>项</v>
      </c>
    </row>
    <row ht="36.0" customHeight="1" x14ac:dyDescent="0.15" r="1121" spans="1:7">
      <c r="A1121" s="387">
        <v>2170103</v>
      </c>
      <c r="B1121" s="284" t="s">
        <v>138</v>
      </c>
      <c r="C1121" s="307">
        <v>0</v>
      </c>
      <c r="D1121" s="310">
        <v>0</v>
      </c>
      <c r="E1121" s="944" t="str">
        <f>IF(C1121&gt;0,D1121/C1121-1,IF(C1121&lt;0,-(D1121/C1121-1),""))</f>
      </c>
      <c r="F1121" s="937" t="str">
        <f>IF(LEN(A1121)=3,"是",IF(B1121&lt;&gt;"",IF(SUM(C1121:D1121)&lt;&gt;0,"是","否"),"是"))</f>
        <v>否</v>
      </c>
      <c r="G1121" s="873" t="str">
        <f>IF(LEN(A1121)=3,"类",IF(LEN(A1121)=5,"款","项"))</f>
        <v>项</v>
      </c>
    </row>
    <row ht="36.0" customHeight="1" x14ac:dyDescent="0.15" r="1122" spans="1:7">
      <c r="A1122" s="387">
        <v>2170104</v>
      </c>
      <c r="B1122" s="284" t="s">
        <v>975</v>
      </c>
      <c r="C1122" s="307">
        <v>0</v>
      </c>
      <c r="D1122" s="310">
        <v>0</v>
      </c>
      <c r="E1122" s="944" t="str">
        <f>IF(C1122&gt;0,D1122/C1122-1,IF(C1122&lt;0,-(D1122/C1122-1),""))</f>
      </c>
      <c r="F1122" s="937" t="str">
        <f>IF(LEN(A1122)=3,"是",IF(B1122&lt;&gt;"",IF(SUM(C1122:D1122)&lt;&gt;0,"是","否"),"是"))</f>
        <v>否</v>
      </c>
      <c r="G1122" s="873" t="str">
        <f>IF(LEN(A1122)=3,"类",IF(LEN(A1122)=5,"款","项"))</f>
        <v>项</v>
      </c>
    </row>
    <row ht="36.0" customHeight="1" x14ac:dyDescent="0.15" r="1123" spans="1:7">
      <c r="A1123" s="387">
        <v>2170150</v>
      </c>
      <c r="B1123" s="284" t="s">
        <v>145</v>
      </c>
      <c r="C1123" s="307">
        <v>0</v>
      </c>
      <c r="D1123" s="310">
        <v>0</v>
      </c>
      <c r="E1123" s="944" t="str">
        <f>IF(C1123&gt;0,D1123/C1123-1,IF(C1123&lt;0,-(D1123/C1123-1),""))</f>
      </c>
      <c r="F1123" s="937" t="str">
        <f>IF(LEN(A1123)=3,"是",IF(B1123&lt;&gt;"",IF(SUM(C1123:D1123)&lt;&gt;0,"是","否"),"是"))</f>
        <v>否</v>
      </c>
      <c r="G1123" s="873" t="str">
        <f>IF(LEN(A1123)=3,"类",IF(LEN(A1123)=5,"款","项"))</f>
        <v>项</v>
      </c>
    </row>
    <row ht="36.0" customHeight="1" x14ac:dyDescent="0.15" r="1124" spans="1:7">
      <c r="A1124" s="387">
        <v>2170199</v>
      </c>
      <c r="B1124" s="284" t="s">
        <v>976</v>
      </c>
      <c r="C1124" s="307">
        <v>0</v>
      </c>
      <c r="D1124" s="310">
        <v>0</v>
      </c>
      <c r="E1124" s="944" t="str">
        <f>IF(C1124&gt;0,D1124/C1124-1,IF(C1124&lt;0,-(D1124/C1124-1),""))</f>
      </c>
      <c r="F1124" s="937" t="str">
        <f>IF(LEN(A1124)=3,"是",IF(B1124&lt;&gt;"",IF(SUM(C1124:D1124)&lt;&gt;0,"是","否"),"是"))</f>
        <v>否</v>
      </c>
      <c r="G1124" s="873" t="str">
        <f>IF(LEN(A1124)=3,"类",IF(LEN(A1124)=5,"款","项"))</f>
        <v>项</v>
      </c>
    </row>
    <row ht="36.0" customHeight="1" x14ac:dyDescent="0.15" r="1125" spans="1:7">
      <c r="A1125" s="288">
        <v>21702</v>
      </c>
      <c r="B1125" s="400" t="s">
        <v>977</v>
      </c>
      <c r="C1125" s="307">
        <v>0</v>
      </c>
      <c r="D1125" s="307">
        <v>0</v>
      </c>
      <c r="E1125" s="978" t="str">
        <f>IF(C1125&gt;0,D1125/C1125-1,IF(C1125&lt;0,-(D1125/C1125-1),""))</f>
      </c>
      <c r="F1125" s="937" t="str">
        <f>IF(LEN(A1125)=3,"是",IF(B1125&lt;&gt;"",IF(SUM(C1125:D1125)&lt;&gt;0,"是","否"),"是"))</f>
        <v>否</v>
      </c>
      <c r="G1125" s="873" t="str">
        <f>IF(LEN(A1125)=3,"类",IF(LEN(A1125)=5,"款","项"))</f>
        <v>款</v>
      </c>
    </row>
    <row ht="36.0" customHeight="1" x14ac:dyDescent="0.15" r="1126" spans="1:7">
      <c r="A1126" s="401">
        <v>2170201</v>
      </c>
      <c r="B1126" s="402" t="s">
        <v>978</v>
      </c>
      <c r="C1126" s="307">
        <v>0</v>
      </c>
      <c r="D1126" s="310">
        <v>0</v>
      </c>
      <c r="E1126" s="944" t="str">
        <f>IF(C1126&gt;0,D1126/C1126-1,IF(C1126&lt;0,-(D1126/C1126-1),""))</f>
      </c>
      <c r="F1126" s="937" t="str">
        <f>IF(LEN(A1126)=3,"是",IF(B1126&lt;&gt;"",IF(SUM(C1126:D1126)&lt;&gt;0,"是","否"),"是"))</f>
        <v>否</v>
      </c>
      <c r="G1126" s="873" t="str">
        <f>IF(LEN(A1126)=3,"类",IF(LEN(A1126)=5,"款","项"))</f>
        <v>项</v>
      </c>
    </row>
    <row ht="36.0" customHeight="1" x14ac:dyDescent="0.15" r="1127" spans="1:7">
      <c r="A1127" s="401">
        <v>2170202</v>
      </c>
      <c r="B1127" s="402" t="s">
        <v>979</v>
      </c>
      <c r="C1127" s="307">
        <v>0</v>
      </c>
      <c r="D1127" s="310">
        <v>0</v>
      </c>
      <c r="E1127" s="944" t="str">
        <f>IF(C1127&gt;0,D1127/C1127-1,IF(C1127&lt;0,-(D1127/C1127-1),""))</f>
      </c>
      <c r="F1127" s="937" t="str">
        <f>IF(LEN(A1127)=3,"是",IF(B1127&lt;&gt;"",IF(SUM(C1127:D1127)&lt;&gt;0,"是","否"),"是"))</f>
        <v>否</v>
      </c>
      <c r="G1127" s="873" t="str">
        <f>IF(LEN(A1127)=3,"类",IF(LEN(A1127)=5,"款","项"))</f>
        <v>项</v>
      </c>
    </row>
    <row ht="36.0" customHeight="1" x14ac:dyDescent="0.15" r="1128" spans="1:7">
      <c r="A1128" s="401">
        <v>2170203</v>
      </c>
      <c r="B1128" s="402" t="s">
        <v>980</v>
      </c>
      <c r="C1128" s="307">
        <v>0</v>
      </c>
      <c r="D1128" s="310">
        <v>0</v>
      </c>
      <c r="E1128" s="944" t="str">
        <f>IF(C1128&gt;0,D1128/C1128-1,IF(C1128&lt;0,-(D1128/C1128-1),""))</f>
      </c>
      <c r="F1128" s="937" t="str">
        <f>IF(LEN(A1128)=3,"是",IF(B1128&lt;&gt;"",IF(SUM(C1128:D1128)&lt;&gt;0,"是","否"),"是"))</f>
        <v>否</v>
      </c>
      <c r="G1128" s="873" t="str">
        <f>IF(LEN(A1128)=3,"类",IF(LEN(A1128)=5,"款","项"))</f>
        <v>项</v>
      </c>
    </row>
    <row ht="36.0" customHeight="1" x14ac:dyDescent="0.15" r="1129" spans="1:7">
      <c r="A1129" s="401">
        <v>2170204</v>
      </c>
      <c r="B1129" s="402" t="s">
        <v>981</v>
      </c>
      <c r="C1129" s="307">
        <v>0</v>
      </c>
      <c r="D1129" s="310">
        <v>0</v>
      </c>
      <c r="E1129" s="944" t="str">
        <f>IF(C1129&gt;0,D1129/C1129-1,IF(C1129&lt;0,-(D1129/C1129-1),""))</f>
      </c>
      <c r="F1129" s="937" t="str">
        <f>IF(LEN(A1129)=3,"是",IF(B1129&lt;&gt;"",IF(SUM(C1129:D1129)&lt;&gt;0,"是","否"),"是"))</f>
        <v>否</v>
      </c>
      <c r="G1129" s="873" t="str">
        <f>IF(LEN(A1129)=3,"类",IF(LEN(A1129)=5,"款","项"))</f>
        <v>项</v>
      </c>
    </row>
    <row ht="36.0" customHeight="1" x14ac:dyDescent="0.15" r="1130" spans="1:7">
      <c r="A1130" s="401">
        <v>2170205</v>
      </c>
      <c r="B1130" s="402" t="s">
        <v>982</v>
      </c>
      <c r="C1130" s="307">
        <v>0</v>
      </c>
      <c r="D1130" s="310">
        <v>0</v>
      </c>
      <c r="E1130" s="944" t="str">
        <f>IF(C1130&gt;0,D1130/C1130-1,IF(C1130&lt;0,-(D1130/C1130-1),""))</f>
      </c>
      <c r="F1130" s="937" t="str">
        <f>IF(LEN(A1130)=3,"是",IF(B1130&lt;&gt;"",IF(SUM(C1130:D1130)&lt;&gt;0,"是","否"),"是"))</f>
        <v>否</v>
      </c>
      <c r="G1130" s="873" t="str">
        <f>IF(LEN(A1130)=3,"类",IF(LEN(A1130)=5,"款","项"))</f>
        <v>项</v>
      </c>
    </row>
    <row ht="36.0" customHeight="1" x14ac:dyDescent="0.15" r="1131" spans="1:7">
      <c r="A1131" s="401">
        <v>2170206</v>
      </c>
      <c r="B1131" s="402" t="s">
        <v>983</v>
      </c>
      <c r="C1131" s="307">
        <v>0</v>
      </c>
      <c r="D1131" s="310">
        <v>0</v>
      </c>
      <c r="E1131" s="944" t="str">
        <f>IF(C1131&gt;0,D1131/C1131-1,IF(C1131&lt;0,-(D1131/C1131-1),""))</f>
      </c>
      <c r="F1131" s="937" t="str">
        <f>IF(LEN(A1131)=3,"是",IF(B1131&lt;&gt;"",IF(SUM(C1131:D1131)&lt;&gt;0,"是","否"),"是"))</f>
        <v>否</v>
      </c>
      <c r="G1131" s="873" t="str">
        <f>IF(LEN(A1131)=3,"类",IF(LEN(A1131)=5,"款","项"))</f>
        <v>项</v>
      </c>
    </row>
    <row ht="36.0" customHeight="1" x14ac:dyDescent="0.15" r="1132" spans="1:7">
      <c r="A1132" s="401">
        <v>2170207</v>
      </c>
      <c r="B1132" s="402" t="s">
        <v>984</v>
      </c>
      <c r="C1132" s="307">
        <v>0</v>
      </c>
      <c r="D1132" s="310">
        <v>0</v>
      </c>
      <c r="E1132" s="944" t="str">
        <f>IF(C1132&gt;0,D1132/C1132-1,IF(C1132&lt;0,-(D1132/C1132-1),""))</f>
      </c>
      <c r="F1132" s="937" t="str">
        <f>IF(LEN(A1132)=3,"是",IF(B1132&lt;&gt;"",IF(SUM(C1132:D1132)&lt;&gt;0,"是","否"),"是"))</f>
        <v>否</v>
      </c>
      <c r="G1132" s="873" t="str">
        <f>IF(LEN(A1132)=3,"类",IF(LEN(A1132)=5,"款","项"))</f>
        <v>项</v>
      </c>
    </row>
    <row ht="36.0" customHeight="1" x14ac:dyDescent="0.15" r="1133" spans="1:7">
      <c r="A1133" s="401">
        <v>2170208</v>
      </c>
      <c r="B1133" s="402" t="s">
        <v>985</v>
      </c>
      <c r="C1133" s="307">
        <v>0</v>
      </c>
      <c r="D1133" s="310">
        <v>0</v>
      </c>
      <c r="E1133" s="944" t="str">
        <f>IF(C1133&gt;0,D1133/C1133-1,IF(C1133&lt;0,-(D1133/C1133-1),""))</f>
      </c>
      <c r="F1133" s="937" t="str">
        <f>IF(LEN(A1133)=3,"是",IF(B1133&lt;&gt;"",IF(SUM(C1133:D1133)&lt;&gt;0,"是","否"),"是"))</f>
        <v>否</v>
      </c>
      <c r="G1133" s="873" t="str">
        <f>IF(LEN(A1133)=3,"类",IF(LEN(A1133)=5,"款","项"))</f>
        <v>项</v>
      </c>
    </row>
    <row ht="36.0" customHeight="1" x14ac:dyDescent="0.15" r="1134" spans="1:7">
      <c r="A1134" s="401">
        <v>2170299</v>
      </c>
      <c r="B1134" s="402" t="s">
        <v>986</v>
      </c>
      <c r="C1134" s="307">
        <v>0</v>
      </c>
      <c r="D1134" s="310">
        <v>0</v>
      </c>
      <c r="E1134" s="944" t="str">
        <f>IF(C1134&gt;0,D1134/C1134-1,IF(C1134&lt;0,-(D1134/C1134-1),""))</f>
      </c>
      <c r="F1134" s="937" t="str">
        <f>IF(LEN(A1134)=3,"是",IF(B1134&lt;&gt;"",IF(SUM(C1134:D1134)&lt;&gt;0,"是","否"),"是"))</f>
        <v>否</v>
      </c>
      <c r="G1134" s="873" t="str">
        <f>IF(LEN(A1134)=3,"类",IF(LEN(A1134)=5,"款","项"))</f>
        <v>项</v>
      </c>
    </row>
    <row ht="36.0" customHeight="1" x14ac:dyDescent="0.15" r="1135" spans="1:7">
      <c r="A1135" s="386">
        <v>21703</v>
      </c>
      <c r="B1135" s="281" t="s">
        <v>987</v>
      </c>
      <c r="C1135" s="307">
        <v>0</v>
      </c>
      <c r="D1135" s="307">
        <v>0</v>
      </c>
      <c r="E1135" s="978" t="str">
        <f>IF(C1135&gt;0,D1135/C1135-1,IF(C1135&lt;0,-(D1135/C1135-1),""))</f>
      </c>
      <c r="F1135" s="937" t="str">
        <f>IF(LEN(A1135)=3,"是",IF(B1135&lt;&gt;"",IF(SUM(C1135:D1135)&lt;&gt;0,"是","否"),"是"))</f>
        <v>否</v>
      </c>
      <c r="G1135" s="873" t="str">
        <f>IF(LEN(A1135)=3,"类",IF(LEN(A1135)=5,"款","项"))</f>
        <v>款</v>
      </c>
    </row>
    <row ht="36.0" customHeight="1" x14ac:dyDescent="0.15" r="1136" spans="1:7">
      <c r="A1136" s="387">
        <v>2170301</v>
      </c>
      <c r="B1136" s="284" t="s">
        <v>988</v>
      </c>
      <c r="C1136" s="307">
        <v>0</v>
      </c>
      <c r="D1136" s="310">
        <v>0</v>
      </c>
      <c r="E1136" s="944" t="str">
        <f>IF(C1136&gt;0,D1136/C1136-1,IF(C1136&lt;0,-(D1136/C1136-1),""))</f>
      </c>
      <c r="F1136" s="937" t="str">
        <f>IF(LEN(A1136)=3,"是",IF(B1136&lt;&gt;"",IF(SUM(C1136:D1136)&lt;&gt;0,"是","否"),"是"))</f>
        <v>否</v>
      </c>
      <c r="G1136" s="873" t="str">
        <f>IF(LEN(A1136)=3,"类",IF(LEN(A1136)=5,"款","项"))</f>
        <v>项</v>
      </c>
    </row>
    <row ht="36.0" customHeight="1" x14ac:dyDescent="0.15" r="1137" spans="1:7">
      <c r="A1137" s="387">
        <v>2170302</v>
      </c>
      <c r="B1137" s="284" t="s">
        <v>989</v>
      </c>
      <c r="C1137" s="307">
        <v>0</v>
      </c>
      <c r="D1137" s="310">
        <v>0</v>
      </c>
      <c r="E1137" s="944" t="str">
        <f>IF(C1137&gt;0,D1137/C1137-1,IF(C1137&lt;0,-(D1137/C1137-1),""))</f>
      </c>
      <c r="F1137" s="937" t="str">
        <f>IF(LEN(A1137)=3,"是",IF(B1137&lt;&gt;"",IF(SUM(C1137:D1137)&lt;&gt;0,"是","否"),"是"))</f>
        <v>否</v>
      </c>
      <c r="G1137" s="873" t="str">
        <f>IF(LEN(A1137)=3,"类",IF(LEN(A1137)=5,"款","项"))</f>
        <v>项</v>
      </c>
    </row>
    <row ht="36.0" customHeight="1" x14ac:dyDescent="0.15" r="1138" spans="1:7">
      <c r="A1138" s="387">
        <v>2170303</v>
      </c>
      <c r="B1138" s="284" t="s">
        <v>990</v>
      </c>
      <c r="C1138" s="307">
        <v>0</v>
      </c>
      <c r="D1138" s="310">
        <v>0</v>
      </c>
      <c r="E1138" s="944" t="str">
        <f>IF(C1138&gt;0,D1138/C1138-1,IF(C1138&lt;0,-(D1138/C1138-1),""))</f>
      </c>
      <c r="F1138" s="937" t="str">
        <f>IF(LEN(A1138)=3,"是",IF(B1138&lt;&gt;"",IF(SUM(C1138:D1138)&lt;&gt;0,"是","否"),"是"))</f>
        <v>否</v>
      </c>
      <c r="G1138" s="873" t="str">
        <f>IF(LEN(A1138)=3,"类",IF(LEN(A1138)=5,"款","项"))</f>
        <v>项</v>
      </c>
    </row>
    <row ht="36.0" customHeight="1" x14ac:dyDescent="0.15" r="1139" spans="1:7">
      <c r="A1139" s="387">
        <v>2170304</v>
      </c>
      <c r="B1139" s="284" t="s">
        <v>991</v>
      </c>
      <c r="C1139" s="307">
        <v>0</v>
      </c>
      <c r="D1139" s="310">
        <v>0</v>
      </c>
      <c r="E1139" s="944" t="str">
        <f>IF(C1139&gt;0,D1139/C1139-1,IF(C1139&lt;0,-(D1139/C1139-1),""))</f>
      </c>
      <c r="F1139" s="937" t="str">
        <f>IF(LEN(A1139)=3,"是",IF(B1139&lt;&gt;"",IF(SUM(C1139:D1139)&lt;&gt;0,"是","否"),"是"))</f>
        <v>否</v>
      </c>
      <c r="G1139" s="873" t="str">
        <f>IF(LEN(A1139)=3,"类",IF(LEN(A1139)=5,"款","项"))</f>
        <v>项</v>
      </c>
    </row>
    <row ht="36.0" customHeight="1" x14ac:dyDescent="0.15" r="1140" spans="1:7">
      <c r="A1140" s="387">
        <v>2170399</v>
      </c>
      <c r="B1140" s="284" t="s">
        <v>992</v>
      </c>
      <c r="C1140" s="307">
        <v>0</v>
      </c>
      <c r="D1140" s="310">
        <v>0</v>
      </c>
      <c r="E1140" s="944" t="str">
        <f>IF(C1140&gt;0,D1140/C1140-1,IF(C1140&lt;0,-(D1140/C1140-1),""))</f>
      </c>
      <c r="F1140" s="937" t="str">
        <f>IF(LEN(A1140)=3,"是",IF(B1140&lt;&gt;"",IF(SUM(C1140:D1140)&lt;&gt;0,"是","否"),"是"))</f>
        <v>否</v>
      </c>
      <c r="G1140" s="873" t="str">
        <f>IF(LEN(A1140)=3,"类",IF(LEN(A1140)=5,"款","项"))</f>
        <v>项</v>
      </c>
    </row>
    <row ht="36.0" customHeight="1" x14ac:dyDescent="0.15" r="1141" spans="1:7">
      <c r="A1141" s="386">
        <v>21799</v>
      </c>
      <c r="B1141" s="281" t="s">
        <v>993</v>
      </c>
      <c r="C1141" s="307">
        <v>0</v>
      </c>
      <c r="D1141" s="307">
        <v>0</v>
      </c>
      <c r="E1141" s="978" t="str">
        <f>IF(C1141&gt;0,D1141/C1141-1,IF(C1141&lt;0,-(D1141/C1141-1),""))</f>
      </c>
      <c r="F1141" s="937" t="str">
        <f>IF(LEN(A1141)=3,"是",IF(B1141&lt;&gt;"",IF(SUM(C1141:D1141)&lt;&gt;0,"是","否"),"是"))</f>
        <v>否</v>
      </c>
      <c r="G1141" s="873" t="str">
        <f>IF(LEN(A1141)=3,"类",IF(LEN(A1141)=5,"款","项"))</f>
        <v>款</v>
      </c>
    </row>
    <row ht="36.0" customHeight="1" x14ac:dyDescent="0.15" r="1142" spans="1:7">
      <c r="A1142" s="286">
        <v>2179902</v>
      </c>
      <c r="B1142" s="284" t="s">
        <v>994</v>
      </c>
      <c r="C1142" s="307">
        <v>0</v>
      </c>
      <c r="D1142" s="310">
        <v>0</v>
      </c>
      <c r="E1142" s="944" t="str">
        <f>IF(C1142&gt;0,D1142/C1142-1,IF(C1142&lt;0,-(D1142/C1142-1),""))</f>
      </c>
      <c r="F1142" s="937" t="str">
        <f>IF(LEN(A1142)=3,"是",IF(B1142&lt;&gt;"",IF(SUM(C1142:D1142)&lt;&gt;0,"是","否"),"是"))</f>
        <v>否</v>
      </c>
      <c r="G1142" s="873" t="str">
        <f>IF(LEN(A1142)=3,"类",IF(LEN(A1142)=5,"款","项"))</f>
        <v>项</v>
      </c>
    </row>
    <row ht="36.0" customHeight="1" x14ac:dyDescent="0.15" r="1143" spans="1:7">
      <c r="A1143" s="286">
        <v>2179999</v>
      </c>
      <c r="B1143" s="284" t="s">
        <v>992</v>
      </c>
      <c r="C1143" s="307">
        <v>0</v>
      </c>
      <c r="D1143" s="310">
        <v>0</v>
      </c>
      <c r="E1143" s="944" t="str">
        <f>IF(C1143&gt;0,D1143/C1143-1,IF(C1143&lt;0,-(D1143/C1143-1),""))</f>
      </c>
      <c r="F1143" s="937" t="str">
        <f>IF(LEN(A1143)=3,"是",IF(B1143&lt;&gt;"",IF(SUM(C1143:D1143)&lt;&gt;0,"是","否"),"是"))</f>
        <v>否</v>
      </c>
      <c r="G1143" s="873" t="str">
        <f>IF(LEN(A1143)=3,"类",IF(LEN(A1143)=5,"款","项"))</f>
        <v>项</v>
      </c>
    </row>
    <row ht="36.0" customHeight="1" x14ac:dyDescent="0.15" r="1144" spans="1:7">
      <c r="A1144" s="288" t="s">
        <v>995</v>
      </c>
      <c r="B1144" s="164" t="s">
        <v>276</v>
      </c>
      <c r="C1144" s="307">
        <v>0</v>
      </c>
      <c r="D1144" s="310">
        <v>0</v>
      </c>
      <c r="E1144" s="944" t="str">
        <f>IF(C1144&gt;0,D1144/C1144-1,IF(C1144&lt;0,-(D1144/C1144-1),""))</f>
      </c>
      <c r="F1144" s="937" t="str">
        <f>IF(LEN(A1144)=3,"是",IF(B1144&lt;&gt;"",IF(SUM(C1144:D1144)&lt;&gt;0,"是","否"),"是"))</f>
        <v>否</v>
      </c>
      <c r="G1144" s="873" t="str">
        <f>IF(LEN(A1144)=3,"类",IF(LEN(A1144)=5,"款","项"))</f>
        <v>项</v>
      </c>
    </row>
    <row ht="36.0" customHeight="1" x14ac:dyDescent="0.15" r="1145" spans="1:7">
      <c r="A1145" s="386">
        <v>219</v>
      </c>
      <c r="B1145" s="281" t="s">
        <v>103</v>
      </c>
      <c r="C1145" s="307">
        <v>0</v>
      </c>
      <c r="D1145" s="307">
        <v>0</v>
      </c>
      <c r="E1145" s="978" t="str">
        <f>IF(C1145&gt;0,D1145/C1145-1,IF(C1145&lt;0,-(D1145/C1145-1),""))</f>
      </c>
      <c r="F1145" s="937" t="str">
        <f>IF(LEN(A1145)=3,"是",IF(B1145&lt;&gt;"",IF(SUM(C1145:D1145)&lt;&gt;0,"是","否"),"是"))</f>
        <v>是</v>
      </c>
      <c r="G1145" s="873" t="str">
        <f>IF(LEN(A1145)=3,"类",IF(LEN(A1145)=5,"款","项"))</f>
        <v>类</v>
      </c>
    </row>
    <row ht="36.0" customHeight="1" x14ac:dyDescent="0.15" r="1146" spans="1:7">
      <c r="A1146" s="386">
        <v>21901</v>
      </c>
      <c r="B1146" s="281" t="s">
        <v>996</v>
      </c>
      <c r="C1146" s="307">
        <v>0</v>
      </c>
      <c r="D1146" s="307">
        <v>0</v>
      </c>
      <c r="E1146" s="978" t="str">
        <f>IF(C1146&gt;0,D1146/C1146-1,IF(C1146&lt;0,-(D1146/C1146-1),""))</f>
      </c>
      <c r="F1146" s="937" t="str">
        <f>IF(LEN(A1146)=3,"是",IF(B1146&lt;&gt;"",IF(SUM(C1146:D1146)&lt;&gt;0,"是","否"),"是"))</f>
        <v>否</v>
      </c>
      <c r="G1146" s="873" t="str">
        <f>IF(LEN(A1146)=3,"类",IF(LEN(A1146)=5,"款","项"))</f>
        <v>款</v>
      </c>
    </row>
    <row ht="36.0" customHeight="1" x14ac:dyDescent="0.15" r="1147" spans="1:7">
      <c r="A1147" s="386">
        <v>21902</v>
      </c>
      <c r="B1147" s="281" t="s">
        <v>997</v>
      </c>
      <c r="C1147" s="307">
        <v>0</v>
      </c>
      <c r="D1147" s="307">
        <v>0</v>
      </c>
      <c r="E1147" s="978" t="str">
        <f>IF(C1147&gt;0,D1147/C1147-1,IF(C1147&lt;0,-(D1147/C1147-1),""))</f>
      </c>
      <c r="F1147" s="937" t="str">
        <f>IF(LEN(A1147)=3,"是",IF(B1147&lt;&gt;"",IF(SUM(C1147:D1147)&lt;&gt;0,"是","否"),"是"))</f>
        <v>否</v>
      </c>
      <c r="G1147" s="873" t="str">
        <f>IF(LEN(A1147)=3,"类",IF(LEN(A1147)=5,"款","项"))</f>
        <v>款</v>
      </c>
    </row>
    <row ht="36.0" customHeight="1" x14ac:dyDescent="0.15" r="1148" spans="1:7">
      <c r="A1148" s="386">
        <v>21903</v>
      </c>
      <c r="B1148" s="281" t="s">
        <v>998</v>
      </c>
      <c r="C1148" s="307">
        <v>0</v>
      </c>
      <c r="D1148" s="307">
        <v>0</v>
      </c>
      <c r="E1148" s="978" t="str">
        <f>IF(C1148&gt;0,D1148/C1148-1,IF(C1148&lt;0,-(D1148/C1148-1),""))</f>
      </c>
      <c r="F1148" s="937" t="str">
        <f>IF(LEN(A1148)=3,"是",IF(B1148&lt;&gt;"",IF(SUM(C1148:D1148)&lt;&gt;0,"是","否"),"是"))</f>
        <v>否</v>
      </c>
      <c r="G1148" s="873" t="str">
        <f>IF(LEN(A1148)=3,"类",IF(LEN(A1148)=5,"款","项"))</f>
        <v>款</v>
      </c>
    </row>
    <row ht="36.0" customHeight="1" x14ac:dyDescent="0.15" r="1149" spans="1:7">
      <c r="A1149" s="386">
        <v>21904</v>
      </c>
      <c r="B1149" s="281" t="s">
        <v>999</v>
      </c>
      <c r="C1149" s="307">
        <v>0</v>
      </c>
      <c r="D1149" s="307">
        <v>0</v>
      </c>
      <c r="E1149" s="978" t="str">
        <f>IF(C1149&gt;0,D1149/C1149-1,IF(C1149&lt;0,-(D1149/C1149-1),""))</f>
      </c>
      <c r="F1149" s="937" t="str">
        <f>IF(LEN(A1149)=3,"是",IF(B1149&lt;&gt;"",IF(SUM(C1149:D1149)&lt;&gt;0,"是","否"),"是"))</f>
        <v>否</v>
      </c>
      <c r="G1149" s="873" t="str">
        <f>IF(LEN(A1149)=3,"类",IF(LEN(A1149)=5,"款","项"))</f>
        <v>款</v>
      </c>
    </row>
    <row ht="36.0" customHeight="1" x14ac:dyDescent="0.15" r="1150" spans="1:7">
      <c r="A1150" s="386">
        <v>21905</v>
      </c>
      <c r="B1150" s="281" t="s">
        <v>1000</v>
      </c>
      <c r="C1150" s="307">
        <v>0</v>
      </c>
      <c r="D1150" s="307">
        <v>0</v>
      </c>
      <c r="E1150" s="978" t="str">
        <f>IF(C1150&gt;0,D1150/C1150-1,IF(C1150&lt;0,-(D1150/C1150-1),""))</f>
      </c>
      <c r="F1150" s="937" t="str">
        <f>IF(LEN(A1150)=3,"是",IF(B1150&lt;&gt;"",IF(SUM(C1150:D1150)&lt;&gt;0,"是","否"),"是"))</f>
        <v>否</v>
      </c>
      <c r="G1150" s="873" t="str">
        <f>IF(LEN(A1150)=3,"类",IF(LEN(A1150)=5,"款","项"))</f>
        <v>款</v>
      </c>
    </row>
    <row ht="36.0" customHeight="1" x14ac:dyDescent="0.15" r="1151" spans="1:7">
      <c r="A1151" s="386">
        <v>21906</v>
      </c>
      <c r="B1151" s="281" t="s">
        <v>1001</v>
      </c>
      <c r="C1151" s="307">
        <v>0</v>
      </c>
      <c r="D1151" s="307">
        <v>0</v>
      </c>
      <c r="E1151" s="978" t="str">
        <f>IF(C1151&gt;0,D1151/C1151-1,IF(C1151&lt;0,-(D1151/C1151-1),""))</f>
      </c>
      <c r="F1151" s="937" t="str">
        <f>IF(LEN(A1151)=3,"是",IF(B1151&lt;&gt;"",IF(SUM(C1151:D1151)&lt;&gt;0,"是","否"),"是"))</f>
        <v>否</v>
      </c>
      <c r="G1151" s="873" t="str">
        <f>IF(LEN(A1151)=3,"类",IF(LEN(A1151)=5,"款","项"))</f>
        <v>款</v>
      </c>
    </row>
    <row ht="36.0" customHeight="1" x14ac:dyDescent="0.15" r="1152" spans="1:7">
      <c r="A1152" s="386">
        <v>21907</v>
      </c>
      <c r="B1152" s="281" t="s">
        <v>1002</v>
      </c>
      <c r="C1152" s="307">
        <v>0</v>
      </c>
      <c r="D1152" s="307">
        <v>0</v>
      </c>
      <c r="E1152" s="978" t="str">
        <f>IF(C1152&gt;0,D1152/C1152-1,IF(C1152&lt;0,-(D1152/C1152-1),""))</f>
      </c>
      <c r="F1152" s="937" t="str">
        <f>IF(LEN(A1152)=3,"是",IF(B1152&lt;&gt;"",IF(SUM(C1152:D1152)&lt;&gt;0,"是","否"),"是"))</f>
        <v>否</v>
      </c>
      <c r="G1152" s="873" t="str">
        <f>IF(LEN(A1152)=3,"类",IF(LEN(A1152)=5,"款","项"))</f>
        <v>款</v>
      </c>
    </row>
    <row ht="36.0" customHeight="1" x14ac:dyDescent="0.15" r="1153" spans="1:7">
      <c r="A1153" s="386">
        <v>21908</v>
      </c>
      <c r="B1153" s="281" t="s">
        <v>1003</v>
      </c>
      <c r="C1153" s="307">
        <v>0</v>
      </c>
      <c r="D1153" s="307">
        <v>0</v>
      </c>
      <c r="E1153" s="978" t="str">
        <f>IF(C1153&gt;0,D1153/C1153-1,IF(C1153&lt;0,-(D1153/C1153-1),""))</f>
      </c>
      <c r="F1153" s="937" t="str">
        <f>IF(LEN(A1153)=3,"是",IF(B1153&lt;&gt;"",IF(SUM(C1153:D1153)&lt;&gt;0,"是","否"),"是"))</f>
        <v>否</v>
      </c>
      <c r="G1153" s="873" t="str">
        <f>IF(LEN(A1153)=3,"类",IF(LEN(A1153)=5,"款","项"))</f>
        <v>款</v>
      </c>
    </row>
    <row ht="36.0" customHeight="1" x14ac:dyDescent="0.15" r="1154" spans="1:7">
      <c r="A1154" s="386">
        <v>21999</v>
      </c>
      <c r="B1154" s="281" t="s">
        <v>1004</v>
      </c>
      <c r="C1154" s="307">
        <v>0</v>
      </c>
      <c r="D1154" s="307">
        <v>0</v>
      </c>
      <c r="E1154" s="978" t="str">
        <f>IF(C1154&gt;0,D1154/C1154-1,IF(C1154&lt;0,-(D1154/C1154-1),""))</f>
      </c>
      <c r="F1154" s="937" t="str">
        <f>IF(LEN(A1154)=3,"是",IF(B1154&lt;&gt;"",IF(SUM(C1154:D1154)&lt;&gt;0,"是","否"),"是"))</f>
        <v>否</v>
      </c>
      <c r="G1154" s="873" t="str">
        <f>IF(LEN(A1154)=3,"类",IF(LEN(A1154)=5,"款","项"))</f>
        <v>款</v>
      </c>
    </row>
    <row ht="36.0" customHeight="1" x14ac:dyDescent="0.15" r="1155" spans="1:7">
      <c r="A1155" s="386">
        <v>220</v>
      </c>
      <c r="B1155" s="281" t="s">
        <v>105</v>
      </c>
      <c r="C1155" s="307">
        <v>1385</v>
      </c>
      <c r="D1155" s="307">
        <v>1626</v>
      </c>
      <c r="E1155" s="978">
        <f>IF(C1155&gt;0,D1155/C1155-1,IF(C1155&lt;0,-(D1155/C1155-1),""))</f>
        <v>0.174</v>
      </c>
      <c r="F1155" s="937" t="str">
        <f>IF(LEN(A1155)=3,"是",IF(B1155&lt;&gt;"",IF(SUM(C1155:D1155)&lt;&gt;0,"是","否"),"是"))</f>
        <v>是</v>
      </c>
      <c r="G1155" s="873" t="str">
        <f>IF(LEN(A1155)=3,"类",IF(LEN(A1155)=5,"款","项"))</f>
        <v>类</v>
      </c>
    </row>
    <row ht="36.0" customHeight="1" x14ac:dyDescent="0.15" r="1156" spans="1:7">
      <c r="A1156" s="386">
        <v>22001</v>
      </c>
      <c r="B1156" s="281" t="s">
        <v>1005</v>
      </c>
      <c r="C1156" s="307">
        <v>1287</v>
      </c>
      <c r="D1156" s="307">
        <v>1527</v>
      </c>
      <c r="E1156" s="978">
        <f>IF(C1156&gt;0,D1156/C1156-1,IF(C1156&lt;0,-(D1156/C1156-1),""))</f>
        <v>0.1865</v>
      </c>
      <c r="F1156" s="937" t="str">
        <f>IF(LEN(A1156)=3,"是",IF(B1156&lt;&gt;"",IF(SUM(C1156:D1156)&lt;&gt;0,"是","否"),"是"))</f>
        <v>是</v>
      </c>
      <c r="G1156" s="873" t="str">
        <f>IF(LEN(A1156)=3,"类",IF(LEN(A1156)=5,"款","项"))</f>
        <v>款</v>
      </c>
    </row>
    <row ht="36.0" customHeight="1" x14ac:dyDescent="0.15" r="1157" spans="1:7">
      <c r="A1157" s="387">
        <v>2200101</v>
      </c>
      <c r="B1157" s="284" t="s">
        <v>136</v>
      </c>
      <c r="C1157" s="307">
        <v>781</v>
      </c>
      <c r="D1157" s="310">
        <v>602</v>
      </c>
      <c r="E1157" s="944">
        <f>IF(C1157&gt;0,D1157/C1157-1,IF(C1157&lt;0,-(D1157/C1157-1),""))</f>
        <v>-0.2292</v>
      </c>
      <c r="F1157" s="937" t="str">
        <f>IF(LEN(A1157)=3,"是",IF(B1157&lt;&gt;"",IF(SUM(C1157:D1157)&lt;&gt;0,"是","否"),"是"))</f>
        <v>是</v>
      </c>
      <c r="G1157" s="873" t="str">
        <f>IF(LEN(A1157)=3,"类",IF(LEN(A1157)=5,"款","项"))</f>
        <v>项</v>
      </c>
    </row>
    <row ht="36.0" customHeight="1" x14ac:dyDescent="0.15" r="1158" spans="1:7">
      <c r="A1158" s="387">
        <v>2200102</v>
      </c>
      <c r="B1158" s="284" t="s">
        <v>137</v>
      </c>
      <c r="C1158" s="307">
        <v>163</v>
      </c>
      <c r="D1158" s="310">
        <v>0</v>
      </c>
      <c r="E1158" s="944">
        <f>IF(C1158&gt;0,D1158/C1158-1,IF(C1158&lt;0,-(D1158/C1158-1),""))</f>
        <v>-1</v>
      </c>
      <c r="F1158" s="937" t="str">
        <f>IF(LEN(A1158)=3,"是",IF(B1158&lt;&gt;"",IF(SUM(C1158:D1158)&lt;&gt;0,"是","否"),"是"))</f>
        <v>是</v>
      </c>
      <c r="G1158" s="873" t="str">
        <f>IF(LEN(A1158)=3,"类",IF(LEN(A1158)=5,"款","项"))</f>
        <v>项</v>
      </c>
    </row>
    <row ht="36.0" customHeight="1" x14ac:dyDescent="0.15" r="1159" spans="1:7">
      <c r="A1159" s="387">
        <v>2200103</v>
      </c>
      <c r="B1159" s="284" t="s">
        <v>138</v>
      </c>
      <c r="C1159" s="307">
        <v>0</v>
      </c>
      <c r="D1159" s="310">
        <v>0</v>
      </c>
      <c r="E1159" s="944" t="str">
        <f>IF(C1159&gt;0,D1159/C1159-1,IF(C1159&lt;0,-(D1159/C1159-1),""))</f>
      </c>
      <c r="F1159" s="937" t="str">
        <f>IF(LEN(A1159)=3,"是",IF(B1159&lt;&gt;"",IF(SUM(C1159:D1159)&lt;&gt;0,"是","否"),"是"))</f>
        <v>否</v>
      </c>
      <c r="G1159" s="873" t="str">
        <f>IF(LEN(A1159)=3,"类",IF(LEN(A1159)=5,"款","项"))</f>
        <v>项</v>
      </c>
    </row>
    <row ht="36.0" customHeight="1" x14ac:dyDescent="0.15" r="1160" spans="1:7">
      <c r="A1160" s="387">
        <v>2200104</v>
      </c>
      <c r="B1160" s="284" t="s">
        <v>1006</v>
      </c>
      <c r="C1160" s="307">
        <v>30</v>
      </c>
      <c r="D1160" s="310">
        <v>335</v>
      </c>
      <c r="E1160" s="944">
        <f>IF(C1160&gt;0,D1160/C1160-1,IF(C1160&lt;0,-(D1160/C1160-1),""))</f>
        <v>10.1667</v>
      </c>
      <c r="F1160" s="937" t="str">
        <f>IF(LEN(A1160)=3,"是",IF(B1160&lt;&gt;"",IF(SUM(C1160:D1160)&lt;&gt;0,"是","否"),"是"))</f>
        <v>是</v>
      </c>
      <c r="G1160" s="873" t="str">
        <f>IF(LEN(A1160)=3,"类",IF(LEN(A1160)=5,"款","项"))</f>
        <v>项</v>
      </c>
    </row>
    <row ht="36.0" customHeight="1" x14ac:dyDescent="0.15" r="1161" spans="1:7">
      <c r="A1161" s="387">
        <v>2200106</v>
      </c>
      <c r="B1161" s="284" t="s">
        <v>1007</v>
      </c>
      <c r="C1161" s="307">
        <v>30</v>
      </c>
      <c r="D1161" s="310">
        <v>198</v>
      </c>
      <c r="E1161" s="944">
        <f>IF(C1161&gt;0,D1161/C1161-1,IF(C1161&lt;0,-(D1161/C1161-1),""))</f>
        <v>5.6</v>
      </c>
      <c r="F1161" s="937" t="str">
        <f>IF(LEN(A1161)=3,"是",IF(B1161&lt;&gt;"",IF(SUM(C1161:D1161)&lt;&gt;0,"是","否"),"是"))</f>
        <v>是</v>
      </c>
      <c r="G1161" s="873" t="str">
        <f>IF(LEN(A1161)=3,"类",IF(LEN(A1161)=5,"款","项"))</f>
        <v>项</v>
      </c>
    </row>
    <row ht="36.0" customHeight="1" x14ac:dyDescent="0.15" r="1162" spans="1:7">
      <c r="A1162" s="387">
        <v>2200107</v>
      </c>
      <c r="B1162" s="284" t="s">
        <v>1008</v>
      </c>
      <c r="C1162" s="307">
        <v>0</v>
      </c>
      <c r="D1162" s="310">
        <v>0</v>
      </c>
      <c r="E1162" s="944" t="str">
        <f>IF(C1162&gt;0,D1162/C1162-1,IF(C1162&lt;0,-(D1162/C1162-1),""))</f>
      </c>
      <c r="F1162" s="937" t="str">
        <f>IF(LEN(A1162)=3,"是",IF(B1162&lt;&gt;"",IF(SUM(C1162:D1162)&lt;&gt;0,"是","否"),"是"))</f>
        <v>否</v>
      </c>
      <c r="G1162" s="873" t="str">
        <f>IF(LEN(A1162)=3,"类",IF(LEN(A1162)=5,"款","项"))</f>
        <v>项</v>
      </c>
    </row>
    <row ht="36.0" customHeight="1" x14ac:dyDescent="0.15" r="1163" spans="1:7">
      <c r="A1163" s="387">
        <v>2200108</v>
      </c>
      <c r="B1163" s="284" t="s">
        <v>1009</v>
      </c>
      <c r="C1163" s="307">
        <v>36</v>
      </c>
      <c r="D1163" s="310">
        <v>0</v>
      </c>
      <c r="E1163" s="944">
        <f>IF(C1163&gt;0,D1163/C1163-1,IF(C1163&lt;0,-(D1163/C1163-1),""))</f>
        <v>-1</v>
      </c>
      <c r="F1163" s="937" t="str">
        <f>IF(LEN(A1163)=3,"是",IF(B1163&lt;&gt;"",IF(SUM(C1163:D1163)&lt;&gt;0,"是","否"),"是"))</f>
        <v>是</v>
      </c>
      <c r="G1163" s="873" t="str">
        <f>IF(LEN(A1163)=3,"类",IF(LEN(A1163)=5,"款","项"))</f>
        <v>项</v>
      </c>
    </row>
    <row ht="36.0" customHeight="1" x14ac:dyDescent="0.15" r="1164" spans="1:7">
      <c r="A1164" s="387">
        <v>2200109</v>
      </c>
      <c r="B1164" s="284" t="s">
        <v>1010</v>
      </c>
      <c r="C1164" s="307">
        <v>0</v>
      </c>
      <c r="D1164" s="310">
        <v>0</v>
      </c>
      <c r="E1164" s="944" t="str">
        <f>IF(C1164&gt;0,D1164/C1164-1,IF(C1164&lt;0,-(D1164/C1164-1),""))</f>
      </c>
      <c r="F1164" s="937" t="str">
        <f>IF(LEN(A1164)=3,"是",IF(B1164&lt;&gt;"",IF(SUM(C1164:D1164)&lt;&gt;0,"是","否"),"是"))</f>
        <v>否</v>
      </c>
      <c r="G1164" s="873" t="str">
        <f>IF(LEN(A1164)=3,"类",IF(LEN(A1164)=5,"款","项"))</f>
        <v>项</v>
      </c>
    </row>
    <row ht="36.0" customHeight="1" x14ac:dyDescent="0.15" r="1165" spans="1:7">
      <c r="A1165" s="387">
        <v>2200112</v>
      </c>
      <c r="B1165" s="284" t="s">
        <v>1011</v>
      </c>
      <c r="C1165" s="307">
        <v>0</v>
      </c>
      <c r="D1165" s="310">
        <v>0</v>
      </c>
      <c r="E1165" s="944" t="str">
        <f>IF(C1165&gt;0,D1165/C1165-1,IF(C1165&lt;0,-(D1165/C1165-1),""))</f>
      </c>
      <c r="F1165" s="937" t="str">
        <f>IF(LEN(A1165)=3,"是",IF(B1165&lt;&gt;"",IF(SUM(C1165:D1165)&lt;&gt;0,"是","否"),"是"))</f>
        <v>否</v>
      </c>
      <c r="G1165" s="873" t="str">
        <f>IF(LEN(A1165)=3,"类",IF(LEN(A1165)=5,"款","项"))</f>
        <v>项</v>
      </c>
    </row>
    <row ht="36.0" customHeight="1" x14ac:dyDescent="0.15" r="1166" spans="1:7">
      <c r="A1166" s="387">
        <v>2200113</v>
      </c>
      <c r="B1166" s="284" t="s">
        <v>1012</v>
      </c>
      <c r="C1166" s="307">
        <v>0</v>
      </c>
      <c r="D1166" s="310">
        <v>0</v>
      </c>
      <c r="E1166" s="944" t="str">
        <f>IF(C1166&gt;0,D1166/C1166-1,IF(C1166&lt;0,-(D1166/C1166-1),""))</f>
      </c>
      <c r="F1166" s="937" t="str">
        <f>IF(LEN(A1166)=3,"是",IF(B1166&lt;&gt;"",IF(SUM(C1166:D1166)&lt;&gt;0,"是","否"),"是"))</f>
        <v>否</v>
      </c>
      <c r="G1166" s="873" t="str">
        <f>IF(LEN(A1166)=3,"类",IF(LEN(A1166)=5,"款","项"))</f>
        <v>项</v>
      </c>
    </row>
    <row ht="36.0" customHeight="1" x14ac:dyDescent="0.15" r="1167" spans="1:7">
      <c r="A1167" s="387">
        <v>2200114</v>
      </c>
      <c r="B1167" s="284" t="s">
        <v>1013</v>
      </c>
      <c r="C1167" s="307">
        <v>0</v>
      </c>
      <c r="D1167" s="310">
        <v>117</v>
      </c>
      <c r="E1167" s="944" t="str">
        <f>IF(C1167&gt;0,D1167/C1167-1,IF(C1167&lt;0,-(D1167/C1167-1),""))</f>
      </c>
      <c r="F1167" s="937" t="str">
        <f>IF(LEN(A1167)=3,"是",IF(B1167&lt;&gt;"",IF(SUM(C1167:D1167)&lt;&gt;0,"是","否"),"是"))</f>
        <v>是</v>
      </c>
      <c r="G1167" s="873" t="str">
        <f>IF(LEN(A1167)=3,"类",IF(LEN(A1167)=5,"款","项"))</f>
        <v>项</v>
      </c>
    </row>
    <row ht="36.0" customHeight="1" x14ac:dyDescent="0.15" r="1168" spans="1:7">
      <c r="A1168" s="387">
        <v>2200115</v>
      </c>
      <c r="B1168" s="284" t="s">
        <v>1014</v>
      </c>
      <c r="C1168" s="307">
        <v>0</v>
      </c>
      <c r="D1168" s="310">
        <v>0</v>
      </c>
      <c r="E1168" s="944" t="str">
        <f>IF(C1168&gt;0,D1168/C1168-1,IF(C1168&lt;0,-(D1168/C1168-1),""))</f>
      </c>
      <c r="F1168" s="937" t="str">
        <f>IF(LEN(A1168)=3,"是",IF(B1168&lt;&gt;"",IF(SUM(C1168:D1168)&lt;&gt;0,"是","否"),"是"))</f>
        <v>否</v>
      </c>
      <c r="G1168" s="873" t="str">
        <f>IF(LEN(A1168)=3,"类",IF(LEN(A1168)=5,"款","项"))</f>
        <v>项</v>
      </c>
    </row>
    <row ht="36.0" customHeight="1" x14ac:dyDescent="0.15" r="1169" spans="1:7">
      <c r="A1169" s="387">
        <v>2200116</v>
      </c>
      <c r="B1169" s="284" t="s">
        <v>1015</v>
      </c>
      <c r="C1169" s="307">
        <v>0</v>
      </c>
      <c r="D1169" s="310">
        <v>0</v>
      </c>
      <c r="E1169" s="944" t="str">
        <f>IF(C1169&gt;0,D1169/C1169-1,IF(C1169&lt;0,-(D1169/C1169-1),""))</f>
      </c>
      <c r="F1169" s="937" t="str">
        <f>IF(LEN(A1169)=3,"是",IF(B1169&lt;&gt;"",IF(SUM(C1169:D1169)&lt;&gt;0,"是","否"),"是"))</f>
        <v>否</v>
      </c>
      <c r="G1169" s="873" t="str">
        <f>IF(LEN(A1169)=3,"类",IF(LEN(A1169)=5,"款","项"))</f>
        <v>项</v>
      </c>
    </row>
    <row ht="36.0" customHeight="1" x14ac:dyDescent="0.15" r="1170" spans="1:7">
      <c r="A1170" s="387">
        <v>2200119</v>
      </c>
      <c r="B1170" s="284" t="s">
        <v>1016</v>
      </c>
      <c r="C1170" s="307">
        <v>0</v>
      </c>
      <c r="D1170" s="310">
        <v>0</v>
      </c>
      <c r="E1170" s="944" t="str">
        <f>IF(C1170&gt;0,D1170/C1170-1,IF(C1170&lt;0,-(D1170/C1170-1),""))</f>
      </c>
      <c r="F1170" s="937" t="str">
        <f>IF(LEN(A1170)=3,"是",IF(B1170&lt;&gt;"",IF(SUM(C1170:D1170)&lt;&gt;0,"是","否"),"是"))</f>
        <v>否</v>
      </c>
      <c r="G1170" s="873" t="str">
        <f>IF(LEN(A1170)=3,"类",IF(LEN(A1170)=5,"款","项"))</f>
        <v>项</v>
      </c>
    </row>
    <row ht="36.0" customHeight="1" x14ac:dyDescent="0.15" r="1171" spans="1:7">
      <c r="A1171" s="387">
        <v>2200120</v>
      </c>
      <c r="B1171" s="284" t="s">
        <v>1017</v>
      </c>
      <c r="C1171" s="307">
        <v>0</v>
      </c>
      <c r="D1171" s="310">
        <v>0</v>
      </c>
      <c r="E1171" s="944" t="str">
        <f>IF(C1171&gt;0,D1171/C1171-1,IF(C1171&lt;0,-(D1171/C1171-1),""))</f>
      </c>
      <c r="F1171" s="937" t="str">
        <f>IF(LEN(A1171)=3,"是",IF(B1171&lt;&gt;"",IF(SUM(C1171:D1171)&lt;&gt;0,"是","否"),"是"))</f>
        <v>否</v>
      </c>
      <c r="G1171" s="873" t="str">
        <f>IF(LEN(A1171)=3,"类",IF(LEN(A1171)=5,"款","项"))</f>
        <v>项</v>
      </c>
    </row>
    <row ht="36.0" customHeight="1" x14ac:dyDescent="0.15" r="1172" spans="1:7">
      <c r="A1172" s="387">
        <v>2200121</v>
      </c>
      <c r="B1172" s="284" t="s">
        <v>1018</v>
      </c>
      <c r="C1172" s="307">
        <v>0</v>
      </c>
      <c r="D1172" s="310">
        <v>0</v>
      </c>
      <c r="E1172" s="944" t="str">
        <f>IF(C1172&gt;0,D1172/C1172-1,IF(C1172&lt;0,-(D1172/C1172-1),""))</f>
      </c>
      <c r="F1172" s="937" t="str">
        <f>IF(LEN(A1172)=3,"是",IF(B1172&lt;&gt;"",IF(SUM(C1172:D1172)&lt;&gt;0,"是","否"),"是"))</f>
        <v>否</v>
      </c>
      <c r="G1172" s="873" t="str">
        <f>IF(LEN(A1172)=3,"类",IF(LEN(A1172)=5,"款","项"))</f>
        <v>项</v>
      </c>
    </row>
    <row ht="36.0" customHeight="1" x14ac:dyDescent="0.15" r="1173" spans="1:7">
      <c r="A1173" s="387">
        <v>2200122</v>
      </c>
      <c r="B1173" s="284" t="s">
        <v>1019</v>
      </c>
      <c r="C1173" s="307">
        <v>0</v>
      </c>
      <c r="D1173" s="310">
        <v>0</v>
      </c>
      <c r="E1173" s="944" t="str">
        <f>IF(C1173&gt;0,D1173/C1173-1,IF(C1173&lt;0,-(D1173/C1173-1),""))</f>
      </c>
      <c r="F1173" s="937" t="str">
        <f>IF(LEN(A1173)=3,"是",IF(B1173&lt;&gt;"",IF(SUM(C1173:D1173)&lt;&gt;0,"是","否"),"是"))</f>
        <v>否</v>
      </c>
      <c r="G1173" s="873" t="str">
        <f>IF(LEN(A1173)=3,"类",IF(LEN(A1173)=5,"款","项"))</f>
        <v>项</v>
      </c>
    </row>
    <row ht="36.0" customHeight="1" x14ac:dyDescent="0.15" r="1174" spans="1:7">
      <c r="A1174" s="387">
        <v>2200123</v>
      </c>
      <c r="B1174" s="284" t="s">
        <v>1020</v>
      </c>
      <c r="C1174" s="307">
        <v>0</v>
      </c>
      <c r="D1174" s="310">
        <v>0</v>
      </c>
      <c r="E1174" s="944" t="str">
        <f>IF(C1174&gt;0,D1174/C1174-1,IF(C1174&lt;0,-(D1174/C1174-1),""))</f>
      </c>
      <c r="F1174" s="937" t="str">
        <f>IF(LEN(A1174)=3,"是",IF(B1174&lt;&gt;"",IF(SUM(C1174:D1174)&lt;&gt;0,"是","否"),"是"))</f>
        <v>否</v>
      </c>
      <c r="G1174" s="873" t="str">
        <f>IF(LEN(A1174)=3,"类",IF(LEN(A1174)=5,"款","项"))</f>
        <v>项</v>
      </c>
    </row>
    <row ht="36.0" customHeight="1" x14ac:dyDescent="0.15" r="1175" spans="1:7">
      <c r="A1175" s="387">
        <v>2200124</v>
      </c>
      <c r="B1175" s="284" t="s">
        <v>1021</v>
      </c>
      <c r="C1175" s="307">
        <v>0</v>
      </c>
      <c r="D1175" s="310">
        <v>0</v>
      </c>
      <c r="E1175" s="944" t="str">
        <f>IF(C1175&gt;0,D1175/C1175-1,IF(C1175&lt;0,-(D1175/C1175-1),""))</f>
      </c>
      <c r="F1175" s="937" t="str">
        <f>IF(LEN(A1175)=3,"是",IF(B1175&lt;&gt;"",IF(SUM(C1175:D1175)&lt;&gt;0,"是","否"),"是"))</f>
        <v>否</v>
      </c>
      <c r="G1175" s="873" t="str">
        <f>IF(LEN(A1175)=3,"类",IF(LEN(A1175)=5,"款","项"))</f>
        <v>项</v>
      </c>
    </row>
    <row ht="36.0" customHeight="1" x14ac:dyDescent="0.15" r="1176" spans="1:7">
      <c r="A1176" s="387">
        <v>2200125</v>
      </c>
      <c r="B1176" s="284" t="s">
        <v>1022</v>
      </c>
      <c r="C1176" s="307">
        <v>0</v>
      </c>
      <c r="D1176" s="310">
        <v>0</v>
      </c>
      <c r="E1176" s="944" t="str">
        <f>IF(C1176&gt;0,D1176/C1176-1,IF(C1176&lt;0,-(D1176/C1176-1),""))</f>
      </c>
      <c r="F1176" s="937" t="str">
        <f>IF(LEN(A1176)=3,"是",IF(B1176&lt;&gt;"",IF(SUM(C1176:D1176)&lt;&gt;0,"是","否"),"是"))</f>
        <v>否</v>
      </c>
      <c r="G1176" s="873" t="str">
        <f>IF(LEN(A1176)=3,"类",IF(LEN(A1176)=5,"款","项"))</f>
        <v>项</v>
      </c>
    </row>
    <row ht="36.0" customHeight="1" x14ac:dyDescent="0.15" r="1177" spans="1:7">
      <c r="A1177" s="387">
        <v>2200126</v>
      </c>
      <c r="B1177" s="284" t="s">
        <v>1023</v>
      </c>
      <c r="C1177" s="307">
        <v>0</v>
      </c>
      <c r="D1177" s="310">
        <v>0</v>
      </c>
      <c r="E1177" s="944" t="str">
        <f>IF(C1177&gt;0,D1177/C1177-1,IF(C1177&lt;0,-(D1177/C1177-1),""))</f>
      </c>
      <c r="F1177" s="937" t="str">
        <f>IF(LEN(A1177)=3,"是",IF(B1177&lt;&gt;"",IF(SUM(C1177:D1177)&lt;&gt;0,"是","否"),"是"))</f>
        <v>否</v>
      </c>
      <c r="G1177" s="873" t="str">
        <f>IF(LEN(A1177)=3,"类",IF(LEN(A1177)=5,"款","项"))</f>
        <v>项</v>
      </c>
    </row>
    <row ht="36.0" customHeight="1" x14ac:dyDescent="0.15" r="1178" spans="1:7">
      <c r="A1178" s="387">
        <v>2200127</v>
      </c>
      <c r="B1178" s="284" t="s">
        <v>1024</v>
      </c>
      <c r="C1178" s="307">
        <v>0</v>
      </c>
      <c r="D1178" s="310">
        <v>0</v>
      </c>
      <c r="E1178" s="944" t="str">
        <f>IF(C1178&gt;0,D1178/C1178-1,IF(C1178&lt;0,-(D1178/C1178-1),""))</f>
      </c>
      <c r="F1178" s="937" t="str">
        <f>IF(LEN(A1178)=3,"是",IF(B1178&lt;&gt;"",IF(SUM(C1178:D1178)&lt;&gt;0,"是","否"),"是"))</f>
        <v>否</v>
      </c>
      <c r="G1178" s="873" t="str">
        <f>IF(LEN(A1178)=3,"类",IF(LEN(A1178)=5,"款","项"))</f>
        <v>项</v>
      </c>
    </row>
    <row ht="36.0" customHeight="1" x14ac:dyDescent="0.15" r="1179" spans="1:7">
      <c r="A1179" s="387">
        <v>2200128</v>
      </c>
      <c r="B1179" s="284" t="s">
        <v>1025</v>
      </c>
      <c r="C1179" s="307">
        <v>0</v>
      </c>
      <c r="D1179" s="310">
        <v>0</v>
      </c>
      <c r="E1179" s="944" t="str">
        <f>IF(C1179&gt;0,D1179/C1179-1,IF(C1179&lt;0,-(D1179/C1179-1),""))</f>
      </c>
      <c r="F1179" s="937" t="str">
        <f>IF(LEN(A1179)=3,"是",IF(B1179&lt;&gt;"",IF(SUM(C1179:D1179)&lt;&gt;0,"是","否"),"是"))</f>
        <v>否</v>
      </c>
      <c r="G1179" s="873" t="str">
        <f>IF(LEN(A1179)=3,"类",IF(LEN(A1179)=5,"款","项"))</f>
        <v>项</v>
      </c>
    </row>
    <row ht="36.0" customHeight="1" x14ac:dyDescent="0.15" r="1180" spans="1:7">
      <c r="A1180" s="387">
        <v>2200129</v>
      </c>
      <c r="B1180" s="284" t="s">
        <v>1026</v>
      </c>
      <c r="C1180" s="307">
        <v>0</v>
      </c>
      <c r="D1180" s="310">
        <v>0</v>
      </c>
      <c r="E1180" s="944" t="str">
        <f>IF(C1180&gt;0,D1180/C1180-1,IF(C1180&lt;0,-(D1180/C1180-1),""))</f>
      </c>
      <c r="F1180" s="937" t="str">
        <f>IF(LEN(A1180)=3,"是",IF(B1180&lt;&gt;"",IF(SUM(C1180:D1180)&lt;&gt;0,"是","否"),"是"))</f>
        <v>否</v>
      </c>
      <c r="G1180" s="873" t="str">
        <f>IF(LEN(A1180)=3,"类",IF(LEN(A1180)=5,"款","项"))</f>
        <v>项</v>
      </c>
    </row>
    <row ht="36.0" customHeight="1" x14ac:dyDescent="0.15" r="1181" spans="1:7">
      <c r="A1181" s="387">
        <v>2200150</v>
      </c>
      <c r="B1181" s="284" t="s">
        <v>145</v>
      </c>
      <c r="C1181" s="307">
        <v>247</v>
      </c>
      <c r="D1181" s="310">
        <v>251</v>
      </c>
      <c r="E1181" s="944">
        <f>IF(C1181&gt;0,D1181/C1181-1,IF(C1181&lt;0,-(D1181/C1181-1),""))</f>
        <v>0.0162</v>
      </c>
      <c r="F1181" s="937" t="str">
        <f>IF(LEN(A1181)=3,"是",IF(B1181&lt;&gt;"",IF(SUM(C1181:D1181)&lt;&gt;0,"是","否"),"是"))</f>
        <v>是</v>
      </c>
      <c r="G1181" s="873" t="str">
        <f>IF(LEN(A1181)=3,"类",IF(LEN(A1181)=5,"款","项"))</f>
        <v>项</v>
      </c>
    </row>
    <row ht="36.0" customHeight="1" x14ac:dyDescent="0.15" r="1182" spans="1:7">
      <c r="A1182" s="387">
        <v>2200199</v>
      </c>
      <c r="B1182" s="284" t="s">
        <v>1027</v>
      </c>
      <c r="C1182" s="307">
        <v>0</v>
      </c>
      <c r="D1182" s="310">
        <v>24</v>
      </c>
      <c r="E1182" s="944" t="str">
        <f>IF(C1182&gt;0,D1182/C1182-1,IF(C1182&lt;0,-(D1182/C1182-1),""))</f>
      </c>
      <c r="F1182" s="937" t="str">
        <f>IF(LEN(A1182)=3,"是",IF(B1182&lt;&gt;"",IF(SUM(C1182:D1182)&lt;&gt;0,"是","否"),"是"))</f>
        <v>是</v>
      </c>
      <c r="G1182" s="873" t="str">
        <f>IF(LEN(A1182)=3,"类",IF(LEN(A1182)=5,"款","项"))</f>
        <v>项</v>
      </c>
    </row>
    <row ht="36.0" customHeight="1" x14ac:dyDescent="0.15" r="1183" spans="1:7">
      <c r="A1183" s="386">
        <v>22005</v>
      </c>
      <c r="B1183" s="281" t="s">
        <v>1028</v>
      </c>
      <c r="C1183" s="307">
        <v>58</v>
      </c>
      <c r="D1183" s="307">
        <v>59</v>
      </c>
      <c r="E1183" s="978">
        <f>IF(C1183&gt;0,D1183/C1183-1,IF(C1183&lt;0,-(D1183/C1183-1),""))</f>
        <v>0.0172</v>
      </c>
      <c r="F1183" s="937" t="str">
        <f>IF(LEN(A1183)=3,"是",IF(B1183&lt;&gt;"",IF(SUM(C1183:D1183)&lt;&gt;0,"是","否"),"是"))</f>
        <v>是</v>
      </c>
      <c r="G1183" s="873" t="str">
        <f>IF(LEN(A1183)=3,"类",IF(LEN(A1183)=5,"款","项"))</f>
        <v>款</v>
      </c>
    </row>
    <row ht="36.0" customHeight="1" x14ac:dyDescent="0.15" r="1184" spans="1:7">
      <c r="A1184" s="387">
        <v>2200501</v>
      </c>
      <c r="B1184" s="284" t="s">
        <v>136</v>
      </c>
      <c r="C1184" s="307">
        <v>0</v>
      </c>
      <c r="D1184" s="310">
        <v>0</v>
      </c>
      <c r="E1184" s="944" t="str">
        <f>IF(C1184&gt;0,D1184/C1184-1,IF(C1184&lt;0,-(D1184/C1184-1),""))</f>
      </c>
      <c r="F1184" s="937" t="str">
        <f>IF(LEN(A1184)=3,"是",IF(B1184&lt;&gt;"",IF(SUM(C1184:D1184)&lt;&gt;0,"是","否"),"是"))</f>
        <v>否</v>
      </c>
      <c r="G1184" s="873" t="str">
        <f>IF(LEN(A1184)=3,"类",IF(LEN(A1184)=5,"款","项"))</f>
        <v>项</v>
      </c>
    </row>
    <row ht="36.0" customHeight="1" x14ac:dyDescent="0.15" r="1185" spans="1:7">
      <c r="A1185" s="387">
        <v>2200502</v>
      </c>
      <c r="B1185" s="284" t="s">
        <v>137</v>
      </c>
      <c r="C1185" s="307">
        <v>0</v>
      </c>
      <c r="D1185" s="310">
        <v>0</v>
      </c>
      <c r="E1185" s="944" t="str">
        <f>IF(C1185&gt;0,D1185/C1185-1,IF(C1185&lt;0,-(D1185/C1185-1),""))</f>
      </c>
      <c r="F1185" s="937" t="str">
        <f>IF(LEN(A1185)=3,"是",IF(B1185&lt;&gt;"",IF(SUM(C1185:D1185)&lt;&gt;0,"是","否"),"是"))</f>
        <v>否</v>
      </c>
      <c r="G1185" s="873" t="str">
        <f>IF(LEN(A1185)=3,"类",IF(LEN(A1185)=5,"款","项"))</f>
        <v>项</v>
      </c>
    </row>
    <row ht="36.0" customHeight="1" x14ac:dyDescent="0.15" r="1186" spans="1:7">
      <c r="A1186" s="387">
        <v>2200503</v>
      </c>
      <c r="B1186" s="284" t="s">
        <v>138</v>
      </c>
      <c r="C1186" s="307">
        <v>0</v>
      </c>
      <c r="D1186" s="310">
        <v>0</v>
      </c>
      <c r="E1186" s="944" t="str">
        <f>IF(C1186&gt;0,D1186/C1186-1,IF(C1186&lt;0,-(D1186/C1186-1),""))</f>
      </c>
      <c r="F1186" s="937" t="str">
        <f>IF(LEN(A1186)=3,"是",IF(B1186&lt;&gt;"",IF(SUM(C1186:D1186)&lt;&gt;0,"是","否"),"是"))</f>
        <v>否</v>
      </c>
      <c r="G1186" s="873" t="str">
        <f>IF(LEN(A1186)=3,"类",IF(LEN(A1186)=5,"款","项"))</f>
        <v>项</v>
      </c>
    </row>
    <row ht="36.0" customHeight="1" x14ac:dyDescent="0.15" r="1187" spans="1:7">
      <c r="A1187" s="387">
        <v>2200504</v>
      </c>
      <c r="B1187" s="284" t="s">
        <v>1029</v>
      </c>
      <c r="C1187" s="307">
        <v>58</v>
      </c>
      <c r="D1187" s="310">
        <v>59</v>
      </c>
      <c r="E1187" s="944">
        <f>IF(C1187&gt;0,D1187/C1187-1,IF(C1187&lt;0,-(D1187/C1187-1),""))</f>
        <v>0.0172</v>
      </c>
      <c r="F1187" s="937" t="str">
        <f>IF(LEN(A1187)=3,"是",IF(B1187&lt;&gt;"",IF(SUM(C1187:D1187)&lt;&gt;0,"是","否"),"是"))</f>
        <v>是</v>
      </c>
      <c r="G1187" s="873" t="str">
        <f>IF(LEN(A1187)=3,"类",IF(LEN(A1187)=5,"款","项"))</f>
        <v>项</v>
      </c>
    </row>
    <row ht="36.0" customHeight="1" x14ac:dyDescent="0.15" r="1188" spans="1:7">
      <c r="A1188" s="387">
        <v>2200506</v>
      </c>
      <c r="B1188" s="284" t="s">
        <v>1030</v>
      </c>
      <c r="C1188" s="307">
        <v>0</v>
      </c>
      <c r="D1188" s="310">
        <v>0</v>
      </c>
      <c r="E1188" s="944" t="str">
        <f>IF(C1188&gt;0,D1188/C1188-1,IF(C1188&lt;0,-(D1188/C1188-1),""))</f>
      </c>
      <c r="F1188" s="937" t="str">
        <f>IF(LEN(A1188)=3,"是",IF(B1188&lt;&gt;"",IF(SUM(C1188:D1188)&lt;&gt;0,"是","否"),"是"))</f>
        <v>否</v>
      </c>
      <c r="G1188" s="873" t="str">
        <f>IF(LEN(A1188)=3,"类",IF(LEN(A1188)=5,"款","项"))</f>
        <v>项</v>
      </c>
    </row>
    <row ht="36.0" customHeight="1" x14ac:dyDescent="0.15" r="1189" spans="1:7">
      <c r="A1189" s="387">
        <v>2200507</v>
      </c>
      <c r="B1189" s="284" t="s">
        <v>1031</v>
      </c>
      <c r="C1189" s="307">
        <v>0</v>
      </c>
      <c r="D1189" s="310">
        <v>0</v>
      </c>
      <c r="E1189" s="944" t="str">
        <f>IF(C1189&gt;0,D1189/C1189-1,IF(C1189&lt;0,-(D1189/C1189-1),""))</f>
      </c>
      <c r="F1189" s="937" t="str">
        <f>IF(LEN(A1189)=3,"是",IF(B1189&lt;&gt;"",IF(SUM(C1189:D1189)&lt;&gt;0,"是","否"),"是"))</f>
        <v>否</v>
      </c>
      <c r="G1189" s="873" t="str">
        <f>IF(LEN(A1189)=3,"类",IF(LEN(A1189)=5,"款","项"))</f>
        <v>项</v>
      </c>
    </row>
    <row ht="36.0" customHeight="1" x14ac:dyDescent="0.15" r="1190" spans="1:7">
      <c r="A1190" s="387">
        <v>2200508</v>
      </c>
      <c r="B1190" s="284" t="s">
        <v>1032</v>
      </c>
      <c r="C1190" s="307">
        <v>0</v>
      </c>
      <c r="D1190" s="310">
        <v>0</v>
      </c>
      <c r="E1190" s="944" t="str">
        <f>IF(C1190&gt;0,D1190/C1190-1,IF(C1190&lt;0,-(D1190/C1190-1),""))</f>
      </c>
      <c r="F1190" s="937" t="str">
        <f>IF(LEN(A1190)=3,"是",IF(B1190&lt;&gt;"",IF(SUM(C1190:D1190)&lt;&gt;0,"是","否"),"是"))</f>
        <v>否</v>
      </c>
      <c r="G1190" s="873" t="str">
        <f>IF(LEN(A1190)=3,"类",IF(LEN(A1190)=5,"款","项"))</f>
        <v>项</v>
      </c>
    </row>
    <row ht="36.0" customHeight="1" x14ac:dyDescent="0.15" r="1191" spans="1:7">
      <c r="A1191" s="387">
        <v>2200509</v>
      </c>
      <c r="B1191" s="284" t="s">
        <v>1033</v>
      </c>
      <c r="C1191" s="307">
        <v>0</v>
      </c>
      <c r="D1191" s="310">
        <v>0</v>
      </c>
      <c r="E1191" s="944" t="str">
        <f>IF(C1191&gt;0,D1191/C1191-1,IF(C1191&lt;0,-(D1191/C1191-1),""))</f>
      </c>
      <c r="F1191" s="937" t="str">
        <f>IF(LEN(A1191)=3,"是",IF(B1191&lt;&gt;"",IF(SUM(C1191:D1191)&lt;&gt;0,"是","否"),"是"))</f>
        <v>否</v>
      </c>
      <c r="G1191" s="873" t="str">
        <f>IF(LEN(A1191)=3,"类",IF(LEN(A1191)=5,"款","项"))</f>
        <v>项</v>
      </c>
    </row>
    <row ht="36.0" customHeight="1" x14ac:dyDescent="0.15" r="1192" spans="1:7">
      <c r="A1192" s="387">
        <v>2200510</v>
      </c>
      <c r="B1192" s="284" t="s">
        <v>1034</v>
      </c>
      <c r="C1192" s="307">
        <v>0</v>
      </c>
      <c r="D1192" s="310">
        <v>0</v>
      </c>
      <c r="E1192" s="944" t="str">
        <f>IF(C1192&gt;0,D1192/C1192-1,IF(C1192&lt;0,-(D1192/C1192-1),""))</f>
      </c>
      <c r="F1192" s="937" t="str">
        <f>IF(LEN(A1192)=3,"是",IF(B1192&lt;&gt;"",IF(SUM(C1192:D1192)&lt;&gt;0,"是","否"),"是"))</f>
        <v>否</v>
      </c>
      <c r="G1192" s="873" t="str">
        <f>IF(LEN(A1192)=3,"类",IF(LEN(A1192)=5,"款","项"))</f>
        <v>项</v>
      </c>
    </row>
    <row ht="36.0" customHeight="1" x14ac:dyDescent="0.15" r="1193" spans="1:7">
      <c r="A1193" s="387">
        <v>2200511</v>
      </c>
      <c r="B1193" s="284" t="s">
        <v>1035</v>
      </c>
      <c r="C1193" s="307">
        <v>0</v>
      </c>
      <c r="D1193" s="310">
        <v>0</v>
      </c>
      <c r="E1193" s="944" t="str">
        <f>IF(C1193&gt;0,D1193/C1193-1,IF(C1193&lt;0,-(D1193/C1193-1),""))</f>
      </c>
      <c r="F1193" s="937" t="str">
        <f>IF(LEN(A1193)=3,"是",IF(B1193&lt;&gt;"",IF(SUM(C1193:D1193)&lt;&gt;0,"是","否"),"是"))</f>
        <v>否</v>
      </c>
      <c r="G1193" s="873" t="str">
        <f>IF(LEN(A1193)=3,"类",IF(LEN(A1193)=5,"款","项"))</f>
        <v>项</v>
      </c>
    </row>
    <row ht="36.0" customHeight="1" x14ac:dyDescent="0.15" r="1194" spans="1:7">
      <c r="A1194" s="387">
        <v>2200512</v>
      </c>
      <c r="B1194" s="284" t="s">
        <v>1036</v>
      </c>
      <c r="C1194" s="307">
        <v>0</v>
      </c>
      <c r="D1194" s="310">
        <v>0</v>
      </c>
      <c r="E1194" s="944" t="str">
        <f>IF(C1194&gt;0,D1194/C1194-1,IF(C1194&lt;0,-(D1194/C1194-1),""))</f>
      </c>
      <c r="F1194" s="937" t="str">
        <f>IF(LEN(A1194)=3,"是",IF(B1194&lt;&gt;"",IF(SUM(C1194:D1194)&lt;&gt;0,"是","否"),"是"))</f>
        <v>否</v>
      </c>
      <c r="G1194" s="873" t="str">
        <f>IF(LEN(A1194)=3,"类",IF(LEN(A1194)=5,"款","项"))</f>
        <v>项</v>
      </c>
    </row>
    <row ht="36.0" customHeight="1" x14ac:dyDescent="0.15" r="1195" spans="1:7">
      <c r="A1195" s="387">
        <v>2200513</v>
      </c>
      <c r="B1195" s="284" t="s">
        <v>1037</v>
      </c>
      <c r="C1195" s="307">
        <v>0</v>
      </c>
      <c r="D1195" s="310">
        <v>0</v>
      </c>
      <c r="E1195" s="944" t="str">
        <f>IF(C1195&gt;0,D1195/C1195-1,IF(C1195&lt;0,-(D1195/C1195-1),""))</f>
      </c>
      <c r="F1195" s="937" t="str">
        <f>IF(LEN(A1195)=3,"是",IF(B1195&lt;&gt;"",IF(SUM(C1195:D1195)&lt;&gt;0,"是","否"),"是"))</f>
        <v>否</v>
      </c>
      <c r="G1195" s="873" t="str">
        <f>IF(LEN(A1195)=3,"类",IF(LEN(A1195)=5,"款","项"))</f>
        <v>项</v>
      </c>
    </row>
    <row ht="36.0" customHeight="1" x14ac:dyDescent="0.15" r="1196" spans="1:7">
      <c r="A1196" s="387">
        <v>2200514</v>
      </c>
      <c r="B1196" s="284" t="s">
        <v>1038</v>
      </c>
      <c r="C1196" s="307">
        <v>0</v>
      </c>
      <c r="D1196" s="310">
        <v>0</v>
      </c>
      <c r="E1196" s="944" t="str">
        <f>IF(C1196&gt;0,D1196/C1196-1,IF(C1196&lt;0,-(D1196/C1196-1),""))</f>
      </c>
      <c r="F1196" s="937" t="str">
        <f>IF(LEN(A1196)=3,"是",IF(B1196&lt;&gt;"",IF(SUM(C1196:D1196)&lt;&gt;0,"是","否"),"是"))</f>
        <v>否</v>
      </c>
      <c r="G1196" s="873" t="str">
        <f>IF(LEN(A1196)=3,"类",IF(LEN(A1196)=5,"款","项"))</f>
        <v>项</v>
      </c>
    </row>
    <row ht="36.0" customHeight="1" x14ac:dyDescent="0.15" r="1197" spans="1:7">
      <c r="A1197" s="387">
        <v>2200599</v>
      </c>
      <c r="B1197" s="284" t="s">
        <v>1039</v>
      </c>
      <c r="C1197" s="307">
        <v>0</v>
      </c>
      <c r="D1197" s="310">
        <v>0</v>
      </c>
      <c r="E1197" s="944" t="str">
        <f>IF(C1197&gt;0,D1197/C1197-1,IF(C1197&lt;0,-(D1197/C1197-1),""))</f>
      </c>
      <c r="F1197" s="937" t="str">
        <f>IF(LEN(A1197)=3,"是",IF(B1197&lt;&gt;"",IF(SUM(C1197:D1197)&lt;&gt;0,"是","否"),"是"))</f>
        <v>否</v>
      </c>
      <c r="G1197" s="873" t="str">
        <f>IF(LEN(A1197)=3,"类",IF(LEN(A1197)=5,"款","项"))</f>
        <v>项</v>
      </c>
    </row>
    <row ht="36.0" customHeight="1" x14ac:dyDescent="0.15" r="1198" spans="1:7">
      <c r="A1198" s="386">
        <v>22099</v>
      </c>
      <c r="B1198" s="281" t="s">
        <v>1040</v>
      </c>
      <c r="C1198" s="307">
        <v>40</v>
      </c>
      <c r="D1198" s="307">
        <v>40</v>
      </c>
      <c r="E1198" s="978">
        <f>IF(C1198&gt;0,D1198/C1198-1,IF(C1198&lt;0,-(D1198/C1198-1),""))</f>
        <v>0</v>
      </c>
      <c r="F1198" s="937" t="str">
        <f>IF(LEN(A1198)=3,"是",IF(B1198&lt;&gt;"",IF(SUM(C1198:D1198)&lt;&gt;0,"是","否"),"是"))</f>
        <v>是</v>
      </c>
      <c r="G1198" s="873" t="str">
        <f>IF(LEN(A1198)=3,"类",IF(LEN(A1198)=5,"款","项"))</f>
        <v>款</v>
      </c>
    </row>
    <row ht="36.0" customHeight="1" x14ac:dyDescent="0.15" r="1199" spans="1:7">
      <c r="A1199" s="286">
        <v>2209999</v>
      </c>
      <c r="B1199" s="284" t="s">
        <v>1041</v>
      </c>
      <c r="C1199" s="307">
        <v>40</v>
      </c>
      <c r="D1199" s="310">
        <v>40</v>
      </c>
      <c r="E1199" s="944">
        <f>IF(C1199&gt;0,D1199/C1199-1,IF(C1199&lt;0,-(D1199/C1199-1),""))</f>
        <v>0</v>
      </c>
      <c r="F1199" s="937" t="str">
        <f>IF(LEN(A1199)=3,"是",IF(B1199&lt;&gt;"",IF(SUM(C1199:D1199)&lt;&gt;0,"是","否"),"是"))</f>
        <v>是</v>
      </c>
      <c r="G1199" s="873" t="str">
        <f>IF(LEN(A1199)=3,"类",IF(LEN(A1199)=5,"款","项"))</f>
        <v>项</v>
      </c>
    </row>
    <row ht="36.0" customHeight="1" x14ac:dyDescent="0.15" r="1200" spans="1:7">
      <c r="A1200" s="288" t="s">
        <v>1042</v>
      </c>
      <c r="B1200" s="164" t="s">
        <v>276</v>
      </c>
      <c r="C1200" s="307">
        <v>0</v>
      </c>
      <c r="D1200" s="310">
        <v>0</v>
      </c>
      <c r="E1200" s="944" t="str">
        <f>IF(C1200&gt;0,D1200/C1200-1,IF(C1200&lt;0,-(D1200/C1200-1),""))</f>
      </c>
      <c r="F1200" s="937" t="str">
        <f>IF(LEN(A1200)=3,"是",IF(B1200&lt;&gt;"",IF(SUM(C1200:D1200)&lt;&gt;0,"是","否"),"是"))</f>
        <v>否</v>
      </c>
      <c r="G1200" s="873" t="str">
        <f>IF(LEN(A1200)=3,"类",IF(LEN(A1200)=5,"款","项"))</f>
        <v>项</v>
      </c>
    </row>
    <row ht="36.0" customHeight="1" x14ac:dyDescent="0.15" r="1201" spans="1:7">
      <c r="A1201" s="386">
        <v>221</v>
      </c>
      <c r="B1201" s="281" t="s">
        <v>107</v>
      </c>
      <c r="C1201" s="307">
        <v>11987</v>
      </c>
      <c r="D1201" s="307">
        <v>8316</v>
      </c>
      <c r="E1201" s="978">
        <f>IF(C1201&gt;0,D1201/C1201-1,IF(C1201&lt;0,-(D1201/C1201-1),""))</f>
        <v>-0.3062</v>
      </c>
      <c r="F1201" s="937" t="str">
        <f>IF(LEN(A1201)=3,"是",IF(B1201&lt;&gt;"",IF(SUM(C1201:D1201)&lt;&gt;0,"是","否"),"是"))</f>
        <v>是</v>
      </c>
      <c r="G1201" s="873" t="str">
        <f>IF(LEN(A1201)=3,"类",IF(LEN(A1201)=5,"款","项"))</f>
        <v>类</v>
      </c>
    </row>
    <row ht="36.0" customHeight="1" x14ac:dyDescent="0.15" r="1202" spans="1:7">
      <c r="A1202" s="386">
        <v>22101</v>
      </c>
      <c r="B1202" s="281" t="s">
        <v>1043</v>
      </c>
      <c r="C1202" s="307">
        <v>4620</v>
      </c>
      <c r="D1202" s="307">
        <v>919</v>
      </c>
      <c r="E1202" s="978">
        <f>IF(C1202&gt;0,D1202/C1202-1,IF(C1202&lt;0,-(D1202/C1202-1),""))</f>
        <v>-0.8011</v>
      </c>
      <c r="F1202" s="937" t="str">
        <f>IF(LEN(A1202)=3,"是",IF(B1202&lt;&gt;"",IF(SUM(C1202:D1202)&lt;&gt;0,"是","否"),"是"))</f>
        <v>是</v>
      </c>
      <c r="G1202" s="873" t="str">
        <f>IF(LEN(A1202)=3,"类",IF(LEN(A1202)=5,"款","项"))</f>
        <v>款</v>
      </c>
    </row>
    <row ht="36.0" customHeight="1" x14ac:dyDescent="0.15" r="1203" spans="1:7">
      <c r="A1203" s="387">
        <v>2210101</v>
      </c>
      <c r="B1203" s="284" t="s">
        <v>1044</v>
      </c>
      <c r="C1203" s="307">
        <v>0</v>
      </c>
      <c r="D1203" s="310"/>
      <c r="E1203" s="944" t="str">
        <f>IF(C1203&gt;0,D1203/C1203-1,IF(C1203&lt;0,-(D1203/C1203-1),""))</f>
      </c>
      <c r="F1203" s="937" t="str">
        <f>IF(LEN(A1203)=3,"是",IF(B1203&lt;&gt;"",IF(SUM(C1203:D1203)&lt;&gt;0,"是","否"),"是"))</f>
        <v>否</v>
      </c>
      <c r="G1203" s="873" t="str">
        <f>IF(LEN(A1203)=3,"类",IF(LEN(A1203)=5,"款","项"))</f>
        <v>项</v>
      </c>
    </row>
    <row ht="36.0" customHeight="1" x14ac:dyDescent="0.15" r="1204" spans="1:7">
      <c r="A1204" s="387">
        <v>2210102</v>
      </c>
      <c r="B1204" s="284" t="s">
        <v>1045</v>
      </c>
      <c r="C1204" s="307">
        <v>0</v>
      </c>
      <c r="D1204" s="310">
        <v>0</v>
      </c>
      <c r="E1204" s="944" t="str">
        <f>IF(C1204&gt;0,D1204/C1204-1,IF(C1204&lt;0,-(D1204/C1204-1),""))</f>
      </c>
      <c r="F1204" s="937" t="str">
        <f>IF(LEN(A1204)=3,"是",IF(B1204&lt;&gt;"",IF(SUM(C1204:D1204)&lt;&gt;0,"是","否"),"是"))</f>
        <v>否</v>
      </c>
      <c r="G1204" s="873" t="str">
        <f>IF(LEN(A1204)=3,"类",IF(LEN(A1204)=5,"款","项"))</f>
        <v>项</v>
      </c>
    </row>
    <row ht="36.0" customHeight="1" x14ac:dyDescent="0.15" r="1205" spans="1:7">
      <c r="A1205" s="387">
        <v>2210103</v>
      </c>
      <c r="B1205" s="284" t="s">
        <v>1046</v>
      </c>
      <c r="C1205" s="307">
        <v>1420</v>
      </c>
      <c r="D1205" s="310">
        <v>0</v>
      </c>
      <c r="E1205" s="944">
        <f>IF(C1205&gt;0,D1205/C1205-1,IF(C1205&lt;0,-(D1205/C1205-1),""))</f>
        <v>-1</v>
      </c>
      <c r="F1205" s="937" t="str">
        <f>IF(LEN(A1205)=3,"是",IF(B1205&lt;&gt;"",IF(SUM(C1205:D1205)&lt;&gt;0,"是","否"),"是"))</f>
        <v>是</v>
      </c>
      <c r="G1205" s="873" t="str">
        <f>IF(LEN(A1205)=3,"类",IF(LEN(A1205)=5,"款","项"))</f>
        <v>项</v>
      </c>
    </row>
    <row ht="36.0" customHeight="1" x14ac:dyDescent="0.15" r="1206" spans="1:7">
      <c r="A1206" s="387">
        <v>2210104</v>
      </c>
      <c r="B1206" s="284" t="s">
        <v>1047</v>
      </c>
      <c r="C1206" s="307">
        <v>0</v>
      </c>
      <c r="D1206" s="310">
        <v>0</v>
      </c>
      <c r="E1206" s="944" t="str">
        <f>IF(C1206&gt;0,D1206/C1206-1,IF(C1206&lt;0,-(D1206/C1206-1),""))</f>
      </c>
      <c r="F1206" s="937" t="str">
        <f>IF(LEN(A1206)=3,"是",IF(B1206&lt;&gt;"",IF(SUM(C1206:D1206)&lt;&gt;0,"是","否"),"是"))</f>
        <v>否</v>
      </c>
      <c r="G1206" s="873" t="str">
        <f>IF(LEN(A1206)=3,"类",IF(LEN(A1206)=5,"款","项"))</f>
        <v>项</v>
      </c>
    </row>
    <row ht="36.0" customHeight="1" x14ac:dyDescent="0.15" r="1207" spans="1:7">
      <c r="A1207" s="387">
        <v>2210105</v>
      </c>
      <c r="B1207" s="284" t="s">
        <v>1048</v>
      </c>
      <c r="C1207" s="307">
        <v>1495</v>
      </c>
      <c r="D1207" s="310">
        <v>324</v>
      </c>
      <c r="E1207" s="944">
        <f>IF(C1207&gt;0,D1207/C1207-1,IF(C1207&lt;0,-(D1207/C1207-1),""))</f>
        <v>-0.7833</v>
      </c>
      <c r="F1207" s="937" t="str">
        <f>IF(LEN(A1207)=3,"是",IF(B1207&lt;&gt;"",IF(SUM(C1207:D1207)&lt;&gt;0,"是","否"),"是"))</f>
        <v>是</v>
      </c>
      <c r="G1207" s="873" t="str">
        <f>IF(LEN(A1207)=3,"类",IF(LEN(A1207)=5,"款","项"))</f>
        <v>项</v>
      </c>
    </row>
    <row ht="36.0" customHeight="1" x14ac:dyDescent="0.15" r="1208" spans="1:7">
      <c r="A1208" s="387">
        <v>2210106</v>
      </c>
      <c r="B1208" s="284" t="s">
        <v>1049</v>
      </c>
      <c r="C1208" s="307">
        <v>0</v>
      </c>
      <c r="D1208" s="310"/>
      <c r="E1208" s="944" t="str">
        <f>IF(C1208&gt;0,D1208/C1208-1,IF(C1208&lt;0,-(D1208/C1208-1),""))</f>
      </c>
      <c r="F1208" s="937" t="str">
        <f>IF(LEN(A1208)=3,"是",IF(B1208&lt;&gt;"",IF(SUM(C1208:D1208)&lt;&gt;0,"是","否"),"是"))</f>
        <v>否</v>
      </c>
      <c r="G1208" s="873" t="str">
        <f>IF(LEN(A1208)=3,"类",IF(LEN(A1208)=5,"款","项"))</f>
        <v>项</v>
      </c>
    </row>
    <row ht="36.0" customHeight="1" x14ac:dyDescent="0.15" r="1209" spans="1:7">
      <c r="A1209" s="387">
        <v>2210107</v>
      </c>
      <c r="B1209" s="284" t="s">
        <v>1050</v>
      </c>
      <c r="C1209" s="307">
        <v>0</v>
      </c>
      <c r="D1209" s="310"/>
      <c r="E1209" s="944" t="str">
        <f>IF(C1209&gt;0,D1209/C1209-1,IF(C1209&lt;0,-(D1209/C1209-1),""))</f>
      </c>
      <c r="F1209" s="937" t="str">
        <f>IF(LEN(A1209)=3,"是",IF(B1209&lt;&gt;"",IF(SUM(C1209:D1209)&lt;&gt;0,"是","否"),"是"))</f>
        <v>否</v>
      </c>
      <c r="G1209" s="873" t="str">
        <f>IF(LEN(A1209)=3,"类",IF(LEN(A1209)=5,"款","项"))</f>
        <v>项</v>
      </c>
    </row>
    <row ht="36.0" customHeight="1" x14ac:dyDescent="0.15" r="1210" spans="1:7">
      <c r="A1210" s="387">
        <v>2210108</v>
      </c>
      <c r="B1210" s="284" t="s">
        <v>1051</v>
      </c>
      <c r="C1210" s="307">
        <v>920</v>
      </c>
      <c r="D1210" s="310">
        <v>500</v>
      </c>
      <c r="E1210" s="944">
        <f>IF(C1210&gt;0,D1210/C1210-1,IF(C1210&lt;0,-(D1210/C1210-1),""))</f>
        <v>-0.4565</v>
      </c>
      <c r="F1210" s="937" t="str">
        <f>IF(LEN(A1210)=3,"是",IF(B1210&lt;&gt;"",IF(SUM(C1210:D1210)&lt;&gt;0,"是","否"),"是"))</f>
        <v>是</v>
      </c>
      <c r="G1210" s="873" t="str">
        <f>IF(LEN(A1210)=3,"类",IF(LEN(A1210)=5,"款","项"))</f>
        <v>项</v>
      </c>
    </row>
    <row ht="36.0" customHeight="1" x14ac:dyDescent="0.15" r="1211" spans="1:7">
      <c r="A1211" s="387">
        <v>2210109</v>
      </c>
      <c r="B1211" s="284" t="s">
        <v>1052</v>
      </c>
      <c r="C1211" s="307">
        <v>0</v>
      </c>
      <c r="D1211" s="310">
        <v>0</v>
      </c>
      <c r="E1211" s="944" t="str">
        <f>IF(C1211&gt;0,D1211/C1211-1,IF(C1211&lt;0,-(D1211/C1211-1),""))</f>
      </c>
      <c r="F1211" s="937" t="str">
        <f>IF(LEN(A1211)=3,"是",IF(B1211&lt;&gt;"",IF(SUM(C1211:D1211)&lt;&gt;0,"是","否"),"是"))</f>
        <v>否</v>
      </c>
      <c r="G1211" s="873" t="str">
        <f>IF(LEN(A1211)=3,"类",IF(LEN(A1211)=5,"款","项"))</f>
        <v>项</v>
      </c>
    </row>
    <row ht="36.0" customHeight="1" x14ac:dyDescent="0.15" r="1212" spans="1:7">
      <c r="A1212" s="387">
        <v>2210199</v>
      </c>
      <c r="B1212" s="284" t="s">
        <v>1053</v>
      </c>
      <c r="C1212" s="307">
        <v>0</v>
      </c>
      <c r="D1212" s="310">
        <v>0</v>
      </c>
      <c r="E1212" s="944" t="str">
        <f>IF(C1212&gt;0,D1212/C1212-1,IF(C1212&lt;0,-(D1212/C1212-1),""))</f>
      </c>
      <c r="F1212" s="937" t="str">
        <f>IF(LEN(A1212)=3,"是",IF(B1212&lt;&gt;"",IF(SUM(C1212:D1212)&lt;&gt;0,"是","否"),"是"))</f>
        <v>否</v>
      </c>
      <c r="G1212" s="873" t="str">
        <f>IF(LEN(A1212)=3,"类",IF(LEN(A1212)=5,"款","项"))</f>
        <v>项</v>
      </c>
    </row>
    <row ht="36.0" customHeight="1" x14ac:dyDescent="0.15" r="1213" spans="1:7">
      <c r="A1213" s="386">
        <v>22102</v>
      </c>
      <c r="B1213" s="281" t="s">
        <v>1054</v>
      </c>
      <c r="C1213" s="307">
        <v>7119</v>
      </c>
      <c r="D1213" s="307">
        <v>7306</v>
      </c>
      <c r="E1213" s="978">
        <f>IF(C1213&gt;0,D1213/C1213-1,IF(C1213&lt;0,-(D1213/C1213-1),""))</f>
        <v>0.0263</v>
      </c>
      <c r="F1213" s="937" t="str">
        <f>IF(LEN(A1213)=3,"是",IF(B1213&lt;&gt;"",IF(SUM(C1213:D1213)&lt;&gt;0,"是","否"),"是"))</f>
        <v>是</v>
      </c>
      <c r="G1213" s="873" t="str">
        <f>IF(LEN(A1213)=3,"类",IF(LEN(A1213)=5,"款","项"))</f>
        <v>款</v>
      </c>
    </row>
    <row ht="36.0" customHeight="1" x14ac:dyDescent="0.15" r="1214" spans="1:7">
      <c r="A1214" s="387">
        <v>2210201</v>
      </c>
      <c r="B1214" s="284" t="s">
        <v>1055</v>
      </c>
      <c r="C1214" s="307">
        <v>7119</v>
      </c>
      <c r="D1214" s="310">
        <v>7306</v>
      </c>
      <c r="E1214" s="944">
        <f>IF(C1214&gt;0,D1214/C1214-1,IF(C1214&lt;0,-(D1214/C1214-1),""))</f>
        <v>0.0263</v>
      </c>
      <c r="F1214" s="937" t="str">
        <f>IF(LEN(A1214)=3,"是",IF(B1214&lt;&gt;"",IF(SUM(C1214:D1214)&lt;&gt;0,"是","否"),"是"))</f>
        <v>是</v>
      </c>
      <c r="G1214" s="873" t="str">
        <f>IF(LEN(A1214)=3,"类",IF(LEN(A1214)=5,"款","项"))</f>
        <v>项</v>
      </c>
    </row>
    <row ht="36.0" customHeight="1" x14ac:dyDescent="0.15" r="1215" spans="1:7">
      <c r="A1215" s="387">
        <v>2210202</v>
      </c>
      <c r="B1215" s="284" t="s">
        <v>1056</v>
      </c>
      <c r="C1215" s="307">
        <v>0</v>
      </c>
      <c r="D1215" s="310">
        <v>0</v>
      </c>
      <c r="E1215" s="944" t="str">
        <f>IF(C1215&gt;0,D1215/C1215-1,IF(C1215&lt;0,-(D1215/C1215-1),""))</f>
      </c>
      <c r="F1215" s="937" t="str">
        <f>IF(LEN(A1215)=3,"是",IF(B1215&lt;&gt;"",IF(SUM(C1215:D1215)&lt;&gt;0,"是","否"),"是"))</f>
        <v>否</v>
      </c>
      <c r="G1215" s="873" t="str">
        <f>IF(LEN(A1215)=3,"类",IF(LEN(A1215)=5,"款","项"))</f>
        <v>项</v>
      </c>
    </row>
    <row ht="36.0" customHeight="1" x14ac:dyDescent="0.15" r="1216" spans="1:7">
      <c r="A1216" s="387">
        <v>2210203</v>
      </c>
      <c r="B1216" s="284" t="s">
        <v>1057</v>
      </c>
      <c r="C1216" s="307">
        <v>0</v>
      </c>
      <c r="D1216" s="310">
        <v>0</v>
      </c>
      <c r="E1216" s="944" t="str">
        <f>IF(C1216&gt;0,D1216/C1216-1,IF(C1216&lt;0,-(D1216/C1216-1),""))</f>
      </c>
      <c r="F1216" s="937" t="str">
        <f>IF(LEN(A1216)=3,"是",IF(B1216&lt;&gt;"",IF(SUM(C1216:D1216)&lt;&gt;0,"是","否"),"是"))</f>
        <v>否</v>
      </c>
      <c r="G1216" s="873" t="str">
        <f>IF(LEN(A1216)=3,"类",IF(LEN(A1216)=5,"款","项"))</f>
        <v>项</v>
      </c>
    </row>
    <row ht="36.0" customHeight="1" x14ac:dyDescent="0.15" r="1217" spans="1:7">
      <c r="A1217" s="386">
        <v>22103</v>
      </c>
      <c r="B1217" s="281" t="s">
        <v>1058</v>
      </c>
      <c r="C1217" s="307">
        <v>248</v>
      </c>
      <c r="D1217" s="307">
        <v>91</v>
      </c>
      <c r="E1217" s="978">
        <f>IF(C1217&gt;0,D1217/C1217-1,IF(C1217&lt;0,-(D1217/C1217-1),""))</f>
        <v>-0.6331</v>
      </c>
      <c r="F1217" s="937" t="str">
        <f>IF(LEN(A1217)=3,"是",IF(B1217&lt;&gt;"",IF(SUM(C1217:D1217)&lt;&gt;0,"是","否"),"是"))</f>
        <v>是</v>
      </c>
      <c r="G1217" s="873" t="str">
        <f>IF(LEN(A1217)=3,"类",IF(LEN(A1217)=5,"款","项"))</f>
        <v>款</v>
      </c>
    </row>
    <row ht="36.0" customHeight="1" x14ac:dyDescent="0.15" r="1218" spans="1:7">
      <c r="A1218" s="387">
        <v>2210301</v>
      </c>
      <c r="B1218" s="284" t="s">
        <v>1059</v>
      </c>
      <c r="C1218" s="307">
        <v>0</v>
      </c>
      <c r="D1218" s="310">
        <v>0</v>
      </c>
      <c r="E1218" s="944" t="str">
        <f>IF(C1218&gt;0,D1218/C1218-1,IF(C1218&lt;0,-(D1218/C1218-1),""))</f>
      </c>
      <c r="F1218" s="937" t="str">
        <f>IF(LEN(A1218)=3,"是",IF(B1218&lt;&gt;"",IF(SUM(C1218:D1218)&lt;&gt;0,"是","否"),"是"))</f>
        <v>否</v>
      </c>
      <c r="G1218" s="873" t="str">
        <f>IF(LEN(A1218)=3,"类",IF(LEN(A1218)=5,"款","项"))</f>
        <v>项</v>
      </c>
    </row>
    <row ht="36.0" customHeight="1" x14ac:dyDescent="0.15" r="1219" spans="1:7">
      <c r="A1219" s="387">
        <v>2210302</v>
      </c>
      <c r="B1219" s="284" t="s">
        <v>1060</v>
      </c>
      <c r="C1219" s="307">
        <v>0</v>
      </c>
      <c r="D1219" s="310">
        <v>0</v>
      </c>
      <c r="E1219" s="944" t="str">
        <f>IF(C1219&gt;0,D1219/C1219-1,IF(C1219&lt;0,-(D1219/C1219-1),""))</f>
      </c>
      <c r="F1219" s="937" t="str">
        <f>IF(LEN(A1219)=3,"是",IF(B1219&lt;&gt;"",IF(SUM(C1219:D1219)&lt;&gt;0,"是","否"),"是"))</f>
        <v>否</v>
      </c>
      <c r="G1219" s="873" t="str">
        <f>IF(LEN(A1219)=3,"类",IF(LEN(A1219)=5,"款","项"))</f>
        <v>项</v>
      </c>
    </row>
    <row ht="36.0" customHeight="1" x14ac:dyDescent="0.15" r="1220" spans="1:7">
      <c r="A1220" s="387">
        <v>2210399</v>
      </c>
      <c r="B1220" s="284" t="s">
        <v>1061</v>
      </c>
      <c r="C1220" s="307">
        <v>248</v>
      </c>
      <c r="D1220" s="310">
        <v>91</v>
      </c>
      <c r="E1220" s="944">
        <f>IF(C1220&gt;0,D1220/C1220-1,IF(C1220&lt;0,-(D1220/C1220-1),""))</f>
        <v>-0.6331</v>
      </c>
      <c r="F1220" s="937" t="str">
        <f>IF(LEN(A1220)=3,"是",IF(B1220&lt;&gt;"",IF(SUM(C1220:D1220)&lt;&gt;0,"是","否"),"是"))</f>
        <v>是</v>
      </c>
      <c r="G1220" s="873" t="str">
        <f>IF(LEN(A1220)=3,"类",IF(LEN(A1220)=5,"款","项"))</f>
        <v>项</v>
      </c>
    </row>
    <row ht="36.0" customHeight="1" x14ac:dyDescent="0.15" r="1221" spans="1:7">
      <c r="A1221" s="352" t="s">
        <v>1062</v>
      </c>
      <c r="B1221" s="164" t="s">
        <v>276</v>
      </c>
      <c r="C1221" s="307">
        <v>0</v>
      </c>
      <c r="D1221" s="310">
        <v>0</v>
      </c>
      <c r="E1221" s="944" t="str">
        <f>IF(C1221&gt;0,D1221/C1221-1,IF(C1221&lt;0,-(D1221/C1221-1),""))</f>
      </c>
      <c r="F1221" s="937" t="str">
        <f>IF(LEN(A1221)=3,"是",IF(B1221&lt;&gt;"",IF(SUM(C1221:D1221)&lt;&gt;0,"是","否"),"是"))</f>
        <v>否</v>
      </c>
      <c r="G1221" s="873" t="str">
        <f>IF(LEN(A1221)=3,"类",IF(LEN(A1221)=5,"款","项"))</f>
        <v>项</v>
      </c>
    </row>
    <row ht="36.0" customHeight="1" x14ac:dyDescent="0.15" r="1222" spans="1:7">
      <c r="A1222" s="386">
        <v>222</v>
      </c>
      <c r="B1222" s="281" t="s">
        <v>109</v>
      </c>
      <c r="C1222" s="307">
        <v>103</v>
      </c>
      <c r="D1222" s="307">
        <v>236</v>
      </c>
      <c r="E1222" s="978">
        <f>IF(C1222&gt;0,D1222/C1222-1,IF(C1222&lt;0,-(D1222/C1222-1),""))</f>
        <v>1.2913</v>
      </c>
      <c r="F1222" s="937" t="str">
        <f>IF(LEN(A1222)=3,"是",IF(B1222&lt;&gt;"",IF(SUM(C1222:D1222)&lt;&gt;0,"是","否"),"是"))</f>
        <v>是</v>
      </c>
      <c r="G1222" s="873" t="str">
        <f>IF(LEN(A1222)=3,"类",IF(LEN(A1222)=5,"款","项"))</f>
        <v>类</v>
      </c>
    </row>
    <row ht="36.0" customHeight="1" x14ac:dyDescent="0.15" r="1223" spans="1:7">
      <c r="A1223" s="386">
        <v>22201</v>
      </c>
      <c r="B1223" s="281" t="s">
        <v>1063</v>
      </c>
      <c r="C1223" s="307">
        <v>103</v>
      </c>
      <c r="D1223" s="307">
        <v>216</v>
      </c>
      <c r="E1223" s="978">
        <f>IF(C1223&gt;0,D1223/C1223-1,IF(C1223&lt;0,-(D1223/C1223-1),""))</f>
        <v>1.0971</v>
      </c>
      <c r="F1223" s="937" t="str">
        <f>IF(LEN(A1223)=3,"是",IF(B1223&lt;&gt;"",IF(SUM(C1223:D1223)&lt;&gt;0,"是","否"),"是"))</f>
        <v>是</v>
      </c>
      <c r="G1223" s="873" t="str">
        <f>IF(LEN(A1223)=3,"类",IF(LEN(A1223)=5,"款","项"))</f>
        <v>款</v>
      </c>
    </row>
    <row ht="36.0" customHeight="1" x14ac:dyDescent="0.15" r="1224" spans="1:7">
      <c r="A1224" s="387">
        <v>2220101</v>
      </c>
      <c r="B1224" s="284" t="s">
        <v>136</v>
      </c>
      <c r="C1224" s="307">
        <v>0</v>
      </c>
      <c r="D1224" s="310">
        <v>0</v>
      </c>
      <c r="E1224" s="944" t="str">
        <f>IF(C1224&gt;0,D1224/C1224-1,IF(C1224&lt;0,-(D1224/C1224-1),""))</f>
      </c>
      <c r="F1224" s="937" t="str">
        <f>IF(LEN(A1224)=3,"是",IF(B1224&lt;&gt;"",IF(SUM(C1224:D1224)&lt;&gt;0,"是","否"),"是"))</f>
        <v>否</v>
      </c>
      <c r="G1224" s="873" t="str">
        <f>IF(LEN(A1224)=3,"类",IF(LEN(A1224)=5,"款","项"))</f>
        <v>项</v>
      </c>
    </row>
    <row ht="36.0" customHeight="1" x14ac:dyDescent="0.15" r="1225" spans="1:7">
      <c r="A1225" s="387">
        <v>2220102</v>
      </c>
      <c r="B1225" s="284" t="s">
        <v>137</v>
      </c>
      <c r="C1225" s="307">
        <v>0</v>
      </c>
      <c r="D1225" s="310">
        <v>0</v>
      </c>
      <c r="E1225" s="944" t="str">
        <f>IF(C1225&gt;0,D1225/C1225-1,IF(C1225&lt;0,-(D1225/C1225-1),""))</f>
      </c>
      <c r="F1225" s="937" t="str">
        <f>IF(LEN(A1225)=3,"是",IF(B1225&lt;&gt;"",IF(SUM(C1225:D1225)&lt;&gt;0,"是","否"),"是"))</f>
        <v>否</v>
      </c>
      <c r="G1225" s="873" t="str">
        <f>IF(LEN(A1225)=3,"类",IF(LEN(A1225)=5,"款","项"))</f>
        <v>项</v>
      </c>
    </row>
    <row ht="36.0" customHeight="1" x14ac:dyDescent="0.15" r="1226" spans="1:7">
      <c r="A1226" s="387">
        <v>2220103</v>
      </c>
      <c r="B1226" s="284" t="s">
        <v>138</v>
      </c>
      <c r="C1226" s="307">
        <v>0</v>
      </c>
      <c r="D1226" s="310">
        <v>0</v>
      </c>
      <c r="E1226" s="944" t="str">
        <f>IF(C1226&gt;0,D1226/C1226-1,IF(C1226&lt;0,-(D1226/C1226-1),""))</f>
      </c>
      <c r="F1226" s="937" t="str">
        <f>IF(LEN(A1226)=3,"是",IF(B1226&lt;&gt;"",IF(SUM(C1226:D1226)&lt;&gt;0,"是","否"),"是"))</f>
        <v>否</v>
      </c>
      <c r="G1226" s="873" t="str">
        <f>IF(LEN(A1226)=3,"类",IF(LEN(A1226)=5,"款","项"))</f>
        <v>项</v>
      </c>
    </row>
    <row ht="36.0" customHeight="1" x14ac:dyDescent="0.15" r="1227" spans="1:7">
      <c r="A1227" s="387">
        <v>2220104</v>
      </c>
      <c r="B1227" s="284" t="s">
        <v>1064</v>
      </c>
      <c r="C1227" s="307">
        <v>0</v>
      </c>
      <c r="D1227" s="310">
        <v>0</v>
      </c>
      <c r="E1227" s="944" t="str">
        <f>IF(C1227&gt;0,D1227/C1227-1,IF(C1227&lt;0,-(D1227/C1227-1),""))</f>
      </c>
      <c r="F1227" s="937" t="str">
        <f>IF(LEN(A1227)=3,"是",IF(B1227&lt;&gt;"",IF(SUM(C1227:D1227)&lt;&gt;0,"是","否"),"是"))</f>
        <v>否</v>
      </c>
      <c r="G1227" s="873" t="str">
        <f>IF(LEN(A1227)=3,"类",IF(LEN(A1227)=5,"款","项"))</f>
        <v>项</v>
      </c>
    </row>
    <row ht="36.0" customHeight="1" x14ac:dyDescent="0.15" r="1228" spans="1:7">
      <c r="A1228" s="387">
        <v>2220105</v>
      </c>
      <c r="B1228" s="284" t="s">
        <v>1065</v>
      </c>
      <c r="C1228" s="307">
        <v>0</v>
      </c>
      <c r="D1228" s="310">
        <v>0</v>
      </c>
      <c r="E1228" s="944" t="str">
        <f>IF(C1228&gt;0,D1228/C1228-1,IF(C1228&lt;0,-(D1228/C1228-1),""))</f>
      </c>
      <c r="F1228" s="937" t="str">
        <f>IF(LEN(A1228)=3,"是",IF(B1228&lt;&gt;"",IF(SUM(C1228:D1228)&lt;&gt;0,"是","否"),"是"))</f>
        <v>否</v>
      </c>
      <c r="G1228" s="873" t="str">
        <f>IF(LEN(A1228)=3,"类",IF(LEN(A1228)=5,"款","项"))</f>
        <v>项</v>
      </c>
    </row>
    <row ht="36.0" customHeight="1" x14ac:dyDescent="0.15" r="1229" spans="1:7">
      <c r="A1229" s="387">
        <v>2220106</v>
      </c>
      <c r="B1229" s="284" t="s">
        <v>1066</v>
      </c>
      <c r="C1229" s="307">
        <v>0</v>
      </c>
      <c r="D1229" s="310">
        <v>0</v>
      </c>
      <c r="E1229" s="944" t="str">
        <f>IF(C1229&gt;0,D1229/C1229-1,IF(C1229&lt;0,-(D1229/C1229-1),""))</f>
      </c>
      <c r="F1229" s="937" t="str">
        <f>IF(LEN(A1229)=3,"是",IF(B1229&lt;&gt;"",IF(SUM(C1229:D1229)&lt;&gt;0,"是","否"),"是"))</f>
        <v>否</v>
      </c>
      <c r="G1229" s="873" t="str">
        <f>IF(LEN(A1229)=3,"类",IF(LEN(A1229)=5,"款","项"))</f>
        <v>项</v>
      </c>
    </row>
    <row ht="36.0" customHeight="1" x14ac:dyDescent="0.15" r="1230" spans="1:7">
      <c r="A1230" s="387">
        <v>2220107</v>
      </c>
      <c r="B1230" s="284" t="s">
        <v>1067</v>
      </c>
      <c r="C1230" s="307">
        <v>0</v>
      </c>
      <c r="D1230" s="310">
        <v>0</v>
      </c>
      <c r="E1230" s="944" t="str">
        <f>IF(C1230&gt;0,D1230/C1230-1,IF(C1230&lt;0,-(D1230/C1230-1),""))</f>
      </c>
      <c r="F1230" s="937" t="str">
        <f>IF(LEN(A1230)=3,"是",IF(B1230&lt;&gt;"",IF(SUM(C1230:D1230)&lt;&gt;0,"是","否"),"是"))</f>
        <v>否</v>
      </c>
      <c r="G1230" s="873" t="str">
        <f>IF(LEN(A1230)=3,"类",IF(LEN(A1230)=5,"款","项"))</f>
        <v>项</v>
      </c>
    </row>
    <row ht="36.0" customHeight="1" x14ac:dyDescent="0.15" r="1231" spans="1:7">
      <c r="A1231" s="387">
        <v>2220112</v>
      </c>
      <c r="B1231" s="284" t="s">
        <v>1068</v>
      </c>
      <c r="C1231" s="307">
        <v>0</v>
      </c>
      <c r="D1231" s="310">
        <v>0</v>
      </c>
      <c r="E1231" s="944" t="str">
        <f>IF(C1231&gt;0,D1231/C1231-1,IF(C1231&lt;0,-(D1231/C1231-1),""))</f>
      </c>
      <c r="F1231" s="937" t="str">
        <f>IF(LEN(A1231)=3,"是",IF(B1231&lt;&gt;"",IF(SUM(C1231:D1231)&lt;&gt;0,"是","否"),"是"))</f>
        <v>否</v>
      </c>
      <c r="G1231" s="873" t="str">
        <f>IF(LEN(A1231)=3,"类",IF(LEN(A1231)=5,"款","项"))</f>
        <v>项</v>
      </c>
    </row>
    <row ht="36.0" customHeight="1" x14ac:dyDescent="0.15" r="1232" spans="1:7">
      <c r="A1232" s="387">
        <v>2220113</v>
      </c>
      <c r="B1232" s="284" t="s">
        <v>1069</v>
      </c>
      <c r="C1232" s="307">
        <v>0</v>
      </c>
      <c r="D1232" s="310">
        <v>110</v>
      </c>
      <c r="E1232" s="944" t="str">
        <f>IF(C1232&gt;0,D1232/C1232-1,IF(C1232&lt;0,-(D1232/C1232-1),""))</f>
      </c>
      <c r="F1232" s="937" t="str">
        <f>IF(LEN(A1232)=3,"是",IF(B1232&lt;&gt;"",IF(SUM(C1232:D1232)&lt;&gt;0,"是","否"),"是"))</f>
        <v>是</v>
      </c>
      <c r="G1232" s="873" t="str">
        <f>IF(LEN(A1232)=3,"类",IF(LEN(A1232)=5,"款","项"))</f>
        <v>项</v>
      </c>
    </row>
    <row ht="36.0" customHeight="1" x14ac:dyDescent="0.15" r="1233" spans="1:7">
      <c r="A1233" s="387">
        <v>2220114</v>
      </c>
      <c r="B1233" s="284" t="s">
        <v>1070</v>
      </c>
      <c r="C1233" s="307">
        <v>0</v>
      </c>
      <c r="D1233" s="310">
        <v>0</v>
      </c>
      <c r="E1233" s="944" t="str">
        <f>IF(C1233&gt;0,D1233/C1233-1,IF(C1233&lt;0,-(D1233/C1233-1),""))</f>
      </c>
      <c r="F1233" s="937" t="str">
        <f>IF(LEN(A1233)=3,"是",IF(B1233&lt;&gt;"",IF(SUM(C1233:D1233)&lt;&gt;0,"是","否"),"是"))</f>
        <v>否</v>
      </c>
      <c r="G1233" s="873" t="str">
        <f>IF(LEN(A1233)=3,"类",IF(LEN(A1233)=5,"款","项"))</f>
        <v>项</v>
      </c>
    </row>
    <row ht="36.0" customHeight="1" x14ac:dyDescent="0.15" r="1234" spans="1:7">
      <c r="A1234" s="387">
        <v>2220115</v>
      </c>
      <c r="B1234" s="284" t="s">
        <v>1071</v>
      </c>
      <c r="C1234" s="307">
        <v>103</v>
      </c>
      <c r="D1234" s="310">
        <v>103</v>
      </c>
      <c r="E1234" s="944">
        <f>IF(C1234&gt;0,D1234/C1234-1,IF(C1234&lt;0,-(D1234/C1234-1),""))</f>
        <v>0</v>
      </c>
      <c r="F1234" s="937" t="str">
        <f>IF(LEN(A1234)=3,"是",IF(B1234&lt;&gt;"",IF(SUM(C1234:D1234)&lt;&gt;0,"是","否"),"是"))</f>
        <v>是</v>
      </c>
      <c r="G1234" s="873" t="str">
        <f>IF(LEN(A1234)=3,"类",IF(LEN(A1234)=5,"款","项"))</f>
        <v>项</v>
      </c>
    </row>
    <row ht="36.0" customHeight="1" x14ac:dyDescent="0.15" r="1235" spans="1:7">
      <c r="A1235" s="387">
        <v>2220118</v>
      </c>
      <c r="B1235" s="284" t="s">
        <v>1072</v>
      </c>
      <c r="C1235" s="307">
        <v>0</v>
      </c>
      <c r="D1235" s="310">
        <v>0</v>
      </c>
      <c r="E1235" s="944" t="str">
        <f>IF(C1235&gt;0,D1235/C1235-1,IF(C1235&lt;0,-(D1235/C1235-1),""))</f>
      </c>
      <c r="F1235" s="937" t="str">
        <f>IF(LEN(A1235)=3,"是",IF(B1235&lt;&gt;"",IF(SUM(C1235:D1235)&lt;&gt;0,"是","否"),"是"))</f>
        <v>否</v>
      </c>
      <c r="G1235" s="873" t="str">
        <f>IF(LEN(A1235)=3,"类",IF(LEN(A1235)=5,"款","项"))</f>
        <v>项</v>
      </c>
    </row>
    <row ht="36.0" customHeight="1" x14ac:dyDescent="0.15" r="1236" spans="1:7">
      <c r="A1236" s="389">
        <v>2220119</v>
      </c>
      <c r="B1236" s="399" t="s">
        <v>1073</v>
      </c>
      <c r="C1236" s="307">
        <v>0</v>
      </c>
      <c r="D1236" s="310">
        <v>0</v>
      </c>
      <c r="E1236" s="944" t="str">
        <f>IF(C1236&gt;0,D1236/C1236-1,IF(C1236&lt;0,-(D1236/C1236-1),""))</f>
      </c>
      <c r="F1236" s="937" t="str">
        <f>IF(LEN(A1236)=3,"是",IF(B1236&lt;&gt;"",IF(SUM(C1236:D1236)&lt;&gt;0,"是","否"),"是"))</f>
        <v>否</v>
      </c>
      <c r="G1236" s="873" t="str">
        <f>IF(LEN(A1236)=3,"类",IF(LEN(A1236)=5,"款","项"))</f>
        <v>项</v>
      </c>
    </row>
    <row ht="36.0" customHeight="1" x14ac:dyDescent="0.15" r="1237" spans="1:7">
      <c r="A1237" s="389">
        <v>2220120</v>
      </c>
      <c r="B1237" s="399" t="s">
        <v>1074</v>
      </c>
      <c r="C1237" s="307">
        <v>0</v>
      </c>
      <c r="D1237" s="310">
        <v>0</v>
      </c>
      <c r="E1237" s="944" t="str">
        <f>IF(C1237&gt;0,D1237/C1237-1,IF(C1237&lt;0,-(D1237/C1237-1),""))</f>
      </c>
      <c r="F1237" s="937" t="str">
        <f>IF(LEN(A1237)=3,"是",IF(B1237&lt;&gt;"",IF(SUM(C1237:D1237)&lt;&gt;0,"是","否"),"是"))</f>
        <v>否</v>
      </c>
      <c r="G1237" s="873" t="str">
        <f>IF(LEN(A1237)=3,"类",IF(LEN(A1237)=5,"款","项"))</f>
        <v>项</v>
      </c>
    </row>
    <row ht="36.0" customHeight="1" x14ac:dyDescent="0.15" r="1238" spans="1:7">
      <c r="A1238" s="389">
        <v>2220121</v>
      </c>
      <c r="B1238" s="399" t="s">
        <v>1075</v>
      </c>
      <c r="C1238" s="307">
        <v>0</v>
      </c>
      <c r="D1238" s="310">
        <v>0</v>
      </c>
      <c r="E1238" s="944" t="str">
        <f>IF(C1238&gt;0,D1238/C1238-1,IF(C1238&lt;0,-(D1238/C1238-1),""))</f>
      </c>
      <c r="F1238" s="937" t="str">
        <f>IF(LEN(A1238)=3,"是",IF(B1238&lt;&gt;"",IF(SUM(C1238:D1238)&lt;&gt;0,"是","否"),"是"))</f>
        <v>否</v>
      </c>
      <c r="G1238" s="873" t="str">
        <f>IF(LEN(A1238)=3,"类",IF(LEN(A1238)=5,"款","项"))</f>
        <v>项</v>
      </c>
    </row>
    <row ht="36.0" customHeight="1" x14ac:dyDescent="0.15" r="1239" spans="1:7">
      <c r="A1239" s="387">
        <v>2220150</v>
      </c>
      <c r="B1239" s="284" t="s">
        <v>145</v>
      </c>
      <c r="C1239" s="307">
        <v>0</v>
      </c>
      <c r="D1239" s="310">
        <v>0</v>
      </c>
      <c r="E1239" s="944" t="str">
        <f>IF(C1239&gt;0,D1239/C1239-1,IF(C1239&lt;0,-(D1239/C1239-1),""))</f>
      </c>
      <c r="F1239" s="937" t="str">
        <f>IF(LEN(A1239)=3,"是",IF(B1239&lt;&gt;"",IF(SUM(C1239:D1239)&lt;&gt;0,"是","否"),"是"))</f>
        <v>否</v>
      </c>
      <c r="G1239" s="873" t="str">
        <f>IF(LEN(A1239)=3,"类",IF(LEN(A1239)=5,"款","项"))</f>
        <v>项</v>
      </c>
    </row>
    <row ht="36.0" customHeight="1" x14ac:dyDescent="0.15" r="1240" spans="1:7">
      <c r="A1240" s="387">
        <v>2220199</v>
      </c>
      <c r="B1240" s="284" t="s">
        <v>1076</v>
      </c>
      <c r="C1240" s="307">
        <v>0</v>
      </c>
      <c r="D1240" s="310">
        <v>3</v>
      </c>
      <c r="E1240" s="944" t="str">
        <f>IF(C1240&gt;0,D1240/C1240-1,IF(C1240&lt;0,-(D1240/C1240-1),""))</f>
      </c>
      <c r="F1240" s="937" t="str">
        <f>IF(LEN(A1240)=3,"是",IF(B1240&lt;&gt;"",IF(SUM(C1240:D1240)&lt;&gt;0,"是","否"),"是"))</f>
        <v>是</v>
      </c>
      <c r="G1240" s="873" t="str">
        <f>IF(LEN(A1240)=3,"类",IF(LEN(A1240)=5,"款","项"))</f>
        <v>项</v>
      </c>
    </row>
    <row ht="36.0" customHeight="1" x14ac:dyDescent="0.15" r="1241" spans="1:7">
      <c r="A1241" s="386">
        <v>22202</v>
      </c>
      <c r="B1241" s="281" t="s">
        <v>1077</v>
      </c>
      <c r="C1241" s="307"/>
      <c r="D1241" s="307"/>
      <c r="E1241" s="978" t="str">
        <f>IF(C1241&gt;0,D1241/C1241-1,IF(C1241&lt;0,-(D1241/C1241-1),""))</f>
      </c>
      <c r="F1241" s="937" t="str">
        <f>IF(LEN(A1241)=3,"是",IF(B1241&lt;&gt;"",IF(SUM(C1241:D1241)&lt;&gt;0,"是","否"),"是"))</f>
        <v>否</v>
      </c>
      <c r="G1241" s="873" t="str">
        <f>IF(LEN(A1241)=3,"类",IF(LEN(A1241)=5,"款","项"))</f>
        <v>款</v>
      </c>
    </row>
    <row ht="36.0" customHeight="1" x14ac:dyDescent="0.15" r="1242" spans="1:7">
      <c r="A1242" s="387">
        <v>2220201</v>
      </c>
      <c r="B1242" s="284" t="s">
        <v>136</v>
      </c>
      <c r="C1242" s="307"/>
      <c r="D1242" s="310"/>
      <c r="E1242" s="944" t="str">
        <f>IF(C1242&gt;0,D1242/C1242-1,IF(C1242&lt;0,-(D1242/C1242-1),""))</f>
      </c>
      <c r="F1242" s="937" t="str">
        <f>IF(LEN(A1242)=3,"是",IF(B1242&lt;&gt;"",IF(SUM(C1242:D1242)&lt;&gt;0,"是","否"),"是"))</f>
        <v>否</v>
      </c>
      <c r="G1242" s="873" t="str">
        <f>IF(LEN(A1242)=3,"类",IF(LEN(A1242)=5,"款","项"))</f>
        <v>项</v>
      </c>
    </row>
    <row ht="36.0" customHeight="1" x14ac:dyDescent="0.15" r="1243" spans="1:7">
      <c r="A1243" s="387">
        <v>2220202</v>
      </c>
      <c r="B1243" s="284" t="s">
        <v>137</v>
      </c>
      <c r="C1243" s="307"/>
      <c r="D1243" s="310"/>
      <c r="E1243" s="944" t="str">
        <f>IF(C1243&gt;0,D1243/C1243-1,IF(C1243&lt;0,-(D1243/C1243-1),""))</f>
      </c>
      <c r="F1243" s="937" t="str">
        <f>IF(LEN(A1243)=3,"是",IF(B1243&lt;&gt;"",IF(SUM(C1243:D1243)&lt;&gt;0,"是","否"),"是"))</f>
        <v>否</v>
      </c>
      <c r="G1243" s="873" t="str">
        <f>IF(LEN(A1243)=3,"类",IF(LEN(A1243)=5,"款","项"))</f>
        <v>项</v>
      </c>
    </row>
    <row ht="36.0" customHeight="1" x14ac:dyDescent="0.15" r="1244" spans="1:7">
      <c r="A1244" s="387">
        <v>2220203</v>
      </c>
      <c r="B1244" s="284" t="s">
        <v>138</v>
      </c>
      <c r="C1244" s="307"/>
      <c r="D1244" s="310"/>
      <c r="E1244" s="944" t="str">
        <f>IF(C1244&gt;0,D1244/C1244-1,IF(C1244&lt;0,-(D1244/C1244-1),""))</f>
      </c>
      <c r="F1244" s="937" t="str">
        <f>IF(LEN(A1244)=3,"是",IF(B1244&lt;&gt;"",IF(SUM(C1244:D1244)&lt;&gt;0,"是","否"),"是"))</f>
        <v>否</v>
      </c>
      <c r="G1244" s="873" t="str">
        <f>IF(LEN(A1244)=3,"类",IF(LEN(A1244)=5,"款","项"))</f>
        <v>项</v>
      </c>
    </row>
    <row ht="36.0" customHeight="1" x14ac:dyDescent="0.15" r="1245" spans="1:7">
      <c r="A1245" s="387">
        <v>2220204</v>
      </c>
      <c r="B1245" s="284" t="s">
        <v>1078</v>
      </c>
      <c r="C1245" s="307"/>
      <c r="D1245" s="310"/>
      <c r="E1245" s="944" t="str">
        <f>IF(C1245&gt;0,D1245/C1245-1,IF(C1245&lt;0,-(D1245/C1245-1),""))</f>
      </c>
      <c r="F1245" s="937" t="str">
        <f>IF(LEN(A1245)=3,"是",IF(B1245&lt;&gt;"",IF(SUM(C1245:D1245)&lt;&gt;0,"是","否"),"是"))</f>
        <v>否</v>
      </c>
      <c r="G1245" s="873" t="str">
        <f>IF(LEN(A1245)=3,"类",IF(LEN(A1245)=5,"款","项"))</f>
        <v>项</v>
      </c>
    </row>
    <row ht="36.0" customHeight="1" x14ac:dyDescent="0.15" r="1246" spans="1:7">
      <c r="A1246" s="387">
        <v>2220205</v>
      </c>
      <c r="B1246" s="284" t="s">
        <v>1079</v>
      </c>
      <c r="C1246" s="307"/>
      <c r="D1246" s="310"/>
      <c r="E1246" s="944" t="str">
        <f>IF(C1246&gt;0,D1246/C1246-1,IF(C1246&lt;0,-(D1246/C1246-1),""))</f>
      </c>
      <c r="F1246" s="937" t="str">
        <f>IF(LEN(A1246)=3,"是",IF(B1246&lt;&gt;"",IF(SUM(C1246:D1246)&lt;&gt;0,"是","否"),"是"))</f>
        <v>否</v>
      </c>
      <c r="G1246" s="873" t="str">
        <f>IF(LEN(A1246)=3,"类",IF(LEN(A1246)=5,"款","项"))</f>
        <v>项</v>
      </c>
    </row>
    <row ht="36.0" customHeight="1" x14ac:dyDescent="0.15" r="1247" spans="1:7">
      <c r="A1247" s="387">
        <v>2220206</v>
      </c>
      <c r="B1247" s="284" t="s">
        <v>1080</v>
      </c>
      <c r="C1247" s="307"/>
      <c r="D1247" s="310"/>
      <c r="E1247" s="944" t="str">
        <f>IF(C1247&gt;0,D1247/C1247-1,IF(C1247&lt;0,-(D1247/C1247-1),""))</f>
      </c>
      <c r="F1247" s="937" t="str">
        <f>IF(LEN(A1247)=3,"是",IF(B1247&lt;&gt;"",IF(SUM(C1247:D1247)&lt;&gt;0,"是","否"),"是"))</f>
        <v>否</v>
      </c>
      <c r="G1247" s="873" t="str">
        <f>IF(LEN(A1247)=3,"类",IF(LEN(A1247)=5,"款","项"))</f>
        <v>项</v>
      </c>
    </row>
    <row ht="36.0" customHeight="1" x14ac:dyDescent="0.15" r="1248" spans="1:7">
      <c r="A1248" s="387">
        <v>2220207</v>
      </c>
      <c r="B1248" s="284" t="s">
        <v>1081</v>
      </c>
      <c r="C1248" s="307"/>
      <c r="D1248" s="310"/>
      <c r="E1248" s="944" t="str">
        <f>IF(C1248&gt;0,D1248/C1248-1,IF(C1248&lt;0,-(D1248/C1248-1),""))</f>
      </c>
      <c r="F1248" s="937" t="str">
        <f>IF(LEN(A1248)=3,"是",IF(B1248&lt;&gt;"",IF(SUM(C1248:D1248)&lt;&gt;0,"是","否"),"是"))</f>
        <v>否</v>
      </c>
      <c r="G1248" s="873" t="str">
        <f>IF(LEN(A1248)=3,"类",IF(LEN(A1248)=5,"款","项"))</f>
        <v>项</v>
      </c>
    </row>
    <row ht="36.0" customHeight="1" x14ac:dyDescent="0.15" r="1249" spans="1:7">
      <c r="A1249" s="387">
        <v>2220209</v>
      </c>
      <c r="B1249" s="284" t="s">
        <v>1082</v>
      </c>
      <c r="C1249" s="307"/>
      <c r="D1249" s="310"/>
      <c r="E1249" s="944" t="str">
        <f>IF(C1249&gt;0,D1249/C1249-1,IF(C1249&lt;0,-(D1249/C1249-1),""))</f>
      </c>
      <c r="F1249" s="937" t="str">
        <f>IF(LEN(A1249)=3,"是",IF(B1249&lt;&gt;"",IF(SUM(C1249:D1249)&lt;&gt;0,"是","否"),"是"))</f>
        <v>否</v>
      </c>
      <c r="G1249" s="873" t="str">
        <f>IF(LEN(A1249)=3,"类",IF(LEN(A1249)=5,"款","项"))</f>
        <v>项</v>
      </c>
    </row>
    <row ht="36.0" customHeight="1" x14ac:dyDescent="0.15" r="1250" spans="1:7">
      <c r="A1250" s="387">
        <v>2220210</v>
      </c>
      <c r="B1250" s="284" t="s">
        <v>1083</v>
      </c>
      <c r="C1250" s="307"/>
      <c r="D1250" s="310"/>
      <c r="E1250" s="944" t="str">
        <f>IF(C1250&gt;0,D1250/C1250-1,IF(C1250&lt;0,-(D1250/C1250-1),""))</f>
      </c>
      <c r="F1250" s="937" t="str">
        <f>IF(LEN(A1250)=3,"是",IF(B1250&lt;&gt;"",IF(SUM(C1250:D1250)&lt;&gt;0,"是","否"),"是"))</f>
        <v>否</v>
      </c>
      <c r="G1250" s="873" t="str">
        <f>IF(LEN(A1250)=3,"类",IF(LEN(A1250)=5,"款","项"))</f>
        <v>项</v>
      </c>
    </row>
    <row ht="36.0" customHeight="1" x14ac:dyDescent="0.15" r="1251" spans="1:7">
      <c r="A1251" s="387">
        <v>2220211</v>
      </c>
      <c r="B1251" s="284" t="s">
        <v>1084</v>
      </c>
      <c r="C1251" s="307"/>
      <c r="D1251" s="310"/>
      <c r="E1251" s="944" t="str">
        <f>IF(C1251&gt;0,D1251/C1251-1,IF(C1251&lt;0,-(D1251/C1251-1),""))</f>
      </c>
      <c r="F1251" s="937" t="str">
        <f>IF(LEN(A1251)=3,"是",IF(B1251&lt;&gt;"",IF(SUM(C1251:D1251)&lt;&gt;0,"是","否"),"是"))</f>
        <v>否</v>
      </c>
      <c r="G1251" s="873" t="str">
        <f>IF(LEN(A1251)=3,"类",IF(LEN(A1251)=5,"款","项"))</f>
        <v>项</v>
      </c>
    </row>
    <row ht="36.0" customHeight="1" x14ac:dyDescent="0.15" r="1252" spans="1:7">
      <c r="A1252" s="387">
        <v>2220212</v>
      </c>
      <c r="B1252" s="284" t="s">
        <v>1085</v>
      </c>
      <c r="C1252" s="307"/>
      <c r="D1252" s="310"/>
      <c r="E1252" s="944" t="str">
        <f>IF(C1252&gt;0,D1252/C1252-1,IF(C1252&lt;0,-(D1252/C1252-1),""))</f>
      </c>
      <c r="F1252" s="937" t="str">
        <f>IF(LEN(A1252)=3,"是",IF(B1252&lt;&gt;"",IF(SUM(C1252:D1252)&lt;&gt;0,"是","否"),"是"))</f>
        <v>否</v>
      </c>
      <c r="G1252" s="873" t="str">
        <f>IF(LEN(A1252)=3,"类",IF(LEN(A1252)=5,"款","项"))</f>
        <v>项</v>
      </c>
    </row>
    <row ht="36.0" customHeight="1" x14ac:dyDescent="0.15" r="1253" spans="1:7">
      <c r="A1253" s="387">
        <v>2220250</v>
      </c>
      <c r="B1253" s="284" t="s">
        <v>145</v>
      </c>
      <c r="C1253" s="307"/>
      <c r="D1253" s="310"/>
      <c r="E1253" s="944" t="str">
        <f>IF(C1253&gt;0,D1253/C1253-1,IF(C1253&lt;0,-(D1253/C1253-1),""))</f>
      </c>
      <c r="F1253" s="937" t="str">
        <f>IF(LEN(A1253)=3,"是",IF(B1253&lt;&gt;"",IF(SUM(C1253:D1253)&lt;&gt;0,"是","否"),"是"))</f>
        <v>否</v>
      </c>
      <c r="G1253" s="873" t="str">
        <f>IF(LEN(A1253)=3,"类",IF(LEN(A1253)=5,"款","项"))</f>
        <v>项</v>
      </c>
    </row>
    <row ht="36.0" customHeight="1" x14ac:dyDescent="0.15" r="1254" spans="1:7">
      <c r="A1254" s="387">
        <v>2220299</v>
      </c>
      <c r="B1254" s="284" t="s">
        <v>1086</v>
      </c>
      <c r="C1254" s="307"/>
      <c r="D1254" s="310"/>
      <c r="E1254" s="944" t="str">
        <f>IF(C1254&gt;0,D1254/C1254-1,IF(C1254&lt;0,-(D1254/C1254-1),""))</f>
      </c>
      <c r="F1254" s="937" t="str">
        <f>IF(LEN(A1254)=3,"是",IF(B1254&lt;&gt;"",IF(SUM(C1254:D1254)&lt;&gt;0,"是","否"),"是"))</f>
        <v>否</v>
      </c>
      <c r="G1254" s="873" t="str">
        <f>IF(LEN(A1254)=3,"类",IF(LEN(A1254)=5,"款","项"))</f>
        <v>项</v>
      </c>
    </row>
    <row ht="36.0" customHeight="1" x14ac:dyDescent="0.15" r="1255" spans="1:7">
      <c r="A1255" s="386">
        <v>22203</v>
      </c>
      <c r="B1255" s="281" t="s">
        <v>1087</v>
      </c>
      <c r="C1255" s="307">
        <v>0</v>
      </c>
      <c r="D1255" s="307">
        <v>0</v>
      </c>
      <c r="E1255" s="978" t="str">
        <f>IF(C1255&gt;0,D1255/C1255-1,IF(C1255&lt;0,-(D1255/C1255-1),""))</f>
      </c>
      <c r="F1255" s="937" t="str">
        <f>IF(LEN(A1255)=3,"是",IF(B1255&lt;&gt;"",IF(SUM(C1255:D1255)&lt;&gt;0,"是","否"),"是"))</f>
        <v>否</v>
      </c>
      <c r="G1255" s="873" t="str">
        <f>IF(LEN(A1255)=3,"类",IF(LEN(A1255)=5,"款","项"))</f>
        <v>款</v>
      </c>
    </row>
    <row ht="36.0" customHeight="1" x14ac:dyDescent="0.15" r="1256" spans="1:7">
      <c r="A1256" s="387">
        <v>2220301</v>
      </c>
      <c r="B1256" s="284" t="s">
        <v>1088</v>
      </c>
      <c r="C1256" s="307">
        <v>0</v>
      </c>
      <c r="D1256" s="310">
        <v>0</v>
      </c>
      <c r="E1256" s="944" t="str">
        <f>IF(C1256&gt;0,D1256/C1256-1,IF(C1256&lt;0,-(D1256/C1256-1),""))</f>
      </c>
      <c r="F1256" s="937" t="str">
        <f>IF(LEN(A1256)=3,"是",IF(B1256&lt;&gt;"",IF(SUM(C1256:D1256)&lt;&gt;0,"是","否"),"是"))</f>
        <v>否</v>
      </c>
      <c r="G1256" s="873" t="str">
        <f>IF(LEN(A1256)=3,"类",IF(LEN(A1256)=5,"款","项"))</f>
        <v>项</v>
      </c>
    </row>
    <row ht="36.0" customHeight="1" x14ac:dyDescent="0.15" r="1257" spans="1:7">
      <c r="A1257" s="387">
        <v>2220303</v>
      </c>
      <c r="B1257" s="284" t="s">
        <v>1089</v>
      </c>
      <c r="C1257" s="307">
        <v>0</v>
      </c>
      <c r="D1257" s="310">
        <v>0</v>
      </c>
      <c r="E1257" s="944" t="str">
        <f>IF(C1257&gt;0,D1257/C1257-1,IF(C1257&lt;0,-(D1257/C1257-1),""))</f>
      </c>
      <c r="F1257" s="937" t="str">
        <f>IF(LEN(A1257)=3,"是",IF(B1257&lt;&gt;"",IF(SUM(C1257:D1257)&lt;&gt;0,"是","否"),"是"))</f>
        <v>否</v>
      </c>
      <c r="G1257" s="873" t="str">
        <f>IF(LEN(A1257)=3,"类",IF(LEN(A1257)=5,"款","项"))</f>
        <v>项</v>
      </c>
    </row>
    <row ht="36.0" customHeight="1" x14ac:dyDescent="0.15" r="1258" spans="1:7">
      <c r="A1258" s="387">
        <v>2220304</v>
      </c>
      <c r="B1258" s="284" t="s">
        <v>1090</v>
      </c>
      <c r="C1258" s="307">
        <v>0</v>
      </c>
      <c r="D1258" s="310">
        <v>0</v>
      </c>
      <c r="E1258" s="944" t="str">
        <f>IF(C1258&gt;0,D1258/C1258-1,IF(C1258&lt;0,-(D1258/C1258-1),""))</f>
      </c>
      <c r="F1258" s="937" t="str">
        <f>IF(LEN(A1258)=3,"是",IF(B1258&lt;&gt;"",IF(SUM(C1258:D1258)&lt;&gt;0,"是","否"),"是"))</f>
        <v>否</v>
      </c>
      <c r="G1258" s="873" t="str">
        <f>IF(LEN(A1258)=3,"类",IF(LEN(A1258)=5,"款","项"))</f>
        <v>项</v>
      </c>
    </row>
    <row ht="36.0" customHeight="1" x14ac:dyDescent="0.15" r="1259" spans="1:7">
      <c r="A1259" s="389">
        <v>2220305</v>
      </c>
      <c r="B1259" s="399" t="s">
        <v>1091</v>
      </c>
      <c r="C1259" s="307">
        <v>0</v>
      </c>
      <c r="D1259" s="310">
        <v>0</v>
      </c>
      <c r="E1259" s="944" t="str">
        <f>IF(C1259&gt;0,D1259/C1259-1,IF(C1259&lt;0,-(D1259/C1259-1),""))</f>
      </c>
      <c r="F1259" s="937" t="str">
        <f>IF(LEN(A1259)=3,"是",IF(B1259&lt;&gt;"",IF(SUM(C1259:D1259)&lt;&gt;0,"是","否"),"是"))</f>
        <v>否</v>
      </c>
      <c r="G1259" s="873" t="str">
        <f>IF(LEN(A1259)=3,"类",IF(LEN(A1259)=5,"款","项"))</f>
        <v>项</v>
      </c>
    </row>
    <row ht="36.0" customHeight="1" x14ac:dyDescent="0.15" r="1260" spans="1:7">
      <c r="A1260" s="387">
        <v>2220399</v>
      </c>
      <c r="B1260" s="284" t="s">
        <v>1092</v>
      </c>
      <c r="C1260" s="307">
        <v>0</v>
      </c>
      <c r="D1260" s="310">
        <v>0</v>
      </c>
      <c r="E1260" s="944" t="str">
        <f>IF(C1260&gt;0,D1260/C1260-1,IF(C1260&lt;0,-(D1260/C1260-1),""))</f>
      </c>
      <c r="F1260" s="937" t="str">
        <f>IF(LEN(A1260)=3,"是",IF(B1260&lt;&gt;"",IF(SUM(C1260:D1260)&lt;&gt;0,"是","否"),"是"))</f>
        <v>否</v>
      </c>
      <c r="G1260" s="873" t="str">
        <f>IF(LEN(A1260)=3,"类",IF(LEN(A1260)=5,"款","项"))</f>
        <v>项</v>
      </c>
    </row>
    <row ht="36.0" customHeight="1" x14ac:dyDescent="0.15" r="1261" spans="1:7">
      <c r="A1261" s="386">
        <v>22204</v>
      </c>
      <c r="B1261" s="281" t="s">
        <v>1093</v>
      </c>
      <c r="C1261" s="307">
        <v>0</v>
      </c>
      <c r="D1261" s="307">
        <v>0</v>
      </c>
      <c r="E1261" s="978" t="str">
        <f>IF(C1261&gt;0,D1261/C1261-1,IF(C1261&lt;0,-(D1261/C1261-1),""))</f>
      </c>
      <c r="F1261" s="937" t="str">
        <f>IF(LEN(A1261)=3,"是",IF(B1261&lt;&gt;"",IF(SUM(C1261:D1261)&lt;&gt;0,"是","否"),"是"))</f>
        <v>否</v>
      </c>
      <c r="G1261" s="873" t="str">
        <f>IF(LEN(A1261)=3,"类",IF(LEN(A1261)=5,"款","项"))</f>
        <v>款</v>
      </c>
    </row>
    <row ht="36.0" customHeight="1" x14ac:dyDescent="0.15" r="1262" spans="1:7">
      <c r="A1262" s="387">
        <v>2220401</v>
      </c>
      <c r="B1262" s="284" t="s">
        <v>1094</v>
      </c>
      <c r="C1262" s="307">
        <v>0</v>
      </c>
      <c r="D1262" s="310">
        <v>0</v>
      </c>
      <c r="E1262" s="944" t="str">
        <f>IF(C1262&gt;0,D1262/C1262-1,IF(C1262&lt;0,-(D1262/C1262-1),""))</f>
      </c>
      <c r="F1262" s="937" t="str">
        <f>IF(LEN(A1262)=3,"是",IF(B1262&lt;&gt;"",IF(SUM(C1262:D1262)&lt;&gt;0,"是","否"),"是"))</f>
        <v>否</v>
      </c>
      <c r="G1262" s="873" t="str">
        <f>IF(LEN(A1262)=3,"类",IF(LEN(A1262)=5,"款","项"))</f>
        <v>项</v>
      </c>
    </row>
    <row ht="36.0" customHeight="1" x14ac:dyDescent="0.15" r="1263" spans="1:7">
      <c r="A1263" s="387">
        <v>2220402</v>
      </c>
      <c r="B1263" s="284" t="s">
        <v>1095</v>
      </c>
      <c r="C1263" s="307">
        <v>0</v>
      </c>
      <c r="D1263" s="310">
        <v>0</v>
      </c>
      <c r="E1263" s="944" t="str">
        <f>IF(C1263&gt;0,D1263/C1263-1,IF(C1263&lt;0,-(D1263/C1263-1),""))</f>
      </c>
      <c r="F1263" s="937" t="str">
        <f>IF(LEN(A1263)=3,"是",IF(B1263&lt;&gt;"",IF(SUM(C1263:D1263)&lt;&gt;0,"是","否"),"是"))</f>
        <v>否</v>
      </c>
      <c r="G1263" s="873" t="str">
        <f>IF(LEN(A1263)=3,"类",IF(LEN(A1263)=5,"款","项"))</f>
        <v>项</v>
      </c>
    </row>
    <row ht="36.0" customHeight="1" x14ac:dyDescent="0.15" r="1264" spans="1:7">
      <c r="A1264" s="387">
        <v>2220403</v>
      </c>
      <c r="B1264" s="284" t="s">
        <v>1096</v>
      </c>
      <c r="C1264" s="307">
        <v>0</v>
      </c>
      <c r="D1264" s="310">
        <v>0</v>
      </c>
      <c r="E1264" s="944" t="str">
        <f>IF(C1264&gt;0,D1264/C1264-1,IF(C1264&lt;0,-(D1264/C1264-1),""))</f>
      </c>
      <c r="F1264" s="937" t="str">
        <f>IF(LEN(A1264)=3,"是",IF(B1264&lt;&gt;"",IF(SUM(C1264:D1264)&lt;&gt;0,"是","否"),"是"))</f>
        <v>否</v>
      </c>
      <c r="G1264" s="873" t="str">
        <f>IF(LEN(A1264)=3,"类",IF(LEN(A1264)=5,"款","项"))</f>
        <v>项</v>
      </c>
    </row>
    <row ht="36.0" customHeight="1" x14ac:dyDescent="0.15" r="1265" spans="1:7">
      <c r="A1265" s="387">
        <v>2220404</v>
      </c>
      <c r="B1265" s="284" t="s">
        <v>1097</v>
      </c>
      <c r="C1265" s="307">
        <v>0</v>
      </c>
      <c r="D1265" s="310">
        <v>0</v>
      </c>
      <c r="E1265" s="944" t="str">
        <f>IF(C1265&gt;0,D1265/C1265-1,IF(C1265&lt;0,-(D1265/C1265-1),""))</f>
      </c>
      <c r="F1265" s="937" t="str">
        <f>IF(LEN(A1265)=3,"是",IF(B1265&lt;&gt;"",IF(SUM(C1265:D1265)&lt;&gt;0,"是","否"),"是"))</f>
        <v>否</v>
      </c>
      <c r="G1265" s="873" t="str">
        <f>IF(LEN(A1265)=3,"类",IF(LEN(A1265)=5,"款","项"))</f>
        <v>项</v>
      </c>
    </row>
    <row ht="36.0" customHeight="1" x14ac:dyDescent="0.15" r="1266" spans="1:7">
      <c r="A1266" s="387">
        <v>2220499</v>
      </c>
      <c r="B1266" s="284" t="s">
        <v>1098</v>
      </c>
      <c r="C1266" s="307">
        <v>0</v>
      </c>
      <c r="D1266" s="310">
        <v>0</v>
      </c>
      <c r="E1266" s="944" t="str">
        <f>IF(C1266&gt;0,D1266/C1266-1,IF(C1266&lt;0,-(D1266/C1266-1),""))</f>
      </c>
      <c r="F1266" s="937" t="str">
        <f>IF(LEN(A1266)=3,"是",IF(B1266&lt;&gt;"",IF(SUM(C1266:D1266)&lt;&gt;0,"是","否"),"是"))</f>
        <v>否</v>
      </c>
      <c r="G1266" s="873" t="str">
        <f>IF(LEN(A1266)=3,"类",IF(LEN(A1266)=5,"款","项"))</f>
        <v>项</v>
      </c>
    </row>
    <row ht="36.0" customHeight="1" x14ac:dyDescent="0.15" r="1267" spans="1:7">
      <c r="A1267" s="386">
        <v>22205</v>
      </c>
      <c r="B1267" s="281" t="s">
        <v>1099</v>
      </c>
      <c r="C1267" s="307">
        <v>0</v>
      </c>
      <c r="D1267" s="307">
        <v>20</v>
      </c>
      <c r="E1267" s="978" t="str">
        <f>IF(C1267&gt;0,D1267/C1267-1,IF(C1267&lt;0,-(D1267/C1267-1),""))</f>
      </c>
      <c r="F1267" s="937" t="str">
        <f>IF(LEN(A1267)=3,"是",IF(B1267&lt;&gt;"",IF(SUM(C1267:D1267)&lt;&gt;0,"是","否"),"是"))</f>
        <v>是</v>
      </c>
      <c r="G1267" s="873" t="str">
        <f>IF(LEN(A1267)=3,"类",IF(LEN(A1267)=5,"款","项"))</f>
        <v>款</v>
      </c>
    </row>
    <row ht="36.0" customHeight="1" x14ac:dyDescent="0.15" r="1268" spans="1:7">
      <c r="A1268" s="387">
        <v>2220501</v>
      </c>
      <c r="B1268" s="284" t="s">
        <v>1100</v>
      </c>
      <c r="C1268" s="307">
        <v>0</v>
      </c>
      <c r="D1268" s="310">
        <v>0</v>
      </c>
      <c r="E1268" s="944" t="str">
        <f>IF(C1268&gt;0,D1268/C1268-1,IF(C1268&lt;0,-(D1268/C1268-1),""))</f>
      </c>
      <c r="F1268" s="937" t="str">
        <f>IF(LEN(A1268)=3,"是",IF(B1268&lt;&gt;"",IF(SUM(C1268:D1268)&lt;&gt;0,"是","否"),"是"))</f>
        <v>否</v>
      </c>
      <c r="G1268" s="873" t="str">
        <f>IF(LEN(A1268)=3,"类",IF(LEN(A1268)=5,"款","项"))</f>
        <v>项</v>
      </c>
    </row>
    <row ht="36.0" customHeight="1" x14ac:dyDescent="0.15" r="1269" spans="1:7">
      <c r="A1269" s="387">
        <v>2220502</v>
      </c>
      <c r="B1269" s="284" t="s">
        <v>1101</v>
      </c>
      <c r="C1269" s="307">
        <v>0</v>
      </c>
      <c r="D1269" s="310">
        <v>0</v>
      </c>
      <c r="E1269" s="944" t="str">
        <f>IF(C1269&gt;0,D1269/C1269-1,IF(C1269&lt;0,-(D1269/C1269-1),""))</f>
      </c>
      <c r="F1269" s="937" t="str">
        <f>IF(LEN(A1269)=3,"是",IF(B1269&lt;&gt;"",IF(SUM(C1269:D1269)&lt;&gt;0,"是","否"),"是"))</f>
        <v>否</v>
      </c>
      <c r="G1269" s="873" t="str">
        <f>IF(LEN(A1269)=3,"类",IF(LEN(A1269)=5,"款","项"))</f>
        <v>项</v>
      </c>
    </row>
    <row ht="36.0" customHeight="1" x14ac:dyDescent="0.15" r="1270" spans="1:7">
      <c r="A1270" s="387">
        <v>2220503</v>
      </c>
      <c r="B1270" s="284" t="s">
        <v>1102</v>
      </c>
      <c r="C1270" s="307">
        <v>0</v>
      </c>
      <c r="D1270" s="310">
        <v>0</v>
      </c>
      <c r="E1270" s="944" t="str">
        <f>IF(C1270&gt;0,D1270/C1270-1,IF(C1270&lt;0,-(D1270/C1270-1),""))</f>
      </c>
      <c r="F1270" s="937" t="str">
        <f>IF(LEN(A1270)=3,"是",IF(B1270&lt;&gt;"",IF(SUM(C1270:D1270)&lt;&gt;0,"是","否"),"是"))</f>
        <v>否</v>
      </c>
      <c r="G1270" s="873" t="str">
        <f>IF(LEN(A1270)=3,"类",IF(LEN(A1270)=5,"款","项"))</f>
        <v>项</v>
      </c>
    </row>
    <row ht="36.0" customHeight="1" x14ac:dyDescent="0.15" r="1271" spans="1:7">
      <c r="A1271" s="387">
        <v>2220504</v>
      </c>
      <c r="B1271" s="284" t="s">
        <v>1103</v>
      </c>
      <c r="C1271" s="307">
        <v>0</v>
      </c>
      <c r="D1271" s="310">
        <v>0</v>
      </c>
      <c r="E1271" s="944" t="str">
        <f>IF(C1271&gt;0,D1271/C1271-1,IF(C1271&lt;0,-(D1271/C1271-1),""))</f>
      </c>
      <c r="F1271" s="937" t="str">
        <f>IF(LEN(A1271)=3,"是",IF(B1271&lt;&gt;"",IF(SUM(C1271:D1271)&lt;&gt;0,"是","否"),"是"))</f>
        <v>否</v>
      </c>
      <c r="G1271" s="873" t="str">
        <f>IF(LEN(A1271)=3,"类",IF(LEN(A1271)=5,"款","项"))</f>
        <v>项</v>
      </c>
    </row>
    <row ht="36.0" customHeight="1" x14ac:dyDescent="0.15" r="1272" spans="1:7">
      <c r="A1272" s="387">
        <v>2220505</v>
      </c>
      <c r="B1272" s="284" t="s">
        <v>1104</v>
      </c>
      <c r="C1272" s="307">
        <v>0</v>
      </c>
      <c r="D1272" s="310">
        <v>0</v>
      </c>
      <c r="E1272" s="944" t="str">
        <f>IF(C1272&gt;0,D1272/C1272-1,IF(C1272&lt;0,-(D1272/C1272-1),""))</f>
      </c>
      <c r="F1272" s="937" t="str">
        <f>IF(LEN(A1272)=3,"是",IF(B1272&lt;&gt;"",IF(SUM(C1272:D1272)&lt;&gt;0,"是","否"),"是"))</f>
        <v>否</v>
      </c>
      <c r="G1272" s="873" t="str">
        <f>IF(LEN(A1272)=3,"类",IF(LEN(A1272)=5,"款","项"))</f>
        <v>项</v>
      </c>
    </row>
    <row ht="36.0" customHeight="1" x14ac:dyDescent="0.15" r="1273" spans="1:7">
      <c r="A1273" s="387">
        <v>2220506</v>
      </c>
      <c r="B1273" s="284" t="s">
        <v>1105</v>
      </c>
      <c r="C1273" s="307">
        <v>0</v>
      </c>
      <c r="D1273" s="310">
        <v>0</v>
      </c>
      <c r="E1273" s="944" t="str">
        <f>IF(C1273&gt;0,D1273/C1273-1,IF(C1273&lt;0,-(D1273/C1273-1),""))</f>
      </c>
      <c r="F1273" s="937" t="str">
        <f>IF(LEN(A1273)=3,"是",IF(B1273&lt;&gt;"",IF(SUM(C1273:D1273)&lt;&gt;0,"是","否"),"是"))</f>
        <v>否</v>
      </c>
      <c r="G1273" s="873" t="str">
        <f>IF(LEN(A1273)=3,"类",IF(LEN(A1273)=5,"款","项"))</f>
        <v>项</v>
      </c>
    </row>
    <row ht="36.0" customHeight="1" x14ac:dyDescent="0.15" r="1274" spans="1:7">
      <c r="A1274" s="387">
        <v>2220507</v>
      </c>
      <c r="B1274" s="284" t="s">
        <v>1106</v>
      </c>
      <c r="C1274" s="307">
        <v>0</v>
      </c>
      <c r="D1274" s="310">
        <v>0</v>
      </c>
      <c r="E1274" s="944" t="str">
        <f>IF(C1274&gt;0,D1274/C1274-1,IF(C1274&lt;0,-(D1274/C1274-1),""))</f>
      </c>
      <c r="F1274" s="937" t="str">
        <f>IF(LEN(A1274)=3,"是",IF(B1274&lt;&gt;"",IF(SUM(C1274:D1274)&lt;&gt;0,"是","否"),"是"))</f>
        <v>否</v>
      </c>
      <c r="G1274" s="873" t="str">
        <f>IF(LEN(A1274)=3,"类",IF(LEN(A1274)=5,"款","项"))</f>
        <v>项</v>
      </c>
    </row>
    <row ht="36.0" customHeight="1" x14ac:dyDescent="0.15" r="1275" spans="1:7">
      <c r="A1275" s="387">
        <v>2220508</v>
      </c>
      <c r="B1275" s="284" t="s">
        <v>1107</v>
      </c>
      <c r="C1275" s="307">
        <v>0</v>
      </c>
      <c r="D1275" s="310">
        <v>0</v>
      </c>
      <c r="E1275" s="944" t="str">
        <f>IF(C1275&gt;0,D1275/C1275-1,IF(C1275&lt;0,-(D1275/C1275-1),""))</f>
      </c>
      <c r="F1275" s="937" t="str">
        <f>IF(LEN(A1275)=3,"是",IF(B1275&lt;&gt;"",IF(SUM(C1275:D1275)&lt;&gt;0,"是","否"),"是"))</f>
        <v>否</v>
      </c>
      <c r="G1275" s="873" t="str">
        <f>IF(LEN(A1275)=3,"类",IF(LEN(A1275)=5,"款","项"))</f>
        <v>项</v>
      </c>
    </row>
    <row ht="36.0" customHeight="1" x14ac:dyDescent="0.15" r="1276" spans="1:7">
      <c r="A1276" s="387">
        <v>2220509</v>
      </c>
      <c r="B1276" s="284" t="s">
        <v>1108</v>
      </c>
      <c r="C1276" s="307">
        <v>0</v>
      </c>
      <c r="D1276" s="310">
        <v>0</v>
      </c>
      <c r="E1276" s="944" t="str">
        <f>IF(C1276&gt;0,D1276/C1276-1,IF(C1276&lt;0,-(D1276/C1276-1),""))</f>
      </c>
      <c r="F1276" s="937" t="str">
        <f>IF(LEN(A1276)=3,"是",IF(B1276&lt;&gt;"",IF(SUM(C1276:D1276)&lt;&gt;0,"是","否"),"是"))</f>
        <v>否</v>
      </c>
      <c r="G1276" s="873" t="str">
        <f>IF(LEN(A1276)=3,"类",IF(LEN(A1276)=5,"款","项"))</f>
        <v>项</v>
      </c>
    </row>
    <row ht="36.0" customHeight="1" x14ac:dyDescent="0.15" r="1277" spans="1:7">
      <c r="A1277" s="387">
        <v>2220510</v>
      </c>
      <c r="B1277" s="284" t="s">
        <v>1109</v>
      </c>
      <c r="C1277" s="307">
        <v>0</v>
      </c>
      <c r="D1277" s="310">
        <v>0</v>
      </c>
      <c r="E1277" s="944" t="str">
        <f>IF(C1277&gt;0,D1277/C1277-1,IF(C1277&lt;0,-(D1277/C1277-1),""))</f>
      </c>
      <c r="F1277" s="937" t="str">
        <f>IF(LEN(A1277)=3,"是",IF(B1277&lt;&gt;"",IF(SUM(C1277:D1277)&lt;&gt;0,"是","否"),"是"))</f>
        <v>否</v>
      </c>
      <c r="G1277" s="873" t="str">
        <f>IF(LEN(A1277)=3,"类",IF(LEN(A1277)=5,"款","项"))</f>
        <v>项</v>
      </c>
    </row>
    <row ht="36.0" customHeight="1" x14ac:dyDescent="0.15" r="1278" spans="1:7">
      <c r="A1278" s="286">
        <v>2220511</v>
      </c>
      <c r="B1278" s="284" t="s">
        <v>1110</v>
      </c>
      <c r="C1278" s="307">
        <v>0</v>
      </c>
      <c r="D1278" s="310">
        <v>20</v>
      </c>
      <c r="E1278" s="944" t="str">
        <f>IF(C1278&gt;0,D1278/C1278-1,IF(C1278&lt;0,-(D1278/C1278-1),""))</f>
      </c>
      <c r="F1278" s="937" t="str">
        <f>IF(LEN(A1278)=3,"是",IF(B1278&lt;&gt;"",IF(SUM(C1278:D1278)&lt;&gt;0,"是","否"),"是"))</f>
        <v>是</v>
      </c>
      <c r="G1278" s="873" t="str">
        <f>IF(LEN(A1278)=3,"类",IF(LEN(A1278)=5,"款","项"))</f>
        <v>项</v>
      </c>
    </row>
    <row ht="36.0" customHeight="1" x14ac:dyDescent="0.15" r="1279" spans="1:7">
      <c r="A1279" s="387">
        <v>2220599</v>
      </c>
      <c r="B1279" s="284" t="s">
        <v>1111</v>
      </c>
      <c r="C1279" s="307">
        <v>0</v>
      </c>
      <c r="D1279" s="310">
        <v>0</v>
      </c>
      <c r="E1279" s="944" t="str">
        <f>IF(C1279&gt;0,D1279/C1279-1,IF(C1279&lt;0,-(D1279/C1279-1),""))</f>
      </c>
      <c r="F1279" s="937" t="str">
        <f>IF(LEN(A1279)=3,"是",IF(B1279&lt;&gt;"",IF(SUM(C1279:D1279)&lt;&gt;0,"是","否"),"是"))</f>
        <v>否</v>
      </c>
      <c r="G1279" s="873" t="str">
        <f>IF(LEN(A1279)=3,"类",IF(LEN(A1279)=5,"款","项"))</f>
        <v>项</v>
      </c>
    </row>
    <row ht="36.0" customHeight="1" x14ac:dyDescent="0.15" r="1280" spans="1:7">
      <c r="A1280" s="386" t="s">
        <v>1112</v>
      </c>
      <c r="B1280" s="164" t="s">
        <v>276</v>
      </c>
      <c r="C1280" s="307">
        <v>0</v>
      </c>
      <c r="D1280" s="310">
        <v>0</v>
      </c>
      <c r="E1280" s="944" t="str">
        <f>IF(C1280&gt;0,D1280/C1280-1,IF(C1280&lt;0,-(D1280/C1280-1),""))</f>
      </c>
      <c r="F1280" s="937" t="str">
        <f>IF(LEN(A1280)=3,"是",IF(B1280&lt;&gt;"",IF(SUM(C1280:D1280)&lt;&gt;0,"是","否"),"是"))</f>
        <v>否</v>
      </c>
      <c r="G1280" s="873" t="str">
        <f>IF(LEN(A1280)=3,"类",IF(LEN(A1280)=5,"款","项"))</f>
        <v>项</v>
      </c>
    </row>
    <row ht="36.0" customHeight="1" x14ac:dyDescent="0.15" r="1281" spans="1:7">
      <c r="A1281" s="386">
        <v>224</v>
      </c>
      <c r="B1281" s="281" t="s">
        <v>111</v>
      </c>
      <c r="C1281" s="307">
        <v>2715</v>
      </c>
      <c r="D1281" s="307">
        <v>1612</v>
      </c>
      <c r="E1281" s="978">
        <f>IF(C1281&gt;0,D1281/C1281-1,IF(C1281&lt;0,-(D1281/C1281-1),""))</f>
        <v>-0.4063</v>
      </c>
      <c r="F1281" s="937" t="str">
        <f>IF(LEN(A1281)=3,"是",IF(B1281&lt;&gt;"",IF(SUM(C1281:D1281)&lt;&gt;0,"是","否"),"是"))</f>
        <v>是</v>
      </c>
      <c r="G1281" s="873" t="str">
        <f>IF(LEN(A1281)=3,"类",IF(LEN(A1281)=5,"款","项"))</f>
        <v>类</v>
      </c>
    </row>
    <row ht="36.0" customHeight="1" x14ac:dyDescent="0.15" r="1282" spans="1:7">
      <c r="A1282" s="386">
        <v>22401</v>
      </c>
      <c r="B1282" s="281" t="s">
        <v>1113</v>
      </c>
      <c r="C1282" s="307">
        <v>646</v>
      </c>
      <c r="D1282" s="307">
        <v>533</v>
      </c>
      <c r="E1282" s="978">
        <f>IF(C1282&gt;0,D1282/C1282-1,IF(C1282&lt;0,-(D1282/C1282-1),""))</f>
        <v>-0.1749</v>
      </c>
      <c r="F1282" s="937" t="str">
        <f>IF(LEN(A1282)=3,"是",IF(B1282&lt;&gt;"",IF(SUM(C1282:D1282)&lt;&gt;0,"是","否"),"是"))</f>
        <v>是</v>
      </c>
      <c r="G1282" s="873" t="str">
        <f>IF(LEN(A1282)=3,"类",IF(LEN(A1282)=5,"款","项"))</f>
        <v>款</v>
      </c>
    </row>
    <row ht="36.0" customHeight="1" x14ac:dyDescent="0.15" r="1283" spans="1:7">
      <c r="A1283" s="387">
        <v>2240101</v>
      </c>
      <c r="B1283" s="284" t="s">
        <v>136</v>
      </c>
      <c r="C1283" s="307">
        <v>545</v>
      </c>
      <c r="D1283" s="310">
        <v>501</v>
      </c>
      <c r="E1283" s="944">
        <f>IF(C1283&gt;0,D1283/C1283-1,IF(C1283&lt;0,-(D1283/C1283-1),""))</f>
        <v>-0.0807</v>
      </c>
      <c r="F1283" s="937" t="str">
        <f>IF(LEN(A1283)=3,"是",IF(B1283&lt;&gt;"",IF(SUM(C1283:D1283)&lt;&gt;0,"是","否"),"是"))</f>
        <v>是</v>
      </c>
      <c r="G1283" s="873" t="str">
        <f>IF(LEN(A1283)=3,"类",IF(LEN(A1283)=5,"款","项"))</f>
        <v>项</v>
      </c>
    </row>
    <row ht="36.0" customHeight="1" x14ac:dyDescent="0.15" r="1284" spans="1:7">
      <c r="A1284" s="387">
        <v>2240102</v>
      </c>
      <c r="B1284" s="284" t="s">
        <v>137</v>
      </c>
      <c r="C1284" s="307">
        <v>0</v>
      </c>
      <c r="D1284" s="310">
        <v>0</v>
      </c>
      <c r="E1284" s="944" t="str">
        <f>IF(C1284&gt;0,D1284/C1284-1,IF(C1284&lt;0,-(D1284/C1284-1),""))</f>
      </c>
      <c r="F1284" s="937" t="str">
        <f>IF(LEN(A1284)=3,"是",IF(B1284&lt;&gt;"",IF(SUM(C1284:D1284)&lt;&gt;0,"是","否"),"是"))</f>
        <v>否</v>
      </c>
      <c r="G1284" s="873" t="str">
        <f>IF(LEN(A1284)=3,"类",IF(LEN(A1284)=5,"款","项"))</f>
        <v>项</v>
      </c>
    </row>
    <row ht="36.0" customHeight="1" x14ac:dyDescent="0.15" r="1285" spans="1:7">
      <c r="A1285" s="387">
        <v>2240103</v>
      </c>
      <c r="B1285" s="284" t="s">
        <v>138</v>
      </c>
      <c r="C1285" s="307">
        <v>0</v>
      </c>
      <c r="D1285" s="310">
        <v>0</v>
      </c>
      <c r="E1285" s="944" t="str">
        <f>IF(C1285&gt;0,D1285/C1285-1,IF(C1285&lt;0,-(D1285/C1285-1),""))</f>
      </c>
      <c r="F1285" s="937" t="str">
        <f>IF(LEN(A1285)=3,"是",IF(B1285&lt;&gt;"",IF(SUM(C1285:D1285)&lt;&gt;0,"是","否"),"是"))</f>
        <v>否</v>
      </c>
      <c r="G1285" s="873" t="str">
        <f>IF(LEN(A1285)=3,"类",IF(LEN(A1285)=5,"款","项"))</f>
        <v>项</v>
      </c>
    </row>
    <row ht="36.0" customHeight="1" x14ac:dyDescent="0.15" r="1286" spans="1:7">
      <c r="A1286" s="387">
        <v>2240104</v>
      </c>
      <c r="B1286" s="284" t="s">
        <v>1114</v>
      </c>
      <c r="C1286" s="307">
        <v>30</v>
      </c>
      <c r="D1286" s="310">
        <v>0</v>
      </c>
      <c r="E1286" s="944">
        <f>IF(C1286&gt;0,D1286/C1286-1,IF(C1286&lt;0,-(D1286/C1286-1),""))</f>
        <v>-1</v>
      </c>
      <c r="F1286" s="937" t="str">
        <f>IF(LEN(A1286)=3,"是",IF(B1286&lt;&gt;"",IF(SUM(C1286:D1286)&lt;&gt;0,"是","否"),"是"))</f>
        <v>是</v>
      </c>
      <c r="G1286" s="873" t="str">
        <f>IF(LEN(A1286)=3,"类",IF(LEN(A1286)=5,"款","项"))</f>
        <v>项</v>
      </c>
    </row>
    <row ht="36.0" customHeight="1" x14ac:dyDescent="0.15" r="1287" spans="1:7">
      <c r="A1287" s="387">
        <v>2240105</v>
      </c>
      <c r="B1287" s="284" t="s">
        <v>1115</v>
      </c>
      <c r="C1287" s="307">
        <v>0</v>
      </c>
      <c r="D1287" s="310">
        <v>0</v>
      </c>
      <c r="E1287" s="944" t="str">
        <f>IF(C1287&gt;0,D1287/C1287-1,IF(C1287&lt;0,-(D1287/C1287-1),""))</f>
      </c>
      <c r="F1287" s="937" t="str">
        <f>IF(LEN(A1287)=3,"是",IF(B1287&lt;&gt;"",IF(SUM(C1287:D1287)&lt;&gt;0,"是","否"),"是"))</f>
        <v>否</v>
      </c>
      <c r="G1287" s="873" t="str">
        <f>IF(LEN(A1287)=3,"类",IF(LEN(A1287)=5,"款","项"))</f>
        <v>项</v>
      </c>
    </row>
    <row ht="36.0" customHeight="1" x14ac:dyDescent="0.15" r="1288" spans="1:7">
      <c r="A1288" s="387">
        <v>2240106</v>
      </c>
      <c r="B1288" s="284" t="s">
        <v>1116</v>
      </c>
      <c r="C1288" s="307">
        <v>12</v>
      </c>
      <c r="D1288" s="310">
        <v>32</v>
      </c>
      <c r="E1288" s="944">
        <f>IF(C1288&gt;0,D1288/C1288-1,IF(C1288&lt;0,-(D1288/C1288-1),""))</f>
        <v>1.6667</v>
      </c>
      <c r="F1288" s="937" t="str">
        <f>IF(LEN(A1288)=3,"是",IF(B1288&lt;&gt;"",IF(SUM(C1288:D1288)&lt;&gt;0,"是","否"),"是"))</f>
        <v>是</v>
      </c>
      <c r="G1288" s="873" t="str">
        <f>IF(LEN(A1288)=3,"类",IF(LEN(A1288)=5,"款","项"))</f>
        <v>项</v>
      </c>
    </row>
    <row ht="36.0" customHeight="1" x14ac:dyDescent="0.15" r="1289" spans="1:7">
      <c r="A1289" s="387">
        <v>2240107</v>
      </c>
      <c r="B1289" s="284" t="s">
        <v>1117</v>
      </c>
      <c r="C1289" s="307"/>
      <c r="D1289" s="310"/>
      <c r="E1289" s="944" t="str">
        <f>IF(C1289&gt;0,D1289/C1289-1,IF(C1289&lt;0,-(D1289/C1289-1),""))</f>
      </c>
      <c r="F1289" s="937" t="str">
        <f>IF(LEN(A1289)=3,"是",IF(B1289&lt;&gt;"",IF(SUM(C1289:D1289)&lt;&gt;0,"是","否"),"是"))</f>
        <v>否</v>
      </c>
      <c r="G1289" s="873" t="str">
        <f>IF(LEN(A1289)=3,"类",IF(LEN(A1289)=5,"款","项"))</f>
        <v>项</v>
      </c>
    </row>
    <row ht="36.0" customHeight="1" x14ac:dyDescent="0.15" r="1290" spans="1:7">
      <c r="A1290" s="387">
        <v>2240108</v>
      </c>
      <c r="B1290" s="284" t="s">
        <v>1118</v>
      </c>
      <c r="C1290" s="307">
        <v>1</v>
      </c>
      <c r="D1290" s="310">
        <v>0</v>
      </c>
      <c r="E1290" s="944">
        <f>IF(C1290&gt;0,D1290/C1290-1,IF(C1290&lt;0,-(D1290/C1290-1),""))</f>
        <v>-1</v>
      </c>
      <c r="F1290" s="937" t="str">
        <f>IF(LEN(A1290)=3,"是",IF(B1290&lt;&gt;"",IF(SUM(C1290:D1290)&lt;&gt;0,"是","否"),"是"))</f>
        <v>是</v>
      </c>
      <c r="G1290" s="873" t="str">
        <f>IF(LEN(A1290)=3,"类",IF(LEN(A1290)=5,"款","项"))</f>
        <v>项</v>
      </c>
    </row>
    <row ht="36.0" customHeight="1" x14ac:dyDescent="0.15" r="1291" spans="1:7">
      <c r="A1291" s="387">
        <v>2240109</v>
      </c>
      <c r="B1291" s="284" t="s">
        <v>1119</v>
      </c>
      <c r="C1291" s="307">
        <v>52</v>
      </c>
      <c r="D1291" s="310">
        <v>0</v>
      </c>
      <c r="E1291" s="944">
        <f>IF(C1291&gt;0,D1291/C1291-1,IF(C1291&lt;0,-(D1291/C1291-1),""))</f>
        <v>-1</v>
      </c>
      <c r="F1291" s="937" t="str">
        <f>IF(LEN(A1291)=3,"是",IF(B1291&lt;&gt;"",IF(SUM(C1291:D1291)&lt;&gt;0,"是","否"),"是"))</f>
        <v>是</v>
      </c>
      <c r="G1291" s="873" t="str">
        <f>IF(LEN(A1291)=3,"类",IF(LEN(A1291)=5,"款","项"))</f>
        <v>项</v>
      </c>
    </row>
    <row ht="36.0" customHeight="1" x14ac:dyDescent="0.15" r="1292" spans="1:7">
      <c r="A1292" s="387">
        <v>2240150</v>
      </c>
      <c r="B1292" s="284" t="s">
        <v>145</v>
      </c>
      <c r="C1292" s="307">
        <v>0</v>
      </c>
      <c r="D1292" s="310">
        <v>0</v>
      </c>
      <c r="E1292" s="944" t="str">
        <f>IF(C1292&gt;0,D1292/C1292-1,IF(C1292&lt;0,-(D1292/C1292-1),""))</f>
      </c>
      <c r="F1292" s="937" t="str">
        <f>IF(LEN(A1292)=3,"是",IF(B1292&lt;&gt;"",IF(SUM(C1292:D1292)&lt;&gt;0,"是","否"),"是"))</f>
        <v>否</v>
      </c>
      <c r="G1292" s="873" t="str">
        <f>IF(LEN(A1292)=3,"类",IF(LEN(A1292)=5,"款","项"))</f>
        <v>项</v>
      </c>
    </row>
    <row ht="36.0" customHeight="1" x14ac:dyDescent="0.15" r="1293" spans="1:7">
      <c r="A1293" s="387">
        <v>2240199</v>
      </c>
      <c r="B1293" s="284" t="s">
        <v>1120</v>
      </c>
      <c r="C1293" s="307">
        <v>6</v>
      </c>
      <c r="D1293" s="310">
        <v>0</v>
      </c>
      <c r="E1293" s="944">
        <f>IF(C1293&gt;0,D1293/C1293-1,IF(C1293&lt;0,-(D1293/C1293-1),""))</f>
        <v>-1</v>
      </c>
      <c r="F1293" s="937" t="str">
        <f>IF(LEN(A1293)=3,"是",IF(B1293&lt;&gt;"",IF(SUM(C1293:D1293)&lt;&gt;0,"是","否"),"是"))</f>
        <v>是</v>
      </c>
      <c r="G1293" s="873" t="str">
        <f>IF(LEN(A1293)=3,"类",IF(LEN(A1293)=5,"款","项"))</f>
        <v>项</v>
      </c>
    </row>
    <row ht="36.0" customHeight="1" x14ac:dyDescent="0.15" r="1294" spans="1:7">
      <c r="A1294" s="386">
        <v>22402</v>
      </c>
      <c r="B1294" s="281" t="s">
        <v>1121</v>
      </c>
      <c r="C1294" s="307">
        <v>703</v>
      </c>
      <c r="D1294" s="307">
        <v>972</v>
      </c>
      <c r="E1294" s="978">
        <f>IF(C1294&gt;0,D1294/C1294-1,IF(C1294&lt;0,-(D1294/C1294-1),""))</f>
        <v>0.3826</v>
      </c>
      <c r="F1294" s="937" t="str">
        <f>IF(LEN(A1294)=3,"是",IF(B1294&lt;&gt;"",IF(SUM(C1294:D1294)&lt;&gt;0,"是","否"),"是"))</f>
        <v>是</v>
      </c>
      <c r="G1294" s="873" t="str">
        <f>IF(LEN(A1294)=3,"类",IF(LEN(A1294)=5,"款","项"))</f>
        <v>款</v>
      </c>
    </row>
    <row ht="36.0" customHeight="1" x14ac:dyDescent="0.15" r="1295" spans="1:7">
      <c r="A1295" s="387">
        <v>2240201</v>
      </c>
      <c r="B1295" s="284" t="s">
        <v>136</v>
      </c>
      <c r="C1295" s="307">
        <v>703</v>
      </c>
      <c r="D1295" s="310">
        <v>972</v>
      </c>
      <c r="E1295" s="944">
        <f>IF(C1295&gt;0,D1295/C1295-1,IF(C1295&lt;0,-(D1295/C1295-1),""))</f>
        <v>0.3826</v>
      </c>
      <c r="F1295" s="937" t="str">
        <f>IF(LEN(A1295)=3,"是",IF(B1295&lt;&gt;"",IF(SUM(C1295:D1295)&lt;&gt;0,"是","否"),"是"))</f>
        <v>是</v>
      </c>
      <c r="G1295" s="873" t="str">
        <f>IF(LEN(A1295)=3,"类",IF(LEN(A1295)=5,"款","项"))</f>
        <v>项</v>
      </c>
    </row>
    <row ht="36.0" customHeight="1" x14ac:dyDescent="0.15" r="1296" spans="1:7">
      <c r="A1296" s="387">
        <v>2240202</v>
      </c>
      <c r="B1296" s="284" t="s">
        <v>137</v>
      </c>
      <c r="C1296" s="307">
        <v>0</v>
      </c>
      <c r="D1296" s="310">
        <v>0</v>
      </c>
      <c r="E1296" s="944" t="str">
        <f>IF(C1296&gt;0,D1296/C1296-1,IF(C1296&lt;0,-(D1296/C1296-1),""))</f>
      </c>
      <c r="F1296" s="937" t="str">
        <f>IF(LEN(A1296)=3,"是",IF(B1296&lt;&gt;"",IF(SUM(C1296:D1296)&lt;&gt;0,"是","否"),"是"))</f>
        <v>否</v>
      </c>
      <c r="G1296" s="873" t="str">
        <f>IF(LEN(A1296)=3,"类",IF(LEN(A1296)=5,"款","项"))</f>
        <v>项</v>
      </c>
    </row>
    <row ht="36.0" customHeight="1" x14ac:dyDescent="0.15" r="1297" spans="1:7">
      <c r="A1297" s="387">
        <v>2240203</v>
      </c>
      <c r="B1297" s="284" t="s">
        <v>138</v>
      </c>
      <c r="C1297" s="307">
        <v>0</v>
      </c>
      <c r="D1297" s="310">
        <v>0</v>
      </c>
      <c r="E1297" s="944" t="str">
        <f>IF(C1297&gt;0,D1297/C1297-1,IF(C1297&lt;0,-(D1297/C1297-1),""))</f>
      </c>
      <c r="F1297" s="937" t="str">
        <f>IF(LEN(A1297)=3,"是",IF(B1297&lt;&gt;"",IF(SUM(C1297:D1297)&lt;&gt;0,"是","否"),"是"))</f>
        <v>否</v>
      </c>
      <c r="G1297" s="873" t="str">
        <f>IF(LEN(A1297)=3,"类",IF(LEN(A1297)=5,"款","项"))</f>
        <v>项</v>
      </c>
    </row>
    <row ht="36.0" customHeight="1" x14ac:dyDescent="0.15" r="1298" spans="1:7">
      <c r="A1298" s="387">
        <v>2240204</v>
      </c>
      <c r="B1298" s="284" t="s">
        <v>1122</v>
      </c>
      <c r="C1298" s="307">
        <v>0</v>
      </c>
      <c r="D1298" s="310">
        <v>0</v>
      </c>
      <c r="E1298" s="944" t="str">
        <f>IF(C1298&gt;0,D1298/C1298-1,IF(C1298&lt;0,-(D1298/C1298-1),""))</f>
      </c>
      <c r="F1298" s="937" t="str">
        <f>IF(LEN(A1298)=3,"是",IF(B1298&lt;&gt;"",IF(SUM(C1298:D1298)&lt;&gt;0,"是","否"),"是"))</f>
        <v>否</v>
      </c>
      <c r="G1298" s="873" t="str">
        <f>IF(LEN(A1298)=3,"类",IF(LEN(A1298)=5,"款","项"))</f>
        <v>项</v>
      </c>
    </row>
    <row ht="36.0" customHeight="1" x14ac:dyDescent="0.15" r="1299" spans="1:7">
      <c r="A1299" s="387">
        <v>2240299</v>
      </c>
      <c r="B1299" s="284" t="s">
        <v>1123</v>
      </c>
      <c r="C1299" s="307">
        <v>0</v>
      </c>
      <c r="D1299" s="310">
        <v>0</v>
      </c>
      <c r="E1299" s="944" t="str">
        <f>IF(C1299&gt;0,D1299/C1299-1,IF(C1299&lt;0,-(D1299/C1299-1),""))</f>
      </c>
      <c r="F1299" s="937" t="str">
        <f>IF(LEN(A1299)=3,"是",IF(B1299&lt;&gt;"",IF(SUM(C1299:D1299)&lt;&gt;0,"是","否"),"是"))</f>
        <v>否</v>
      </c>
      <c r="G1299" s="873" t="str">
        <f>IF(LEN(A1299)=3,"类",IF(LEN(A1299)=5,"款","项"))</f>
        <v>项</v>
      </c>
    </row>
    <row ht="36.0" customHeight="1" x14ac:dyDescent="0.15" r="1300" spans="1:7">
      <c r="A1300" s="386">
        <v>22403</v>
      </c>
      <c r="B1300" s="281" t="s">
        <v>1124</v>
      </c>
      <c r="C1300" s="307"/>
      <c r="D1300" s="307"/>
      <c r="E1300" s="978" t="str">
        <f>IF(C1300&gt;0,D1300/C1300-1,IF(C1300&lt;0,-(D1300/C1300-1),""))</f>
      </c>
      <c r="F1300" s="937" t="str">
        <f>IF(LEN(A1300)=3,"是",IF(B1300&lt;&gt;"",IF(SUM(C1300:D1300)&lt;&gt;0,"是","否"),"是"))</f>
        <v>否</v>
      </c>
      <c r="G1300" s="873" t="str">
        <f>IF(LEN(A1300)=3,"类",IF(LEN(A1300)=5,"款","项"))</f>
        <v>款</v>
      </c>
    </row>
    <row ht="36.0" customHeight="1" x14ac:dyDescent="0.15" r="1301" spans="1:7">
      <c r="A1301" s="387">
        <v>2240301</v>
      </c>
      <c r="B1301" s="284" t="s">
        <v>136</v>
      </c>
      <c r="C1301" s="307"/>
      <c r="D1301" s="310"/>
      <c r="E1301" s="944" t="str">
        <f>IF(C1301&gt;0,D1301/C1301-1,IF(C1301&lt;0,-(D1301/C1301-1),""))</f>
      </c>
      <c r="F1301" s="937" t="str">
        <f>IF(LEN(A1301)=3,"是",IF(B1301&lt;&gt;"",IF(SUM(C1301:D1301)&lt;&gt;0,"是","否"),"是"))</f>
        <v>否</v>
      </c>
      <c r="G1301" s="873" t="str">
        <f>IF(LEN(A1301)=3,"类",IF(LEN(A1301)=5,"款","项"))</f>
        <v>项</v>
      </c>
    </row>
    <row ht="36.0" customHeight="1" x14ac:dyDescent="0.15" r="1302" spans="1:7">
      <c r="A1302" s="387">
        <v>2240302</v>
      </c>
      <c r="B1302" s="284" t="s">
        <v>137</v>
      </c>
      <c r="C1302" s="307"/>
      <c r="D1302" s="310"/>
      <c r="E1302" s="944" t="str">
        <f>IF(C1302&gt;0,D1302/C1302-1,IF(C1302&lt;0,-(D1302/C1302-1),""))</f>
      </c>
      <c r="F1302" s="937" t="str">
        <f>IF(LEN(A1302)=3,"是",IF(B1302&lt;&gt;"",IF(SUM(C1302:D1302)&lt;&gt;0,"是","否"),"是"))</f>
        <v>否</v>
      </c>
      <c r="G1302" s="873" t="str">
        <f>IF(LEN(A1302)=3,"类",IF(LEN(A1302)=5,"款","项"))</f>
        <v>项</v>
      </c>
    </row>
    <row ht="36.0" customHeight="1" x14ac:dyDescent="0.15" r="1303" spans="1:7">
      <c r="A1303" s="387">
        <v>2240303</v>
      </c>
      <c r="B1303" s="284" t="s">
        <v>138</v>
      </c>
      <c r="C1303" s="307"/>
      <c r="D1303" s="310"/>
      <c r="E1303" s="944" t="str">
        <f>IF(C1303&gt;0,D1303/C1303-1,IF(C1303&lt;0,-(D1303/C1303-1),""))</f>
      </c>
      <c r="F1303" s="937" t="str">
        <f>IF(LEN(A1303)=3,"是",IF(B1303&lt;&gt;"",IF(SUM(C1303:D1303)&lt;&gt;0,"是","否"),"是"))</f>
        <v>否</v>
      </c>
      <c r="G1303" s="873" t="str">
        <f>IF(LEN(A1303)=3,"类",IF(LEN(A1303)=5,"款","项"))</f>
        <v>项</v>
      </c>
    </row>
    <row ht="36.0" customHeight="1" x14ac:dyDescent="0.15" r="1304" spans="1:7">
      <c r="A1304" s="387">
        <v>2240304</v>
      </c>
      <c r="B1304" s="284" t="s">
        <v>1125</v>
      </c>
      <c r="C1304" s="307"/>
      <c r="D1304" s="310"/>
      <c r="E1304" s="944" t="str">
        <f>IF(C1304&gt;0,D1304/C1304-1,IF(C1304&lt;0,-(D1304/C1304-1),""))</f>
      </c>
      <c r="F1304" s="937" t="str">
        <f>IF(LEN(A1304)=3,"是",IF(B1304&lt;&gt;"",IF(SUM(C1304:D1304)&lt;&gt;0,"是","否"),"是"))</f>
        <v>否</v>
      </c>
      <c r="G1304" s="873" t="str">
        <f>IF(LEN(A1304)=3,"类",IF(LEN(A1304)=5,"款","项"))</f>
        <v>项</v>
      </c>
    </row>
    <row ht="36.0" customHeight="1" x14ac:dyDescent="0.15" r="1305" spans="1:7">
      <c r="A1305" s="387">
        <v>2240399</v>
      </c>
      <c r="B1305" s="284" t="s">
        <v>1126</v>
      </c>
      <c r="C1305" s="307"/>
      <c r="D1305" s="310"/>
      <c r="E1305" s="944" t="str">
        <f>IF(C1305&gt;0,D1305/C1305-1,IF(C1305&lt;0,-(D1305/C1305-1),""))</f>
      </c>
      <c r="F1305" s="937" t="str">
        <f>IF(LEN(A1305)=3,"是",IF(B1305&lt;&gt;"",IF(SUM(C1305:D1305)&lt;&gt;0,"是","否"),"是"))</f>
        <v>否</v>
      </c>
      <c r="G1305" s="873" t="str">
        <f>IF(LEN(A1305)=3,"类",IF(LEN(A1305)=5,"款","项"))</f>
        <v>项</v>
      </c>
    </row>
    <row ht="36.0" customHeight="1" x14ac:dyDescent="0.15" r="1306" spans="1:7">
      <c r="A1306" s="386">
        <v>22404</v>
      </c>
      <c r="B1306" s="281" t="s">
        <v>1127</v>
      </c>
      <c r="C1306" s="307">
        <v>0</v>
      </c>
      <c r="D1306" s="307">
        <v>0</v>
      </c>
      <c r="E1306" s="978" t="str">
        <f>IF(C1306&gt;0,D1306/C1306-1,IF(C1306&lt;0,-(D1306/C1306-1),""))</f>
      </c>
      <c r="F1306" s="937" t="str">
        <f>IF(LEN(A1306)=3,"是",IF(B1306&lt;&gt;"",IF(SUM(C1306:D1306)&lt;&gt;0,"是","否"),"是"))</f>
        <v>否</v>
      </c>
      <c r="G1306" s="873" t="str">
        <f>IF(LEN(A1306)=3,"类",IF(LEN(A1306)=5,"款","项"))</f>
        <v>款</v>
      </c>
    </row>
    <row ht="36.0" customHeight="1" x14ac:dyDescent="0.15" r="1307" spans="1:7">
      <c r="A1307" s="387">
        <v>2240401</v>
      </c>
      <c r="B1307" s="284" t="s">
        <v>136</v>
      </c>
      <c r="C1307" s="307">
        <v>0</v>
      </c>
      <c r="D1307" s="310">
        <v>0</v>
      </c>
      <c r="E1307" s="944" t="str">
        <f>IF(C1307&gt;0,D1307/C1307-1,IF(C1307&lt;0,-(D1307/C1307-1),""))</f>
      </c>
      <c r="F1307" s="937" t="str">
        <f>IF(LEN(A1307)=3,"是",IF(B1307&lt;&gt;"",IF(SUM(C1307:D1307)&lt;&gt;0,"是","否"),"是"))</f>
        <v>否</v>
      </c>
      <c r="G1307" s="873" t="str">
        <f>IF(LEN(A1307)=3,"类",IF(LEN(A1307)=5,"款","项"))</f>
        <v>项</v>
      </c>
    </row>
    <row ht="36.0" customHeight="1" x14ac:dyDescent="0.15" r="1308" spans="1:7">
      <c r="A1308" s="387">
        <v>2240402</v>
      </c>
      <c r="B1308" s="284" t="s">
        <v>137</v>
      </c>
      <c r="C1308" s="307">
        <v>0</v>
      </c>
      <c r="D1308" s="310">
        <v>0</v>
      </c>
      <c r="E1308" s="944" t="str">
        <f>IF(C1308&gt;0,D1308/C1308-1,IF(C1308&lt;0,-(D1308/C1308-1),""))</f>
      </c>
      <c r="F1308" s="937" t="str">
        <f>IF(LEN(A1308)=3,"是",IF(B1308&lt;&gt;"",IF(SUM(C1308:D1308)&lt;&gt;0,"是","否"),"是"))</f>
        <v>否</v>
      </c>
      <c r="G1308" s="873" t="str">
        <f>IF(LEN(A1308)=3,"类",IF(LEN(A1308)=5,"款","项"))</f>
        <v>项</v>
      </c>
    </row>
    <row ht="36.0" customHeight="1" x14ac:dyDescent="0.15" r="1309" spans="1:7">
      <c r="A1309" s="387">
        <v>2240403</v>
      </c>
      <c r="B1309" s="284" t="s">
        <v>138</v>
      </c>
      <c r="C1309" s="307">
        <v>0</v>
      </c>
      <c r="D1309" s="310">
        <v>0</v>
      </c>
      <c r="E1309" s="944" t="str">
        <f>IF(C1309&gt;0,D1309/C1309-1,IF(C1309&lt;0,-(D1309/C1309-1),""))</f>
      </c>
      <c r="F1309" s="937" t="str">
        <f>IF(LEN(A1309)=3,"是",IF(B1309&lt;&gt;"",IF(SUM(C1309:D1309)&lt;&gt;0,"是","否"),"是"))</f>
        <v>否</v>
      </c>
      <c r="G1309" s="873" t="str">
        <f>IF(LEN(A1309)=3,"类",IF(LEN(A1309)=5,"款","项"))</f>
        <v>项</v>
      </c>
    </row>
    <row ht="36.0" customHeight="1" x14ac:dyDescent="0.15" r="1310" spans="1:7">
      <c r="A1310" s="387">
        <v>2240404</v>
      </c>
      <c r="B1310" s="284" t="s">
        <v>1128</v>
      </c>
      <c r="C1310" s="307">
        <v>0</v>
      </c>
      <c r="D1310" s="310">
        <v>0</v>
      </c>
      <c r="E1310" s="944" t="str">
        <f>IF(C1310&gt;0,D1310/C1310-1,IF(C1310&lt;0,-(D1310/C1310-1),""))</f>
      </c>
      <c r="F1310" s="937" t="str">
        <f>IF(LEN(A1310)=3,"是",IF(B1310&lt;&gt;"",IF(SUM(C1310:D1310)&lt;&gt;0,"是","否"),"是"))</f>
        <v>否</v>
      </c>
      <c r="G1310" s="873" t="str">
        <f>IF(LEN(A1310)=3,"类",IF(LEN(A1310)=5,"款","项"))</f>
        <v>项</v>
      </c>
    </row>
    <row ht="36.0" customHeight="1" x14ac:dyDescent="0.15" r="1311" spans="1:7">
      <c r="A1311" s="387">
        <v>2240405</v>
      </c>
      <c r="B1311" s="284" t="s">
        <v>1129</v>
      </c>
      <c r="C1311" s="307">
        <v>0</v>
      </c>
      <c r="D1311" s="310">
        <v>0</v>
      </c>
      <c r="E1311" s="944" t="str">
        <f>IF(C1311&gt;0,D1311/C1311-1,IF(C1311&lt;0,-(D1311/C1311-1),""))</f>
      </c>
      <c r="F1311" s="937" t="str">
        <f>IF(LEN(A1311)=3,"是",IF(B1311&lt;&gt;"",IF(SUM(C1311:D1311)&lt;&gt;0,"是","否"),"是"))</f>
        <v>否</v>
      </c>
      <c r="G1311" s="873" t="str">
        <f>IF(LEN(A1311)=3,"类",IF(LEN(A1311)=5,"款","项"))</f>
        <v>项</v>
      </c>
    </row>
    <row ht="36.0" customHeight="1" x14ac:dyDescent="0.15" r="1312" spans="1:7">
      <c r="A1312" s="387">
        <v>2240450</v>
      </c>
      <c r="B1312" s="284" t="s">
        <v>145</v>
      </c>
      <c r="C1312" s="307">
        <v>0</v>
      </c>
      <c r="D1312" s="310">
        <v>0</v>
      </c>
      <c r="E1312" s="944" t="str">
        <f>IF(C1312&gt;0,D1312/C1312-1,IF(C1312&lt;0,-(D1312/C1312-1),""))</f>
      </c>
      <c r="F1312" s="937" t="str">
        <f>IF(LEN(A1312)=3,"是",IF(B1312&lt;&gt;"",IF(SUM(C1312:D1312)&lt;&gt;0,"是","否"),"是"))</f>
        <v>否</v>
      </c>
      <c r="G1312" s="873" t="str">
        <f>IF(LEN(A1312)=3,"类",IF(LEN(A1312)=5,"款","项"))</f>
        <v>项</v>
      </c>
    </row>
    <row ht="36.0" customHeight="1" x14ac:dyDescent="0.15" r="1313" spans="1:7">
      <c r="A1313" s="387">
        <v>2240499</v>
      </c>
      <c r="B1313" s="284" t="s">
        <v>1130</v>
      </c>
      <c r="C1313" s="307">
        <v>0</v>
      </c>
      <c r="D1313" s="310">
        <v>0</v>
      </c>
      <c r="E1313" s="944" t="str">
        <f>IF(C1313&gt;0,D1313/C1313-1,IF(C1313&lt;0,-(D1313/C1313-1),""))</f>
      </c>
      <c r="F1313" s="937" t="str">
        <f>IF(LEN(A1313)=3,"是",IF(B1313&lt;&gt;"",IF(SUM(C1313:D1313)&lt;&gt;0,"是","否"),"是"))</f>
        <v>否</v>
      </c>
      <c r="G1313" s="873" t="str">
        <f>IF(LEN(A1313)=3,"类",IF(LEN(A1313)=5,"款","项"))</f>
        <v>项</v>
      </c>
    </row>
    <row ht="36.0" customHeight="1" x14ac:dyDescent="0.15" r="1314" spans="1:7">
      <c r="A1314" s="386">
        <v>22405</v>
      </c>
      <c r="B1314" s="281" t="s">
        <v>1131</v>
      </c>
      <c r="C1314" s="307">
        <v>106</v>
      </c>
      <c r="D1314" s="307">
        <v>97</v>
      </c>
      <c r="E1314" s="978">
        <f>IF(C1314&gt;0,D1314/C1314-1,IF(C1314&lt;0,-(D1314/C1314-1),""))</f>
        <v>-0.0849</v>
      </c>
      <c r="F1314" s="937" t="str">
        <f>IF(LEN(A1314)=3,"是",IF(B1314&lt;&gt;"",IF(SUM(C1314:D1314)&lt;&gt;0,"是","否"),"是"))</f>
        <v>是</v>
      </c>
      <c r="G1314" s="873" t="str">
        <f>IF(LEN(A1314)=3,"类",IF(LEN(A1314)=5,"款","项"))</f>
        <v>款</v>
      </c>
    </row>
    <row ht="36.0" customHeight="1" x14ac:dyDescent="0.15" r="1315" spans="1:7">
      <c r="A1315" s="387">
        <v>2240501</v>
      </c>
      <c r="B1315" s="284" t="s">
        <v>136</v>
      </c>
      <c r="C1315" s="307">
        <v>0</v>
      </c>
      <c r="D1315" s="310">
        <v>0</v>
      </c>
      <c r="E1315" s="944" t="str">
        <f>IF(C1315&gt;0,D1315/C1315-1,IF(C1315&lt;0,-(D1315/C1315-1),""))</f>
      </c>
      <c r="F1315" s="937" t="str">
        <f>IF(LEN(A1315)=3,"是",IF(B1315&lt;&gt;"",IF(SUM(C1315:D1315)&lt;&gt;0,"是","否"),"是"))</f>
        <v>否</v>
      </c>
      <c r="G1315" s="873" t="str">
        <f>IF(LEN(A1315)=3,"类",IF(LEN(A1315)=5,"款","项"))</f>
        <v>项</v>
      </c>
    </row>
    <row ht="36.0" customHeight="1" x14ac:dyDescent="0.15" r="1316" spans="1:7">
      <c r="A1316" s="387">
        <v>2240502</v>
      </c>
      <c r="B1316" s="284" t="s">
        <v>137</v>
      </c>
      <c r="C1316" s="307">
        <v>0</v>
      </c>
      <c r="D1316" s="310">
        <v>0</v>
      </c>
      <c r="E1316" s="944" t="str">
        <f>IF(C1316&gt;0,D1316/C1316-1,IF(C1316&lt;0,-(D1316/C1316-1),""))</f>
      </c>
      <c r="F1316" s="937" t="str">
        <f>IF(LEN(A1316)=3,"是",IF(B1316&lt;&gt;"",IF(SUM(C1316:D1316)&lt;&gt;0,"是","否"),"是"))</f>
        <v>否</v>
      </c>
      <c r="G1316" s="873" t="str">
        <f>IF(LEN(A1316)=3,"类",IF(LEN(A1316)=5,"款","项"))</f>
        <v>项</v>
      </c>
    </row>
    <row ht="36.0" customHeight="1" x14ac:dyDescent="0.15" r="1317" spans="1:7">
      <c r="A1317" s="387">
        <v>2240503</v>
      </c>
      <c r="B1317" s="284" t="s">
        <v>138</v>
      </c>
      <c r="C1317" s="307">
        <v>0</v>
      </c>
      <c r="D1317" s="310">
        <v>0</v>
      </c>
      <c r="E1317" s="944" t="str">
        <f>IF(C1317&gt;0,D1317/C1317-1,IF(C1317&lt;0,-(D1317/C1317-1),""))</f>
      </c>
      <c r="F1317" s="937" t="str">
        <f>IF(LEN(A1317)=3,"是",IF(B1317&lt;&gt;"",IF(SUM(C1317:D1317)&lt;&gt;0,"是","否"),"是"))</f>
        <v>否</v>
      </c>
      <c r="G1317" s="873" t="str">
        <f>IF(LEN(A1317)=3,"类",IF(LEN(A1317)=5,"款","项"))</f>
        <v>项</v>
      </c>
    </row>
    <row ht="36.0" customHeight="1" x14ac:dyDescent="0.15" r="1318" spans="1:7">
      <c r="A1318" s="387">
        <v>2240504</v>
      </c>
      <c r="B1318" s="284" t="s">
        <v>1132</v>
      </c>
      <c r="C1318" s="307">
        <v>0</v>
      </c>
      <c r="D1318" s="310">
        <v>0</v>
      </c>
      <c r="E1318" s="944" t="str">
        <f>IF(C1318&gt;0,D1318/C1318-1,IF(C1318&lt;0,-(D1318/C1318-1),""))</f>
      </c>
      <c r="F1318" s="937" t="str">
        <f>IF(LEN(A1318)=3,"是",IF(B1318&lt;&gt;"",IF(SUM(C1318:D1318)&lt;&gt;0,"是","否"),"是"))</f>
        <v>否</v>
      </c>
      <c r="G1318" s="873" t="str">
        <f>IF(LEN(A1318)=3,"类",IF(LEN(A1318)=5,"款","项"))</f>
        <v>项</v>
      </c>
    </row>
    <row ht="36.0" customHeight="1" x14ac:dyDescent="0.15" r="1319" spans="1:7">
      <c r="A1319" s="387">
        <v>2240505</v>
      </c>
      <c r="B1319" s="284" t="s">
        <v>1133</v>
      </c>
      <c r="C1319" s="307">
        <v>0</v>
      </c>
      <c r="D1319" s="310">
        <v>0</v>
      </c>
      <c r="E1319" s="944" t="str">
        <f>IF(C1319&gt;0,D1319/C1319-1,IF(C1319&lt;0,-(D1319/C1319-1),""))</f>
      </c>
      <c r="F1319" s="937" t="str">
        <f>IF(LEN(A1319)=3,"是",IF(B1319&lt;&gt;"",IF(SUM(C1319:D1319)&lt;&gt;0,"是","否"),"是"))</f>
        <v>否</v>
      </c>
      <c r="G1319" s="873" t="str">
        <f>IF(LEN(A1319)=3,"类",IF(LEN(A1319)=5,"款","项"))</f>
        <v>项</v>
      </c>
    </row>
    <row ht="36.0" customHeight="1" x14ac:dyDescent="0.15" r="1320" spans="1:7">
      <c r="A1320" s="387">
        <v>2240506</v>
      </c>
      <c r="B1320" s="284" t="s">
        <v>1134</v>
      </c>
      <c r="C1320" s="307">
        <v>2</v>
      </c>
      <c r="D1320" s="310">
        <v>0</v>
      </c>
      <c r="E1320" s="944">
        <f>IF(C1320&gt;0,D1320/C1320-1,IF(C1320&lt;0,-(D1320/C1320-1),""))</f>
        <v>-1</v>
      </c>
      <c r="F1320" s="937" t="str">
        <f>IF(LEN(A1320)=3,"是",IF(B1320&lt;&gt;"",IF(SUM(C1320:D1320)&lt;&gt;0,"是","否"),"是"))</f>
        <v>是</v>
      </c>
      <c r="G1320" s="873" t="str">
        <f>IF(LEN(A1320)=3,"类",IF(LEN(A1320)=5,"款","项"))</f>
        <v>项</v>
      </c>
    </row>
    <row ht="36.0" customHeight="1" x14ac:dyDescent="0.15" r="1321" spans="1:7">
      <c r="A1321" s="387">
        <v>2240507</v>
      </c>
      <c r="B1321" s="284" t="s">
        <v>1135</v>
      </c>
      <c r="C1321" s="307">
        <v>0</v>
      </c>
      <c r="D1321" s="310">
        <v>0</v>
      </c>
      <c r="E1321" s="944" t="str">
        <f>IF(C1321&gt;0,D1321/C1321-1,IF(C1321&lt;0,-(D1321/C1321-1),""))</f>
      </c>
      <c r="F1321" s="937" t="str">
        <f>IF(LEN(A1321)=3,"是",IF(B1321&lt;&gt;"",IF(SUM(C1321:D1321)&lt;&gt;0,"是","否"),"是"))</f>
        <v>否</v>
      </c>
      <c r="G1321" s="873" t="str">
        <f>IF(LEN(A1321)=3,"类",IF(LEN(A1321)=5,"款","项"))</f>
        <v>项</v>
      </c>
    </row>
    <row ht="36.0" customHeight="1" x14ac:dyDescent="0.15" r="1322" spans="1:7">
      <c r="A1322" s="387">
        <v>2240508</v>
      </c>
      <c r="B1322" s="284" t="s">
        <v>1136</v>
      </c>
      <c r="C1322" s="307">
        <v>0</v>
      </c>
      <c r="D1322" s="310">
        <v>0</v>
      </c>
      <c r="E1322" s="944" t="str">
        <f>IF(C1322&gt;0,D1322/C1322-1,IF(C1322&lt;0,-(D1322/C1322-1),""))</f>
      </c>
      <c r="F1322" s="937" t="str">
        <f>IF(LEN(A1322)=3,"是",IF(B1322&lt;&gt;"",IF(SUM(C1322:D1322)&lt;&gt;0,"是","否"),"是"))</f>
        <v>否</v>
      </c>
      <c r="G1322" s="873" t="str">
        <f>IF(LEN(A1322)=3,"类",IF(LEN(A1322)=5,"款","项"))</f>
        <v>项</v>
      </c>
    </row>
    <row ht="36.0" customHeight="1" x14ac:dyDescent="0.15" r="1323" spans="1:7">
      <c r="A1323" s="387">
        <v>2240509</v>
      </c>
      <c r="B1323" s="284" t="s">
        <v>1137</v>
      </c>
      <c r="C1323" s="307">
        <v>0</v>
      </c>
      <c r="D1323" s="310">
        <v>0</v>
      </c>
      <c r="E1323" s="944" t="str">
        <f>IF(C1323&gt;0,D1323/C1323-1,IF(C1323&lt;0,-(D1323/C1323-1),""))</f>
      </c>
      <c r="F1323" s="937" t="str">
        <f>IF(LEN(A1323)=3,"是",IF(B1323&lt;&gt;"",IF(SUM(C1323:D1323)&lt;&gt;0,"是","否"),"是"))</f>
        <v>否</v>
      </c>
      <c r="G1323" s="873" t="str">
        <f>IF(LEN(A1323)=3,"类",IF(LEN(A1323)=5,"款","项"))</f>
        <v>项</v>
      </c>
    </row>
    <row ht="36.0" customHeight="1" x14ac:dyDescent="0.15" r="1324" spans="1:7">
      <c r="A1324" s="387">
        <v>2240510</v>
      </c>
      <c r="B1324" s="284" t="s">
        <v>1138</v>
      </c>
      <c r="C1324" s="307">
        <v>0</v>
      </c>
      <c r="D1324" s="310">
        <v>0</v>
      </c>
      <c r="E1324" s="944" t="str">
        <f>IF(C1324&gt;0,D1324/C1324-1,IF(C1324&lt;0,-(D1324/C1324-1),""))</f>
      </c>
      <c r="F1324" s="937" t="str">
        <f>IF(LEN(A1324)=3,"是",IF(B1324&lt;&gt;"",IF(SUM(C1324:D1324)&lt;&gt;0,"是","否"),"是"))</f>
        <v>否</v>
      </c>
      <c r="G1324" s="873" t="str">
        <f>IF(LEN(A1324)=3,"类",IF(LEN(A1324)=5,"款","项"))</f>
        <v>项</v>
      </c>
    </row>
    <row ht="36.0" customHeight="1" x14ac:dyDescent="0.15" r="1325" spans="1:7">
      <c r="A1325" s="387">
        <v>2240550</v>
      </c>
      <c r="B1325" s="284" t="s">
        <v>1139</v>
      </c>
      <c r="C1325" s="307">
        <v>104</v>
      </c>
      <c r="D1325" s="310">
        <v>97</v>
      </c>
      <c r="E1325" s="944">
        <f>IF(C1325&gt;0,D1325/C1325-1,IF(C1325&lt;0,-(D1325/C1325-1),""))</f>
        <v>-0.0673</v>
      </c>
      <c r="F1325" s="937" t="str">
        <f>IF(LEN(A1325)=3,"是",IF(B1325&lt;&gt;"",IF(SUM(C1325:D1325)&lt;&gt;0,"是","否"),"是"))</f>
        <v>是</v>
      </c>
      <c r="G1325" s="873" t="str">
        <f>IF(LEN(A1325)=3,"类",IF(LEN(A1325)=5,"款","项"))</f>
        <v>项</v>
      </c>
    </row>
    <row ht="36.0" customHeight="1" x14ac:dyDescent="0.15" r="1326" spans="1:7">
      <c r="A1326" s="387">
        <v>2240599</v>
      </c>
      <c r="B1326" s="284" t="s">
        <v>1140</v>
      </c>
      <c r="C1326" s="307">
        <v>0</v>
      </c>
      <c r="D1326" s="310">
        <v>0</v>
      </c>
      <c r="E1326" s="944" t="str">
        <f>IF(C1326&gt;0,D1326/C1326-1,IF(C1326&lt;0,-(D1326/C1326-1),""))</f>
      </c>
      <c r="F1326" s="937" t="str">
        <f>IF(LEN(A1326)=3,"是",IF(B1326&lt;&gt;"",IF(SUM(C1326:D1326)&lt;&gt;0,"是","否"),"是"))</f>
        <v>否</v>
      </c>
      <c r="G1326" s="873" t="str">
        <f>IF(LEN(A1326)=3,"类",IF(LEN(A1326)=5,"款","项"))</f>
        <v>项</v>
      </c>
    </row>
    <row ht="36.0" customHeight="1" x14ac:dyDescent="0.15" r="1327" spans="1:7">
      <c r="A1327" s="386">
        <v>22406</v>
      </c>
      <c r="B1327" s="281" t="s">
        <v>1141</v>
      </c>
      <c r="C1327" s="307">
        <v>1010</v>
      </c>
      <c r="D1327" s="307">
        <v>0</v>
      </c>
      <c r="E1327" s="978">
        <f>IF(C1327&gt;0,D1327/C1327-1,IF(C1327&lt;0,-(D1327/C1327-1),""))</f>
        <v>-1</v>
      </c>
      <c r="F1327" s="937" t="str">
        <f>IF(LEN(A1327)=3,"是",IF(B1327&lt;&gt;"",IF(SUM(C1327:D1327)&lt;&gt;0,"是","否"),"是"))</f>
        <v>是</v>
      </c>
      <c r="G1327" s="873" t="str">
        <f>IF(LEN(A1327)=3,"类",IF(LEN(A1327)=5,"款","项"))</f>
        <v>款</v>
      </c>
    </row>
    <row ht="36.0" customHeight="1" x14ac:dyDescent="0.15" r="1328" spans="1:7">
      <c r="A1328" s="387">
        <v>2240601</v>
      </c>
      <c r="B1328" s="284" t="s">
        <v>1142</v>
      </c>
      <c r="C1328" s="307">
        <v>1010</v>
      </c>
      <c r="D1328" s="310">
        <v>0</v>
      </c>
      <c r="E1328" s="944">
        <f>IF(C1328&gt;0,D1328/C1328-1,IF(C1328&lt;0,-(D1328/C1328-1),""))</f>
        <v>-1</v>
      </c>
      <c r="F1328" s="937" t="str">
        <f>IF(LEN(A1328)=3,"是",IF(B1328&lt;&gt;"",IF(SUM(C1328:D1328)&lt;&gt;0,"是","否"),"是"))</f>
        <v>是</v>
      </c>
      <c r="G1328" s="873" t="str">
        <f>IF(LEN(A1328)=3,"类",IF(LEN(A1328)=5,"款","项"))</f>
        <v>项</v>
      </c>
    </row>
    <row ht="36.0" customHeight="1" x14ac:dyDescent="0.15" r="1329" spans="1:7">
      <c r="A1329" s="387">
        <v>2240602</v>
      </c>
      <c r="B1329" s="284" t="s">
        <v>1143</v>
      </c>
      <c r="C1329" s="307">
        <v>0</v>
      </c>
      <c r="D1329" s="310">
        <v>0</v>
      </c>
      <c r="E1329" s="944" t="str">
        <f>IF(C1329&gt;0,D1329/C1329-1,IF(C1329&lt;0,-(D1329/C1329-1),""))</f>
      </c>
      <c r="F1329" s="937" t="str">
        <f>IF(LEN(A1329)=3,"是",IF(B1329&lt;&gt;"",IF(SUM(C1329:D1329)&lt;&gt;0,"是","否"),"是"))</f>
        <v>否</v>
      </c>
      <c r="G1329" s="873" t="str">
        <f>IF(LEN(A1329)=3,"类",IF(LEN(A1329)=5,"款","项"))</f>
        <v>项</v>
      </c>
    </row>
    <row ht="36.0" customHeight="1" x14ac:dyDescent="0.15" r="1330" spans="1:7">
      <c r="A1330" s="387">
        <v>2240699</v>
      </c>
      <c r="B1330" s="284" t="s">
        <v>1144</v>
      </c>
      <c r="C1330" s="307">
        <v>0</v>
      </c>
      <c r="D1330" s="310">
        <v>0</v>
      </c>
      <c r="E1330" s="944" t="str">
        <f>IF(C1330&gt;0,D1330/C1330-1,IF(C1330&lt;0,-(D1330/C1330-1),""))</f>
      </c>
      <c r="F1330" s="937" t="str">
        <f>IF(LEN(A1330)=3,"是",IF(B1330&lt;&gt;"",IF(SUM(C1330:D1330)&lt;&gt;0,"是","否"),"是"))</f>
        <v>否</v>
      </c>
      <c r="G1330" s="873" t="str">
        <f>IF(LEN(A1330)=3,"类",IF(LEN(A1330)=5,"款","项"))</f>
        <v>项</v>
      </c>
    </row>
    <row ht="36.0" customHeight="1" x14ac:dyDescent="0.15" r="1331" spans="1:7">
      <c r="A1331" s="386">
        <v>22407</v>
      </c>
      <c r="B1331" s="281" t="s">
        <v>1145</v>
      </c>
      <c r="C1331" s="307">
        <v>250</v>
      </c>
      <c r="D1331" s="307">
        <v>10</v>
      </c>
      <c r="E1331" s="978">
        <f>IF(C1331&gt;0,D1331/C1331-1,IF(C1331&lt;0,-(D1331/C1331-1),""))</f>
        <v>-0.96</v>
      </c>
      <c r="F1331" s="937" t="str">
        <f>IF(LEN(A1331)=3,"是",IF(B1331&lt;&gt;"",IF(SUM(C1331:D1331)&lt;&gt;0,"是","否"),"是"))</f>
        <v>是</v>
      </c>
      <c r="G1331" s="873" t="str">
        <f>IF(LEN(A1331)=3,"类",IF(LEN(A1331)=5,"款","项"))</f>
        <v>款</v>
      </c>
    </row>
    <row ht="36.0" customHeight="1" x14ac:dyDescent="0.15" r="1332" spans="1:7">
      <c r="A1332" s="387">
        <v>2240701</v>
      </c>
      <c r="B1332" s="284" t="s">
        <v>1146</v>
      </c>
      <c r="C1332" s="307"/>
      <c r="D1332" s="310"/>
      <c r="E1332" s="944" t="str">
        <f>IF(C1332&gt;0,D1332/C1332-1,IF(C1332&lt;0,-(D1332/C1332-1),""))</f>
      </c>
      <c r="F1332" s="937" t="str">
        <f>IF(LEN(A1332)=3,"是",IF(B1332&lt;&gt;"",IF(SUM(C1332:D1332)&lt;&gt;0,"是","否"),"是"))</f>
        <v>否</v>
      </c>
      <c r="G1332" s="873" t="str">
        <f>IF(LEN(A1332)=3,"类",IF(LEN(A1332)=5,"款","项"))</f>
        <v>项</v>
      </c>
    </row>
    <row ht="36.0" customHeight="1" x14ac:dyDescent="0.15" r="1333" spans="1:7">
      <c r="A1333" s="387">
        <v>2240702</v>
      </c>
      <c r="B1333" s="284" t="s">
        <v>1147</v>
      </c>
      <c r="C1333" s="307"/>
      <c r="D1333" s="310"/>
      <c r="E1333" s="944" t="str">
        <f>IF(C1333&gt;0,D1333/C1333-1,IF(C1333&lt;0,-(D1333/C1333-1),""))</f>
      </c>
      <c r="F1333" s="937" t="str">
        <f>IF(LEN(A1333)=3,"是",IF(B1333&lt;&gt;"",IF(SUM(C1333:D1333)&lt;&gt;0,"是","否"),"是"))</f>
        <v>否</v>
      </c>
      <c r="G1333" s="873" t="str">
        <f>IF(LEN(A1333)=3,"类",IF(LEN(A1333)=5,"款","项"))</f>
        <v>项</v>
      </c>
    </row>
    <row ht="36.0" customHeight="1" x14ac:dyDescent="0.15" r="1334" spans="1:7">
      <c r="A1334" s="387">
        <v>2240703</v>
      </c>
      <c r="B1334" s="284" t="s">
        <v>1148</v>
      </c>
      <c r="C1334" s="307">
        <v>250</v>
      </c>
      <c r="D1334" s="310">
        <v>10</v>
      </c>
      <c r="E1334" s="944">
        <f>IF(C1334&gt;0,D1334/C1334-1,IF(C1334&lt;0,-(D1334/C1334-1),""))</f>
        <v>-0.96</v>
      </c>
      <c r="F1334" s="937" t="str">
        <f>IF(LEN(A1334)=3,"是",IF(B1334&lt;&gt;"",IF(SUM(C1334:D1334)&lt;&gt;0,"是","否"),"是"))</f>
        <v>是</v>
      </c>
      <c r="G1334" s="873" t="str">
        <f>IF(LEN(A1334)=3,"类",IF(LEN(A1334)=5,"款","项"))</f>
        <v>项</v>
      </c>
    </row>
    <row ht="36.0" customHeight="1" x14ac:dyDescent="0.15" r="1335" spans="1:7">
      <c r="A1335" s="387">
        <v>2240704</v>
      </c>
      <c r="B1335" s="284" t="s">
        <v>1149</v>
      </c>
      <c r="C1335" s="307">
        <v>0</v>
      </c>
      <c r="D1335" s="310">
        <v>0</v>
      </c>
      <c r="E1335" s="944" t="str">
        <f>IF(C1335&gt;0,D1335/C1335-1,IF(C1335&lt;0,-(D1335/C1335-1),""))</f>
      </c>
      <c r="F1335" s="937" t="str">
        <f>IF(LEN(A1335)=3,"是",IF(B1335&lt;&gt;"",IF(SUM(C1335:D1335)&lt;&gt;0,"是","否"),"是"))</f>
        <v>否</v>
      </c>
      <c r="G1335" s="873" t="str">
        <f>IF(LEN(A1335)=3,"类",IF(LEN(A1335)=5,"款","项"))</f>
        <v>项</v>
      </c>
    </row>
    <row ht="36.0" customHeight="1" x14ac:dyDescent="0.15" r="1336" spans="1:7">
      <c r="A1336" s="387">
        <v>2240799</v>
      </c>
      <c r="B1336" s="284" t="s">
        <v>1150</v>
      </c>
      <c r="C1336" s="307">
        <v>0</v>
      </c>
      <c r="D1336" s="310">
        <v>0</v>
      </c>
      <c r="E1336" s="944" t="str">
        <f>IF(C1336&gt;0,D1336/C1336-1,IF(C1336&lt;0,-(D1336/C1336-1),""))</f>
      </c>
      <c r="F1336" s="937" t="str">
        <f>IF(LEN(A1336)=3,"是",IF(B1336&lt;&gt;"",IF(SUM(C1336:D1336)&lt;&gt;0,"是","否"),"是"))</f>
        <v>否</v>
      </c>
      <c r="G1336" s="873" t="str">
        <f>IF(LEN(A1336)=3,"类",IF(LEN(A1336)=5,"款","项"))</f>
        <v>项</v>
      </c>
    </row>
    <row ht="36.0" customHeight="1" x14ac:dyDescent="0.15" r="1337" spans="1:7">
      <c r="A1337" s="386">
        <v>22499</v>
      </c>
      <c r="B1337" s="281" t="s">
        <v>1151</v>
      </c>
      <c r="C1337" s="307">
        <v>0</v>
      </c>
      <c r="D1337" s="307">
        <v>0</v>
      </c>
      <c r="E1337" s="978" t="str">
        <f>IF(C1337&gt;0,D1337/C1337-1,IF(C1337&lt;0,-(D1337/C1337-1),""))</f>
      </c>
      <c r="F1337" s="937" t="str">
        <f>IF(LEN(A1337)=3,"是",IF(B1337&lt;&gt;"",IF(SUM(C1337:D1337)&lt;&gt;0,"是","否"),"是"))</f>
        <v>否</v>
      </c>
      <c r="G1337" s="873" t="str">
        <f>IF(LEN(A1337)=3,"类",IF(LEN(A1337)=5,"款","项"))</f>
        <v>款</v>
      </c>
    </row>
    <row ht="36.0" customHeight="1" x14ac:dyDescent="0.15" r="1338" spans="1:7">
      <c r="A1338" s="391">
        <v>2249999</v>
      </c>
      <c r="B1338" s="284" t="s">
        <v>1152</v>
      </c>
      <c r="C1338" s="307">
        <v>0</v>
      </c>
      <c r="D1338" s="310">
        <v>0</v>
      </c>
      <c r="E1338" s="944" t="str">
        <f>IF(C1338&gt;0,D1338/C1338-1,IF(C1338&lt;0,-(D1338/C1338-1),""))</f>
      </c>
      <c r="F1338" s="937" t="str">
        <f>IF(LEN(A1338)=3,"是",IF(B1338&lt;&gt;"",IF(SUM(C1338:D1338)&lt;&gt;0,"是","否"),"是"))</f>
        <v>否</v>
      </c>
      <c r="G1338" s="873" t="str">
        <f>IF(LEN(A1338)=3,"类",IF(LEN(A1338)=5,"款","项"))</f>
        <v>项</v>
      </c>
    </row>
    <row ht="36.0" customHeight="1" x14ac:dyDescent="0.15" r="1339" spans="1:7">
      <c r="A1339" s="288" t="s">
        <v>1153</v>
      </c>
      <c r="B1339" s="164" t="s">
        <v>276</v>
      </c>
      <c r="C1339" s="307">
        <v>0</v>
      </c>
      <c r="D1339" s="310">
        <v>0</v>
      </c>
      <c r="E1339" s="944" t="str">
        <f>IF(C1339&gt;0,D1339/C1339-1,IF(C1339&lt;0,-(D1339/C1339-1),""))</f>
      </c>
      <c r="F1339" s="937" t="str">
        <f>IF(LEN(A1339)=3,"是",IF(B1339&lt;&gt;"",IF(SUM(C1339:D1339)&lt;&gt;0,"是","否"),"是"))</f>
        <v>否</v>
      </c>
      <c r="G1339" s="873" t="str">
        <f>IF(LEN(A1339)=3,"类",IF(LEN(A1339)=5,"款","项"))</f>
        <v>项</v>
      </c>
    </row>
    <row ht="36.0" customHeight="1" x14ac:dyDescent="0.15" r="1340" spans="1:7">
      <c r="A1340" s="386">
        <v>227</v>
      </c>
      <c r="B1340" s="281" t="s">
        <v>113</v>
      </c>
      <c r="C1340" s="307">
        <v>0</v>
      </c>
      <c r="D1340" s="307">
        <v>1900</v>
      </c>
      <c r="E1340" s="978" t="str">
        <f>IF(C1340&gt;0,D1340/C1340-1,IF(C1340&lt;0,-(D1340/C1340-1),""))</f>
      </c>
      <c r="F1340" s="937" t="str">
        <f>IF(LEN(A1340)=3,"是",IF(B1340&lt;&gt;"",IF(SUM(C1340:D1340)&lt;&gt;0,"是","否"),"是"))</f>
        <v>是</v>
      </c>
      <c r="G1340" s="873" t="str">
        <f>IF(LEN(A1340)=3,"类",IF(LEN(A1340)=5,"款","项"))</f>
        <v>类</v>
      </c>
    </row>
    <row ht="36.0" customHeight="1" x14ac:dyDescent="0.15" r="1341" spans="1:7">
      <c r="A1341" s="386">
        <v>232</v>
      </c>
      <c r="B1341" s="281" t="s">
        <v>115</v>
      </c>
      <c r="C1341" s="307">
        <v>3902</v>
      </c>
      <c r="D1341" s="307">
        <v>3138</v>
      </c>
      <c r="E1341" s="978">
        <f>IF(C1341&gt;0,D1341/C1341-1,IF(C1341&lt;0,-(D1341/C1341-1),""))</f>
        <v>-0.1958</v>
      </c>
      <c r="F1341" s="937" t="str">
        <f>IF(LEN(A1341)=3,"是",IF(B1341&lt;&gt;"",IF(SUM(C1341:D1341)&lt;&gt;0,"是","否"),"是"))</f>
        <v>是</v>
      </c>
      <c r="G1341" s="873" t="str">
        <f>IF(LEN(A1341)=3,"类",IF(LEN(A1341)=5,"款","项"))</f>
        <v>类</v>
      </c>
    </row>
    <row ht="36.0" customHeight="1" x14ac:dyDescent="0.15" r="1342" spans="1:7">
      <c r="A1342" s="386">
        <v>23203</v>
      </c>
      <c r="B1342" s="281" t="s">
        <v>1154</v>
      </c>
      <c r="C1342" s="307">
        <v>3902</v>
      </c>
      <c r="D1342" s="307">
        <v>3138</v>
      </c>
      <c r="E1342" s="978">
        <f>IF(C1342&gt;0,D1342/C1342-1,IF(C1342&lt;0,-(D1342/C1342-1),""))</f>
        <v>-0.1958</v>
      </c>
      <c r="F1342" s="937" t="str">
        <f>IF(LEN(A1342)=3,"是",IF(B1342&lt;&gt;"",IF(SUM(C1342:D1342)&lt;&gt;0,"是","否"),"是"))</f>
        <v>是</v>
      </c>
      <c r="G1342" s="873" t="str">
        <f>IF(LEN(A1342)=3,"类",IF(LEN(A1342)=5,"款","项"))</f>
        <v>款</v>
      </c>
    </row>
    <row ht="36.0" customHeight="1" x14ac:dyDescent="0.15" r="1343" spans="1:7">
      <c r="A1343" s="387">
        <v>2320301</v>
      </c>
      <c r="B1343" s="284" t="s">
        <v>1155</v>
      </c>
      <c r="C1343" s="307">
        <v>3899</v>
      </c>
      <c r="D1343" s="310">
        <v>3132</v>
      </c>
      <c r="E1343" s="944">
        <f>IF(C1343&gt;0,D1343/C1343-1,IF(C1343&lt;0,-(D1343/C1343-1),""))</f>
        <v>-0.1967</v>
      </c>
      <c r="F1343" s="937" t="str">
        <f>IF(LEN(A1343)=3,"是",IF(B1343&lt;&gt;"",IF(SUM(C1343:D1343)&lt;&gt;0,"是","否"),"是"))</f>
        <v>是</v>
      </c>
      <c r="G1343" s="873" t="str">
        <f>IF(LEN(A1343)=3,"类",IF(LEN(A1343)=5,"款","项"))</f>
        <v>项</v>
      </c>
    </row>
    <row ht="36.0" customHeight="1" x14ac:dyDescent="0.15" r="1344" spans="1:7">
      <c r="A1344" s="387">
        <v>2320302</v>
      </c>
      <c r="B1344" s="284" t="s">
        <v>1156</v>
      </c>
      <c r="C1344" s="307">
        <v>3</v>
      </c>
      <c r="D1344" s="310">
        <v>6</v>
      </c>
      <c r="E1344" s="944">
        <f>IF(C1344&gt;0,D1344/C1344-1,IF(C1344&lt;0,-(D1344/C1344-1),""))</f>
        <v>1</v>
      </c>
      <c r="F1344" s="937" t="str">
        <f>IF(LEN(A1344)=3,"是",IF(B1344&lt;&gt;"",IF(SUM(C1344:D1344)&lt;&gt;0,"是","否"),"是"))</f>
        <v>是</v>
      </c>
      <c r="G1344" s="873" t="str">
        <f>IF(LEN(A1344)=3,"类",IF(LEN(A1344)=5,"款","项"))</f>
        <v>项</v>
      </c>
    </row>
    <row ht="36.0" customHeight="1" x14ac:dyDescent="0.15" r="1345" spans="1:7">
      <c r="A1345" s="387">
        <v>2320303</v>
      </c>
      <c r="B1345" s="284" t="s">
        <v>1157</v>
      </c>
      <c r="C1345" s="307">
        <v>0</v>
      </c>
      <c r="D1345" s="310">
        <v>0</v>
      </c>
      <c r="E1345" s="944" t="str">
        <f>IF(C1345&gt;0,D1345/C1345-1,IF(C1345&lt;0,-(D1345/C1345-1),""))</f>
      </c>
      <c r="F1345" s="937" t="str">
        <f>IF(LEN(A1345)=3,"是",IF(B1345&lt;&gt;"",IF(SUM(C1345:D1345)&lt;&gt;0,"是","否"),"是"))</f>
        <v>否</v>
      </c>
      <c r="G1345" s="873" t="str">
        <f>IF(LEN(A1345)=3,"类",IF(LEN(A1345)=5,"款","项"))</f>
        <v>项</v>
      </c>
    </row>
    <row ht="36.0" customHeight="1" x14ac:dyDescent="0.15" r="1346" spans="1:7">
      <c r="A1346" s="387">
        <v>2320399</v>
      </c>
      <c r="B1346" s="284" t="s">
        <v>1158</v>
      </c>
      <c r="C1346" s="307">
        <v>0</v>
      </c>
      <c r="D1346" s="310">
        <v>0</v>
      </c>
      <c r="E1346" s="944" t="str">
        <f>IF(C1346&gt;0,D1346/C1346-1,IF(C1346&lt;0,-(D1346/C1346-1),""))</f>
      </c>
      <c r="F1346" s="937" t="str">
        <f>IF(LEN(A1346)=3,"是",IF(B1346&lt;&gt;"",IF(SUM(C1346:D1346)&lt;&gt;0,"是","否"),"是"))</f>
        <v>否</v>
      </c>
      <c r="G1346" s="873" t="str">
        <f>IF(LEN(A1346)=3,"类",IF(LEN(A1346)=5,"款","项"))</f>
        <v>项</v>
      </c>
    </row>
    <row ht="36.0" customHeight="1" x14ac:dyDescent="0.15" r="1347" spans="1:7">
      <c r="A1347" s="386" t="s">
        <v>1159</v>
      </c>
      <c r="B1347" s="164" t="s">
        <v>276</v>
      </c>
      <c r="C1347" s="307">
        <v>0</v>
      </c>
      <c r="D1347" s="310">
        <v>0</v>
      </c>
      <c r="E1347" s="944" t="str">
        <f>IF(C1347&gt;0,D1347/C1347-1,IF(C1347&lt;0,-(D1347/C1347-1),""))</f>
      </c>
      <c r="F1347" s="937" t="str">
        <f>IF(LEN(A1347)=3,"是",IF(B1347&lt;&gt;"",IF(SUM(C1347:D1347)&lt;&gt;0,"是","否"),"是"))</f>
        <v>否</v>
      </c>
      <c r="G1347" s="873" t="str">
        <f>IF(LEN(A1347)=3,"类",IF(LEN(A1347)=5,"款","项"))</f>
        <v>项</v>
      </c>
    </row>
    <row ht="36.0" customHeight="1" x14ac:dyDescent="0.15" r="1348" spans="1:7">
      <c r="A1348" s="386">
        <v>233</v>
      </c>
      <c r="B1348" s="281" t="s">
        <v>117</v>
      </c>
      <c r="C1348" s="307">
        <v>42</v>
      </c>
      <c r="D1348" s="307">
        <v>20</v>
      </c>
      <c r="E1348" s="978">
        <f>IF(C1348&gt;0,D1348/C1348-1,IF(C1348&lt;0,-(D1348/C1348-1),""))</f>
        <v>-0.5238</v>
      </c>
      <c r="F1348" s="937" t="str">
        <f>IF(LEN(A1348)=3,"是",IF(B1348&lt;&gt;"",IF(SUM(C1348:D1348)&lt;&gt;0,"是","否"),"是"))</f>
        <v>是</v>
      </c>
      <c r="G1348" s="873" t="str">
        <f>IF(LEN(A1348)=3,"类",IF(LEN(A1348)=5,"款","项"))</f>
        <v>类</v>
      </c>
    </row>
    <row ht="36.0" customHeight="1" x14ac:dyDescent="0.15" r="1349" spans="1:7">
      <c r="A1349" s="386">
        <v>23303</v>
      </c>
      <c r="B1349" s="281" t="s">
        <v>1160</v>
      </c>
      <c r="C1349" s="307">
        <v>42</v>
      </c>
      <c r="D1349" s="307">
        <v>20</v>
      </c>
      <c r="E1349" s="978">
        <f>IF(C1349&gt;0,D1349/C1349-1,IF(C1349&lt;0,-(D1349/C1349-1),""))</f>
        <v>-0.5238</v>
      </c>
      <c r="F1349" s="937" t="str">
        <f>IF(LEN(A1349)=3,"是",IF(B1349&lt;&gt;"",IF(SUM(C1349:D1349)&lt;&gt;0,"是","否"),"是"))</f>
        <v>是</v>
      </c>
      <c r="G1349" s="873" t="str">
        <f>IF(LEN(A1349)=3,"类",IF(LEN(A1349)=5,"款","项"))</f>
        <v>款</v>
      </c>
    </row>
    <row ht="36.0" customHeight="1" x14ac:dyDescent="0.15" r="1350" spans="1:7">
      <c r="A1350" s="386">
        <v>229</v>
      </c>
      <c r="B1350" s="281" t="s">
        <v>119</v>
      </c>
      <c r="C1350" s="307">
        <v>0</v>
      </c>
      <c r="D1350" s="307">
        <v>10925</v>
      </c>
      <c r="E1350" s="978" t="str">
        <f>IF(C1350&gt;0,D1350/C1350-1,IF(C1350&lt;0,-(D1350/C1350-1),""))</f>
      </c>
      <c r="F1350" s="937" t="str">
        <f>IF(LEN(A1350)=3,"是",IF(B1350&lt;&gt;"",IF(SUM(C1350:D1350)&lt;&gt;0,"是","否"),"是"))</f>
        <v>是</v>
      </c>
      <c r="G1350" s="873" t="str">
        <f>IF(LEN(A1350)=3,"类",IF(LEN(A1350)=5,"款","项"))</f>
        <v>类</v>
      </c>
    </row>
    <row ht="36.0" customHeight="1" x14ac:dyDescent="0.15" r="1351" spans="1:7">
      <c r="A1351" s="386">
        <v>22902</v>
      </c>
      <c r="B1351" s="281" t="s">
        <v>1161</v>
      </c>
      <c r="C1351" s="307">
        <v>0</v>
      </c>
      <c r="D1351" s="307">
        <v>0</v>
      </c>
      <c r="E1351" s="978" t="str">
        <f>IF(C1351&gt;0,D1351/C1351-1,IF(C1351&lt;0,-(D1351/C1351-1),""))</f>
      </c>
      <c r="F1351" s="937" t="str">
        <f>IF(LEN(A1351)=3,"是",IF(B1351&lt;&gt;"",IF(SUM(C1351:D1351)&lt;&gt;0,"是","否"),"是"))</f>
        <v>否</v>
      </c>
      <c r="G1351" s="873" t="str">
        <f>IF(LEN(A1351)=3,"类",IF(LEN(A1351)=5,"款","项"))</f>
        <v>款</v>
      </c>
    </row>
    <row ht="36.0" customHeight="1" x14ac:dyDescent="0.15" r="1352" spans="1:7">
      <c r="A1352" s="386">
        <v>22999</v>
      </c>
      <c r="B1352" s="281" t="s">
        <v>1004</v>
      </c>
      <c r="C1352" s="307">
        <v>0</v>
      </c>
      <c r="D1352" s="307">
        <v>10925</v>
      </c>
      <c r="E1352" s="978" t="str">
        <f>IF(C1352&gt;0,D1352/C1352-1,IF(C1352&lt;0,-(D1352/C1352-1),""))</f>
      </c>
      <c r="F1352" s="937" t="str">
        <f>IF(LEN(A1352)=3,"是",IF(B1352&lt;&gt;"",IF(SUM(C1352:D1352)&lt;&gt;0,"是","否"),"是"))</f>
        <v>是</v>
      </c>
      <c r="G1352" s="873" t="str">
        <f>IF(LEN(A1352)=3,"类",IF(LEN(A1352)=5,"款","项"))</f>
        <v>款</v>
      </c>
    </row>
    <row ht="36.0" customHeight="1" x14ac:dyDescent="0.15" r="1353" spans="1:7">
      <c r="A1353" s="352" t="s">
        <v>1162</v>
      </c>
      <c r="B1353" s="164" t="s">
        <v>276</v>
      </c>
      <c r="C1353" s="307">
        <v>0</v>
      </c>
      <c r="D1353" s="310">
        <v>0</v>
      </c>
      <c r="E1353" s="944" t="str">
        <f>IF(C1353&gt;0,D1353/C1353-1,IF(C1353&lt;0,-(D1353/C1353-1),""))</f>
      </c>
      <c r="F1353" s="937" t="str">
        <f>IF(LEN(A1353)=3,"是",IF(B1353&lt;&gt;"",IF(SUM(C1353:D1353)&lt;&gt;0,"是","否"),"是"))</f>
        <v>否</v>
      </c>
      <c r="G1353" s="873" t="str">
        <f>IF(LEN(A1353)=3,"类",IF(LEN(A1353)=5,"款","项"))</f>
        <v>项</v>
      </c>
    </row>
    <row ht="36.0" customHeight="1" x14ac:dyDescent="0.15" r="1354" spans="1:6">
      <c r="A1354" s="403"/>
      <c r="B1354" s="164"/>
      <c r="C1354" s="1001"/>
      <c r="D1354" s="1001"/>
      <c r="E1354" s="944" t="str">
        <f>IF(C1354&gt;0,D1354/C1354-1,IF(C1354&lt;0,-(D1354/C1354-1),""))</f>
      </c>
      <c r="F1354" s="937" t="str">
        <f>IF(LEN(A1354)=3,"是",IF(B1354&lt;&gt;"",IF(SUM(C1354:D1354)&lt;&gt;0,"是","否"),"是"))</f>
        <v>是</v>
      </c>
    </row>
    <row ht="36.0" customHeight="1" x14ac:dyDescent="0.15" r="1355" spans="1:7">
      <c r="A1355" s="1000"/>
      <c r="B1355" s="985" t="s">
        <v>1163</v>
      </c>
      <c r="C1355" s="282">
        <f>SUM(C4,C250,C253,C273,C367,C423,C480,C540,C669,C743,C823,C847,C960,C1025,C1096,C1117,C1145,C1155,C1201,C1222,C1281,C1340,C1341,C1348,C1350)</f>
        <v>170095</v>
      </c>
      <c r="D1355" s="282">
        <f>SUM(D4,D250,D253,D273,D367,D423,D480,D540,D669,D743,D823,D847,D960,D1025,D1096,D1117,D1145,D1155,D1201,D1222,D1281,D1340,D1341,D1348,D1350)</f>
        <v>189620</v>
      </c>
      <c r="E1355" s="978">
        <f>IF(C1355&gt;0,D1355/C1355-1,IF(C1355&lt;0,-(D1355/C1355-1),""))</f>
        <v>0.1148</v>
      </c>
      <c r="F1355" s="937" t="str">
        <f>IF(LEN(A1355)=3,"是",IF(B1355&lt;&gt;"",IF(SUM(C1355:D1355)&lt;&gt;0,"是","否"),"是"))</f>
        <v>是</v>
      </c>
      <c r="G1355" s="873" t="s">
        <v>1164</v>
      </c>
    </row>
    <row x14ac:dyDescent="0.15" r="1356" spans="3:3">
      <c r="C1356" s="972"/>
    </row>
    <row x14ac:dyDescent="0.15" r="1357" spans="3:3">
      <c r="C1357" s="984"/>
    </row>
    <row x14ac:dyDescent="0.15" r="1358" spans="3:3">
      <c r="C1358" s="972"/>
    </row>
    <row x14ac:dyDescent="0.15" r="1359" spans="3:3">
      <c r="C1359" s="984"/>
    </row>
    <row x14ac:dyDescent="0.15" r="1360" spans="3:3">
      <c r="C1360" s="972"/>
    </row>
    <row x14ac:dyDescent="0.15" r="1361" spans="3:3">
      <c r="C1361" s="972"/>
    </row>
    <row x14ac:dyDescent="0.15" r="1362" spans="3:3">
      <c r="C1362" s="984"/>
    </row>
    <row x14ac:dyDescent="0.15" r="1363" spans="3:3">
      <c r="C1363" s="972"/>
    </row>
    <row x14ac:dyDescent="0.15" r="1364" spans="3:3">
      <c r="C1364" s="972"/>
    </row>
    <row x14ac:dyDescent="0.15" r="1365" spans="3:3">
      <c r="C1365" s="972"/>
    </row>
    <row x14ac:dyDescent="0.15" r="1366" spans="3:3">
      <c r="C1366" s="972"/>
    </row>
    <row x14ac:dyDescent="0.15" r="1367" spans="3:5">
      <c r="C1367" s="984"/>
      <c r="E1367" s="977">
        <f>IF(C1355&lt;&gt;0,IF((D1355/C1355-1)&lt;-30%,"",IF((D1355/C1355-1)&gt;150%,"",D1355/C1355-1)),"")</f>
        <v>0</v>
      </c>
    </row>
    <row x14ac:dyDescent="0.15" r="1368" spans="3:3">
      <c r="C1368" s="972"/>
    </row>
  </sheetData>
  <autoFilter ref="A3:G1355"/>
  <mergeCells count="1">
    <mergeCell ref="B1:E1"/>
  </mergeCells>
  <phoneticPr fontId="0" type="noConversion"/>
  <conditionalFormatting sqref="F4">
    <cfRule type="cellIs" stopIfTrue="1" priority="1439" operator="lessThan" dxfId="1">
      <formula>0</formula>
    </cfRule>
  </conditionalFormatting>
  <conditionalFormatting sqref="F5">
    <cfRule type="cellIs" stopIfTrue="1" priority="1351" operator="lessThan" dxfId="1">
      <formula>0</formula>
    </cfRule>
  </conditionalFormatting>
  <conditionalFormatting sqref="F6">
    <cfRule type="cellIs" stopIfTrue="1" priority="1350" operator="lessThan" dxfId="1">
      <formula>0</formula>
    </cfRule>
  </conditionalFormatting>
  <conditionalFormatting sqref="F7">
    <cfRule type="cellIs" stopIfTrue="1" priority="1349" operator="lessThan" dxfId="1">
      <formula>0</formula>
    </cfRule>
  </conditionalFormatting>
  <conditionalFormatting sqref="F8">
    <cfRule type="cellIs" stopIfTrue="1" priority="1348" operator="lessThan" dxfId="1">
      <formula>0</formula>
    </cfRule>
  </conditionalFormatting>
  <conditionalFormatting sqref="F9">
    <cfRule type="cellIs" stopIfTrue="1" priority="1347" operator="lessThan" dxfId="1">
      <formula>0</formula>
    </cfRule>
  </conditionalFormatting>
  <conditionalFormatting sqref="F10">
    <cfRule type="cellIs" stopIfTrue="1" priority="1346" operator="lessThan" dxfId="1">
      <formula>0</formula>
    </cfRule>
  </conditionalFormatting>
  <conditionalFormatting sqref="F11">
    <cfRule type="cellIs" stopIfTrue="1" priority="1345" operator="lessThan" dxfId="1">
      <formula>0</formula>
    </cfRule>
  </conditionalFormatting>
  <conditionalFormatting sqref="F12">
    <cfRule type="cellIs" stopIfTrue="1" priority="1344" operator="lessThan" dxfId="1">
      <formula>0</formula>
    </cfRule>
  </conditionalFormatting>
  <conditionalFormatting sqref="F13">
    <cfRule type="cellIs" stopIfTrue="1" priority="1343" operator="lessThan" dxfId="1">
      <formula>0</formula>
    </cfRule>
  </conditionalFormatting>
  <conditionalFormatting sqref="F14">
    <cfRule type="cellIs" stopIfTrue="1" priority="1342" operator="lessThan" dxfId="1">
      <formula>0</formula>
    </cfRule>
  </conditionalFormatting>
  <conditionalFormatting sqref="F15">
    <cfRule type="cellIs" stopIfTrue="1" priority="1341" operator="lessThan" dxfId="1">
      <formula>0</formula>
    </cfRule>
  </conditionalFormatting>
  <conditionalFormatting sqref="F16">
    <cfRule type="cellIs" stopIfTrue="1" priority="1340" operator="lessThan" dxfId="1">
      <formula>0</formula>
    </cfRule>
  </conditionalFormatting>
  <conditionalFormatting sqref="F17">
    <cfRule type="cellIs" stopIfTrue="1" priority="1339" operator="lessThan" dxfId="1">
      <formula>0</formula>
    </cfRule>
  </conditionalFormatting>
  <conditionalFormatting sqref="F18">
    <cfRule type="cellIs" stopIfTrue="1" priority="1338" operator="lessThan" dxfId="1">
      <formula>0</formula>
    </cfRule>
  </conditionalFormatting>
  <conditionalFormatting sqref="F19">
    <cfRule type="cellIs" stopIfTrue="1" priority="1337" operator="lessThan" dxfId="1">
      <formula>0</formula>
    </cfRule>
  </conditionalFormatting>
  <conditionalFormatting sqref="F20">
    <cfRule type="cellIs" stopIfTrue="1" priority="1336" operator="lessThan" dxfId="1">
      <formula>0</formula>
    </cfRule>
  </conditionalFormatting>
  <conditionalFormatting sqref="F21">
    <cfRule type="cellIs" stopIfTrue="1" priority="1335" operator="lessThan" dxfId="1">
      <formula>0</formula>
    </cfRule>
  </conditionalFormatting>
  <conditionalFormatting sqref="F22">
    <cfRule type="cellIs" stopIfTrue="1" priority="1334" operator="lessThan" dxfId="1">
      <formula>0</formula>
    </cfRule>
  </conditionalFormatting>
  <conditionalFormatting sqref="F23">
    <cfRule type="cellIs" stopIfTrue="1" priority="1333" operator="lessThan" dxfId="1">
      <formula>0</formula>
    </cfRule>
  </conditionalFormatting>
  <conditionalFormatting sqref="F24">
    <cfRule type="cellIs" stopIfTrue="1" priority="1332" operator="lessThan" dxfId="1">
      <formula>0</formula>
    </cfRule>
  </conditionalFormatting>
  <conditionalFormatting sqref="F25">
    <cfRule type="cellIs" stopIfTrue="1" priority="1331" operator="lessThan" dxfId="1">
      <formula>0</formula>
    </cfRule>
  </conditionalFormatting>
  <conditionalFormatting sqref="F26">
    <cfRule type="cellIs" stopIfTrue="1" priority="1330" operator="lessThan" dxfId="1">
      <formula>0</formula>
    </cfRule>
  </conditionalFormatting>
  <conditionalFormatting sqref="F27">
    <cfRule type="cellIs" stopIfTrue="1" priority="1329" operator="lessThan" dxfId="1">
      <formula>0</formula>
    </cfRule>
  </conditionalFormatting>
  <conditionalFormatting sqref="F28">
    <cfRule type="cellIs" stopIfTrue="1" priority="1328" operator="lessThan" dxfId="1">
      <formula>0</formula>
    </cfRule>
  </conditionalFormatting>
  <conditionalFormatting sqref="F29">
    <cfRule type="cellIs" stopIfTrue="1" priority="1327" operator="lessThan" dxfId="1">
      <formula>0</formula>
    </cfRule>
  </conditionalFormatting>
  <conditionalFormatting sqref="F30">
    <cfRule type="cellIs" stopIfTrue="1" priority="1326" operator="lessThan" dxfId="1">
      <formula>0</formula>
    </cfRule>
  </conditionalFormatting>
  <conditionalFormatting sqref="F31">
    <cfRule type="cellIs" stopIfTrue="1" priority="1325" operator="lessThan" dxfId="1">
      <formula>0</formula>
    </cfRule>
  </conditionalFormatting>
  <conditionalFormatting sqref="F32">
    <cfRule type="cellIs" stopIfTrue="1" priority="1324" operator="lessThan" dxfId="1">
      <formula>0</formula>
    </cfRule>
  </conditionalFormatting>
  <conditionalFormatting sqref="F33">
    <cfRule type="cellIs" stopIfTrue="1" priority="1323" operator="lessThan" dxfId="1">
      <formula>0</formula>
    </cfRule>
  </conditionalFormatting>
  <conditionalFormatting sqref="F34">
    <cfRule type="cellIs" stopIfTrue="1" priority="1322" operator="lessThan" dxfId="1">
      <formula>0</formula>
    </cfRule>
  </conditionalFormatting>
  <conditionalFormatting sqref="F35">
    <cfRule type="cellIs" stopIfTrue="1" priority="1321" operator="lessThan" dxfId="1">
      <formula>0</formula>
    </cfRule>
  </conditionalFormatting>
  <conditionalFormatting sqref="F36">
    <cfRule type="cellIs" stopIfTrue="1" priority="1320" operator="lessThan" dxfId="1">
      <formula>0</formula>
    </cfRule>
  </conditionalFormatting>
  <conditionalFormatting sqref="F37">
    <cfRule type="cellIs" stopIfTrue="1" priority="1319" operator="lessThan" dxfId="1">
      <formula>0</formula>
    </cfRule>
  </conditionalFormatting>
  <conditionalFormatting sqref="F38">
    <cfRule type="cellIs" stopIfTrue="1" priority="1318" operator="lessThan" dxfId="1">
      <formula>0</formula>
    </cfRule>
  </conditionalFormatting>
  <conditionalFormatting sqref="F39">
    <cfRule type="cellIs" stopIfTrue="1" priority="1317" operator="lessThan" dxfId="1">
      <formula>0</formula>
    </cfRule>
  </conditionalFormatting>
  <conditionalFormatting sqref="F40">
    <cfRule type="cellIs" stopIfTrue="1" priority="1316" operator="lessThan" dxfId="1">
      <formula>0</formula>
    </cfRule>
  </conditionalFormatting>
  <conditionalFormatting sqref="F41">
    <cfRule type="cellIs" stopIfTrue="1" priority="1315" operator="lessThan" dxfId="1">
      <formula>0</formula>
    </cfRule>
  </conditionalFormatting>
  <conditionalFormatting sqref="F42">
    <cfRule type="cellIs" stopIfTrue="1" priority="1314" operator="lessThan" dxfId="1">
      <formula>0</formula>
    </cfRule>
  </conditionalFormatting>
  <conditionalFormatting sqref="F43">
    <cfRule type="cellIs" stopIfTrue="1" priority="1313" operator="lessThan" dxfId="1">
      <formula>0</formula>
    </cfRule>
  </conditionalFormatting>
  <conditionalFormatting sqref="F44">
    <cfRule type="cellIs" stopIfTrue="1" priority="1312" operator="lessThan" dxfId="1">
      <formula>0</formula>
    </cfRule>
  </conditionalFormatting>
  <conditionalFormatting sqref="F45">
    <cfRule type="cellIs" stopIfTrue="1" priority="1311" operator="lessThan" dxfId="1">
      <formula>0</formula>
    </cfRule>
  </conditionalFormatting>
  <conditionalFormatting sqref="F46">
    <cfRule type="cellIs" stopIfTrue="1" priority="1310" operator="lessThan" dxfId="1">
      <formula>0</formula>
    </cfRule>
  </conditionalFormatting>
  <conditionalFormatting sqref="F47">
    <cfRule type="cellIs" stopIfTrue="1" priority="1309" operator="lessThan" dxfId="1">
      <formula>0</formula>
    </cfRule>
  </conditionalFormatting>
  <conditionalFormatting sqref="F48">
    <cfRule type="cellIs" stopIfTrue="1" priority="1308" operator="lessThan" dxfId="1">
      <formula>0</formula>
    </cfRule>
  </conditionalFormatting>
  <conditionalFormatting sqref="F49">
    <cfRule type="cellIs" stopIfTrue="1" priority="1307" operator="lessThan" dxfId="1">
      <formula>0</formula>
    </cfRule>
  </conditionalFormatting>
  <conditionalFormatting sqref="F50">
    <cfRule type="cellIs" stopIfTrue="1" priority="1306" operator="lessThan" dxfId="1">
      <formula>0</formula>
    </cfRule>
  </conditionalFormatting>
  <conditionalFormatting sqref="F51">
    <cfRule type="cellIs" stopIfTrue="1" priority="1305" operator="lessThan" dxfId="1">
      <formula>0</formula>
    </cfRule>
  </conditionalFormatting>
  <conditionalFormatting sqref="F52">
    <cfRule type="cellIs" stopIfTrue="1" priority="1304" operator="lessThan" dxfId="1">
      <formula>0</formula>
    </cfRule>
  </conditionalFormatting>
  <conditionalFormatting sqref="F53">
    <cfRule type="cellIs" stopIfTrue="1" priority="1303" operator="lessThan" dxfId="1">
      <formula>0</formula>
    </cfRule>
  </conditionalFormatting>
  <conditionalFormatting sqref="F54">
    <cfRule type="cellIs" stopIfTrue="1" priority="1302" operator="lessThan" dxfId="1">
      <formula>0</formula>
    </cfRule>
  </conditionalFormatting>
  <conditionalFormatting sqref="F55">
    <cfRule type="cellIs" stopIfTrue="1" priority="1301" operator="lessThan" dxfId="1">
      <formula>0</formula>
    </cfRule>
  </conditionalFormatting>
  <conditionalFormatting sqref="F56">
    <cfRule type="cellIs" stopIfTrue="1" priority="1300" operator="lessThan" dxfId="1">
      <formula>0</formula>
    </cfRule>
  </conditionalFormatting>
  <conditionalFormatting sqref="F57">
    <cfRule type="cellIs" stopIfTrue="1" priority="1299" operator="lessThan" dxfId="1">
      <formula>0</formula>
    </cfRule>
  </conditionalFormatting>
  <conditionalFormatting sqref="F58">
    <cfRule type="cellIs" stopIfTrue="1" priority="1298" operator="lessThan" dxfId="1">
      <formula>0</formula>
    </cfRule>
  </conditionalFormatting>
  <conditionalFormatting sqref="F59">
    <cfRule type="cellIs" stopIfTrue="1" priority="1297" operator="lessThan" dxfId="1">
      <formula>0</formula>
    </cfRule>
  </conditionalFormatting>
  <conditionalFormatting sqref="F60">
    <cfRule type="cellIs" stopIfTrue="1" priority="1296" operator="lessThan" dxfId="1">
      <formula>0</formula>
    </cfRule>
  </conditionalFormatting>
  <conditionalFormatting sqref="F61">
    <cfRule type="cellIs" stopIfTrue="1" priority="1295" operator="lessThan" dxfId="1">
      <formula>0</formula>
    </cfRule>
  </conditionalFormatting>
  <conditionalFormatting sqref="F62">
    <cfRule type="cellIs" stopIfTrue="1" priority="1294" operator="lessThan" dxfId="1">
      <formula>0</formula>
    </cfRule>
  </conditionalFormatting>
  <conditionalFormatting sqref="F63">
    <cfRule type="cellIs" stopIfTrue="1" priority="1293" operator="lessThan" dxfId="1">
      <formula>0</formula>
    </cfRule>
  </conditionalFormatting>
  <conditionalFormatting sqref="F64">
    <cfRule type="cellIs" stopIfTrue="1" priority="1292" operator="lessThan" dxfId="1">
      <formula>0</formula>
    </cfRule>
  </conditionalFormatting>
  <conditionalFormatting sqref="F65">
    <cfRule type="cellIs" stopIfTrue="1" priority="1291" operator="lessThan" dxfId="1">
      <formula>0</formula>
    </cfRule>
  </conditionalFormatting>
  <conditionalFormatting sqref="F66">
    <cfRule type="cellIs" stopIfTrue="1" priority="1290" operator="lessThan" dxfId="1">
      <formula>0</formula>
    </cfRule>
  </conditionalFormatting>
  <conditionalFormatting sqref="F67">
    <cfRule type="cellIs" stopIfTrue="1" priority="1289" operator="lessThan" dxfId="1">
      <formula>0</formula>
    </cfRule>
  </conditionalFormatting>
  <conditionalFormatting sqref="F68">
    <cfRule type="cellIs" stopIfTrue="1" priority="1288" operator="lessThan" dxfId="1">
      <formula>0</formula>
    </cfRule>
  </conditionalFormatting>
  <conditionalFormatting sqref="F69">
    <cfRule type="cellIs" stopIfTrue="1" priority="1287" operator="lessThan" dxfId="1">
      <formula>0</formula>
    </cfRule>
  </conditionalFormatting>
  <conditionalFormatting sqref="F70">
    <cfRule type="cellIs" stopIfTrue="1" priority="1286" operator="lessThan" dxfId="1">
      <formula>0</formula>
    </cfRule>
  </conditionalFormatting>
  <conditionalFormatting sqref="F71">
    <cfRule type="cellIs" stopIfTrue="1" priority="1285" operator="lessThan" dxfId="1">
      <formula>0</formula>
    </cfRule>
  </conditionalFormatting>
  <conditionalFormatting sqref="F72">
    <cfRule type="cellIs" stopIfTrue="1" priority="1284" operator="lessThan" dxfId="1">
      <formula>0</formula>
    </cfRule>
  </conditionalFormatting>
  <conditionalFormatting sqref="F73">
    <cfRule type="cellIs" stopIfTrue="1" priority="1283" operator="lessThan" dxfId="1">
      <formula>0</formula>
    </cfRule>
  </conditionalFormatting>
  <conditionalFormatting sqref="F74">
    <cfRule type="cellIs" stopIfTrue="1" priority="1282" operator="lessThan" dxfId="1">
      <formula>0</formula>
    </cfRule>
  </conditionalFormatting>
  <conditionalFormatting sqref="F75">
    <cfRule type="cellIs" stopIfTrue="1" priority="1281" operator="lessThan" dxfId="1">
      <formula>0</formula>
    </cfRule>
  </conditionalFormatting>
  <conditionalFormatting sqref="F76">
    <cfRule type="cellIs" stopIfTrue="1" priority="1280" operator="lessThan" dxfId="1">
      <formula>0</formula>
    </cfRule>
  </conditionalFormatting>
  <conditionalFormatting sqref="F77">
    <cfRule type="cellIs" stopIfTrue="1" priority="1279" operator="lessThan" dxfId="1">
      <formula>0</formula>
    </cfRule>
  </conditionalFormatting>
  <conditionalFormatting sqref="F78">
    <cfRule type="cellIs" stopIfTrue="1" priority="1278" operator="lessThan" dxfId="1">
      <formula>0</formula>
    </cfRule>
  </conditionalFormatting>
  <conditionalFormatting sqref="F79">
    <cfRule type="cellIs" stopIfTrue="1" priority="1277" operator="lessThan" dxfId="1">
      <formula>0</formula>
    </cfRule>
  </conditionalFormatting>
  <conditionalFormatting sqref="F80">
    <cfRule type="cellIs" stopIfTrue="1" priority="1276" operator="lessThan" dxfId="1">
      <formula>0</formula>
    </cfRule>
  </conditionalFormatting>
  <conditionalFormatting sqref="F81">
    <cfRule type="cellIs" stopIfTrue="1" priority="1275" operator="lessThan" dxfId="1">
      <formula>0</formula>
    </cfRule>
  </conditionalFormatting>
  <conditionalFormatting sqref="F82">
    <cfRule type="cellIs" stopIfTrue="1" priority="1274" operator="lessThan" dxfId="1">
      <formula>0</formula>
    </cfRule>
  </conditionalFormatting>
  <conditionalFormatting sqref="F83">
    <cfRule type="cellIs" stopIfTrue="1" priority="1273" operator="lessThan" dxfId="1">
      <formula>0</formula>
    </cfRule>
  </conditionalFormatting>
  <conditionalFormatting sqref="F84">
    <cfRule type="cellIs" stopIfTrue="1" priority="1272" operator="lessThan" dxfId="1">
      <formula>0</formula>
    </cfRule>
  </conditionalFormatting>
  <conditionalFormatting sqref="F85">
    <cfRule type="cellIs" stopIfTrue="1" priority="1271" operator="lessThan" dxfId="1">
      <formula>0</formula>
    </cfRule>
  </conditionalFormatting>
  <conditionalFormatting sqref="F86">
    <cfRule type="cellIs" stopIfTrue="1" priority="1270" operator="lessThan" dxfId="1">
      <formula>0</formula>
    </cfRule>
  </conditionalFormatting>
  <conditionalFormatting sqref="F87">
    <cfRule type="cellIs" stopIfTrue="1" priority="1269" operator="lessThan" dxfId="1">
      <formula>0</formula>
    </cfRule>
  </conditionalFormatting>
  <conditionalFormatting sqref="F88">
    <cfRule type="cellIs" stopIfTrue="1" priority="1268" operator="lessThan" dxfId="1">
      <formula>0</formula>
    </cfRule>
  </conditionalFormatting>
  <conditionalFormatting sqref="F89">
    <cfRule type="cellIs" stopIfTrue="1" priority="1267" operator="lessThan" dxfId="1">
      <formula>0</formula>
    </cfRule>
  </conditionalFormatting>
  <conditionalFormatting sqref="F90">
    <cfRule type="cellIs" stopIfTrue="1" priority="1266" operator="lessThan" dxfId="1">
      <formula>0</formula>
    </cfRule>
  </conditionalFormatting>
  <conditionalFormatting sqref="F91">
    <cfRule type="cellIs" stopIfTrue="1" priority="1265" operator="lessThan" dxfId="1">
      <formula>0</formula>
    </cfRule>
  </conditionalFormatting>
  <conditionalFormatting sqref="F92">
    <cfRule type="cellIs" stopIfTrue="1" priority="1264" operator="lessThan" dxfId="1">
      <formula>0</formula>
    </cfRule>
  </conditionalFormatting>
  <conditionalFormatting sqref="F93">
    <cfRule type="cellIs" stopIfTrue="1" priority="1263" operator="lessThan" dxfId="1">
      <formula>0</formula>
    </cfRule>
  </conditionalFormatting>
  <conditionalFormatting sqref="F94">
    <cfRule type="cellIs" stopIfTrue="1" priority="1262" operator="lessThan" dxfId="1">
      <formula>0</formula>
    </cfRule>
  </conditionalFormatting>
  <conditionalFormatting sqref="F95">
    <cfRule type="cellIs" stopIfTrue="1" priority="1261" operator="lessThan" dxfId="1">
      <formula>0</formula>
    </cfRule>
  </conditionalFormatting>
  <conditionalFormatting sqref="F96">
    <cfRule type="cellIs" stopIfTrue="1" priority="1260" operator="lessThan" dxfId="1">
      <formula>0</formula>
    </cfRule>
  </conditionalFormatting>
  <conditionalFormatting sqref="F97">
    <cfRule type="cellIs" stopIfTrue="1" priority="1259" operator="lessThan" dxfId="1">
      <formula>0</formula>
    </cfRule>
  </conditionalFormatting>
  <conditionalFormatting sqref="F98">
    <cfRule type="cellIs" stopIfTrue="1" priority="1258" operator="lessThan" dxfId="1">
      <formula>0</formula>
    </cfRule>
  </conditionalFormatting>
  <conditionalFormatting sqref="F99">
    <cfRule type="cellIs" stopIfTrue="1" priority="1257" operator="lessThan" dxfId="1">
      <formula>0</formula>
    </cfRule>
  </conditionalFormatting>
  <conditionalFormatting sqref="F100">
    <cfRule type="cellIs" stopIfTrue="1" priority="1256" operator="lessThan" dxfId="1">
      <formula>0</formula>
    </cfRule>
  </conditionalFormatting>
  <conditionalFormatting sqref="F101">
    <cfRule type="cellIs" stopIfTrue="1" priority="1255" operator="lessThan" dxfId="1">
      <formula>0</formula>
    </cfRule>
  </conditionalFormatting>
  <conditionalFormatting sqref="F102">
    <cfRule type="cellIs" stopIfTrue="1" priority="1254" operator="lessThan" dxfId="1">
      <formula>0</formula>
    </cfRule>
  </conditionalFormatting>
  <conditionalFormatting sqref="F103">
    <cfRule type="cellIs" stopIfTrue="1" priority="1253" operator="lessThan" dxfId="1">
      <formula>0</formula>
    </cfRule>
  </conditionalFormatting>
  <conditionalFormatting sqref="F104">
    <cfRule type="cellIs" stopIfTrue="1" priority="1252" operator="lessThan" dxfId="1">
      <formula>0</formula>
    </cfRule>
  </conditionalFormatting>
  <conditionalFormatting sqref="F105">
    <cfRule type="cellIs" stopIfTrue="1" priority="1251" operator="lessThan" dxfId="1">
      <formula>0</formula>
    </cfRule>
  </conditionalFormatting>
  <conditionalFormatting sqref="F106">
    <cfRule type="cellIs" stopIfTrue="1" priority="1250" operator="lessThan" dxfId="1">
      <formula>0</formula>
    </cfRule>
  </conditionalFormatting>
  <conditionalFormatting sqref="F107">
    <cfRule type="cellIs" stopIfTrue="1" priority="1249" operator="lessThan" dxfId="1">
      <formula>0</formula>
    </cfRule>
  </conditionalFormatting>
  <conditionalFormatting sqref="F108">
    <cfRule type="cellIs" stopIfTrue="1" priority="1248" operator="lessThan" dxfId="1">
      <formula>0</formula>
    </cfRule>
  </conditionalFormatting>
  <conditionalFormatting sqref="F109">
    <cfRule type="cellIs" stopIfTrue="1" priority="1247" operator="lessThan" dxfId="1">
      <formula>0</formula>
    </cfRule>
  </conditionalFormatting>
  <conditionalFormatting sqref="F110">
    <cfRule type="cellIs" stopIfTrue="1" priority="1246" operator="lessThan" dxfId="1">
      <formula>0</formula>
    </cfRule>
  </conditionalFormatting>
  <conditionalFormatting sqref="F111">
    <cfRule type="cellIs" stopIfTrue="1" priority="1245" operator="lessThan" dxfId="1">
      <formula>0</formula>
    </cfRule>
  </conditionalFormatting>
  <conditionalFormatting sqref="F112">
    <cfRule type="cellIs" stopIfTrue="1" priority="1244" operator="lessThan" dxfId="1">
      <formula>0</formula>
    </cfRule>
  </conditionalFormatting>
  <conditionalFormatting sqref="F113">
    <cfRule type="cellIs" stopIfTrue="1" priority="1243" operator="lessThan" dxfId="1">
      <formula>0</formula>
    </cfRule>
  </conditionalFormatting>
  <conditionalFormatting sqref="F114">
    <cfRule type="cellIs" stopIfTrue="1" priority="1242" operator="lessThan" dxfId="1">
      <formula>0</formula>
    </cfRule>
  </conditionalFormatting>
  <conditionalFormatting sqref="F115">
    <cfRule type="cellIs" stopIfTrue="1" priority="1241" operator="lessThan" dxfId="1">
      <formula>0</formula>
    </cfRule>
  </conditionalFormatting>
  <conditionalFormatting sqref="F116">
    <cfRule type="cellIs" stopIfTrue="1" priority="1240" operator="lessThan" dxfId="1">
      <formula>0</formula>
    </cfRule>
  </conditionalFormatting>
  <conditionalFormatting sqref="F117">
    <cfRule type="cellIs" stopIfTrue="1" priority="1239" operator="lessThan" dxfId="1">
      <formula>0</formula>
    </cfRule>
  </conditionalFormatting>
  <conditionalFormatting sqref="F118">
    <cfRule type="cellIs" stopIfTrue="1" priority="1238" operator="lessThan" dxfId="1">
      <formula>0</formula>
    </cfRule>
  </conditionalFormatting>
  <conditionalFormatting sqref="F119">
    <cfRule type="cellIs" stopIfTrue="1" priority="1237" operator="lessThan" dxfId="1">
      <formula>0</formula>
    </cfRule>
  </conditionalFormatting>
  <conditionalFormatting sqref="F120">
    <cfRule type="cellIs" stopIfTrue="1" priority="1236" operator="lessThan" dxfId="1">
      <formula>0</formula>
    </cfRule>
  </conditionalFormatting>
  <conditionalFormatting sqref="F121">
    <cfRule type="cellIs" stopIfTrue="1" priority="1235" operator="lessThan" dxfId="1">
      <formula>0</formula>
    </cfRule>
  </conditionalFormatting>
  <conditionalFormatting sqref="F122">
    <cfRule type="cellIs" stopIfTrue="1" priority="1234" operator="lessThan" dxfId="1">
      <formula>0</formula>
    </cfRule>
  </conditionalFormatting>
  <conditionalFormatting sqref="F123">
    <cfRule type="cellIs" stopIfTrue="1" priority="1233" operator="lessThan" dxfId="1">
      <formula>0</formula>
    </cfRule>
  </conditionalFormatting>
  <conditionalFormatting sqref="F124">
    <cfRule type="cellIs" stopIfTrue="1" priority="1232" operator="lessThan" dxfId="1">
      <formula>0</formula>
    </cfRule>
  </conditionalFormatting>
  <conditionalFormatting sqref="F125">
    <cfRule type="cellIs" stopIfTrue="1" priority="1231" operator="lessThan" dxfId="1">
      <formula>0</formula>
    </cfRule>
  </conditionalFormatting>
  <conditionalFormatting sqref="F126">
    <cfRule type="cellIs" stopIfTrue="1" priority="1230" operator="lessThan" dxfId="1">
      <formula>0</formula>
    </cfRule>
  </conditionalFormatting>
  <conditionalFormatting sqref="F127">
    <cfRule type="cellIs" stopIfTrue="1" priority="1229" operator="lessThan" dxfId="1">
      <formula>0</formula>
    </cfRule>
  </conditionalFormatting>
  <conditionalFormatting sqref="F128">
    <cfRule type="cellIs" stopIfTrue="1" priority="1228" operator="lessThan" dxfId="1">
      <formula>0</formula>
    </cfRule>
  </conditionalFormatting>
  <conditionalFormatting sqref="F129">
    <cfRule type="cellIs" stopIfTrue="1" priority="1227" operator="lessThan" dxfId="1">
      <formula>0</formula>
    </cfRule>
  </conditionalFormatting>
  <conditionalFormatting sqref="F130">
    <cfRule type="cellIs" stopIfTrue="1" priority="1226" operator="lessThan" dxfId="1">
      <formula>0</formula>
    </cfRule>
  </conditionalFormatting>
  <conditionalFormatting sqref="F131">
    <cfRule type="cellIs" stopIfTrue="1" priority="1225" operator="lessThan" dxfId="1">
      <formula>0</formula>
    </cfRule>
  </conditionalFormatting>
  <conditionalFormatting sqref="F132">
    <cfRule type="cellIs" stopIfTrue="1" priority="1224" operator="lessThan" dxfId="1">
      <formula>0</formula>
    </cfRule>
  </conditionalFormatting>
  <conditionalFormatting sqref="F133">
    <cfRule type="cellIs" stopIfTrue="1" priority="1223" operator="lessThan" dxfId="1">
      <formula>0</formula>
    </cfRule>
  </conditionalFormatting>
  <conditionalFormatting sqref="F134">
    <cfRule type="cellIs" stopIfTrue="1" priority="1222" operator="lessThan" dxfId="1">
      <formula>0</formula>
    </cfRule>
  </conditionalFormatting>
  <conditionalFormatting sqref="F135">
    <cfRule type="cellIs" stopIfTrue="1" priority="1221" operator="lessThan" dxfId="1">
      <formula>0</formula>
    </cfRule>
  </conditionalFormatting>
  <conditionalFormatting sqref="F136">
    <cfRule type="cellIs" stopIfTrue="1" priority="1220" operator="lessThan" dxfId="1">
      <formula>0</formula>
    </cfRule>
  </conditionalFormatting>
  <conditionalFormatting sqref="F137">
    <cfRule type="cellIs" stopIfTrue="1" priority="1219" operator="lessThan" dxfId="1">
      <formula>0</formula>
    </cfRule>
  </conditionalFormatting>
  <conditionalFormatting sqref="F138">
    <cfRule type="cellIs" stopIfTrue="1" priority="1218" operator="lessThan" dxfId="1">
      <formula>0</formula>
    </cfRule>
  </conditionalFormatting>
  <conditionalFormatting sqref="F139">
    <cfRule type="cellIs" stopIfTrue="1" priority="1217" operator="lessThan" dxfId="1">
      <formula>0</formula>
    </cfRule>
  </conditionalFormatting>
  <conditionalFormatting sqref="F140">
    <cfRule type="cellIs" stopIfTrue="1" priority="1216" operator="lessThan" dxfId="1">
      <formula>0</formula>
    </cfRule>
  </conditionalFormatting>
  <conditionalFormatting sqref="F141">
    <cfRule type="cellIs" stopIfTrue="1" priority="1215" operator="lessThan" dxfId="1">
      <formula>0</formula>
    </cfRule>
  </conditionalFormatting>
  <conditionalFormatting sqref="F142">
    <cfRule type="cellIs" stopIfTrue="1" priority="1214" operator="lessThan" dxfId="1">
      <formula>0</formula>
    </cfRule>
  </conditionalFormatting>
  <conditionalFormatting sqref="F143">
    <cfRule type="cellIs" stopIfTrue="1" priority="1213" operator="lessThan" dxfId="1">
      <formula>0</formula>
    </cfRule>
  </conditionalFormatting>
  <conditionalFormatting sqref="F144">
    <cfRule type="cellIs" stopIfTrue="1" priority="1212" operator="lessThan" dxfId="1">
      <formula>0</formula>
    </cfRule>
  </conditionalFormatting>
  <conditionalFormatting sqref="F145">
    <cfRule type="cellIs" stopIfTrue="1" priority="1211" operator="lessThan" dxfId="1">
      <formula>0</formula>
    </cfRule>
  </conditionalFormatting>
  <conditionalFormatting sqref="F146">
    <cfRule type="cellIs" stopIfTrue="1" priority="1210" operator="lessThan" dxfId="1">
      <formula>0</formula>
    </cfRule>
  </conditionalFormatting>
  <conditionalFormatting sqref="F147">
    <cfRule type="cellIs" stopIfTrue="1" priority="1209" operator="lessThan" dxfId="1">
      <formula>0</formula>
    </cfRule>
  </conditionalFormatting>
  <conditionalFormatting sqref="F148">
    <cfRule type="cellIs" stopIfTrue="1" priority="1208" operator="lessThan" dxfId="1">
      <formula>0</formula>
    </cfRule>
  </conditionalFormatting>
  <conditionalFormatting sqref="F149">
    <cfRule type="cellIs" stopIfTrue="1" priority="1207" operator="lessThan" dxfId="1">
      <formula>0</formula>
    </cfRule>
  </conditionalFormatting>
  <conditionalFormatting sqref="F150">
    <cfRule type="cellIs" stopIfTrue="1" priority="1206" operator="lessThan" dxfId="1">
      <formula>0</formula>
    </cfRule>
  </conditionalFormatting>
  <conditionalFormatting sqref="F151">
    <cfRule type="cellIs" stopIfTrue="1" priority="1205" operator="lessThan" dxfId="1">
      <formula>0</formula>
    </cfRule>
  </conditionalFormatting>
  <conditionalFormatting sqref="F152">
    <cfRule type="cellIs" stopIfTrue="1" priority="1204" operator="lessThan" dxfId="1">
      <formula>0</formula>
    </cfRule>
  </conditionalFormatting>
  <conditionalFormatting sqref="F153">
    <cfRule type="cellIs" stopIfTrue="1" priority="1203" operator="lessThan" dxfId="1">
      <formula>0</formula>
    </cfRule>
  </conditionalFormatting>
  <conditionalFormatting sqref="F154">
    <cfRule type="cellIs" stopIfTrue="1" priority="1202" operator="lessThan" dxfId="1">
      <formula>0</formula>
    </cfRule>
  </conditionalFormatting>
  <conditionalFormatting sqref="F155">
    <cfRule type="cellIs" stopIfTrue="1" priority="1201" operator="lessThan" dxfId="1">
      <formula>0</formula>
    </cfRule>
  </conditionalFormatting>
  <conditionalFormatting sqref="F156">
    <cfRule type="cellIs" stopIfTrue="1" priority="1200" operator="lessThan" dxfId="1">
      <formula>0</formula>
    </cfRule>
  </conditionalFormatting>
  <conditionalFormatting sqref="F157">
    <cfRule type="cellIs" stopIfTrue="1" priority="1199" operator="lessThan" dxfId="1">
      <formula>0</formula>
    </cfRule>
  </conditionalFormatting>
  <conditionalFormatting sqref="F158">
    <cfRule type="cellIs" stopIfTrue="1" priority="1198" operator="lessThan" dxfId="1">
      <formula>0</formula>
    </cfRule>
  </conditionalFormatting>
  <conditionalFormatting sqref="F159">
    <cfRule type="cellIs" stopIfTrue="1" priority="1197" operator="lessThan" dxfId="1">
      <formula>0</formula>
    </cfRule>
  </conditionalFormatting>
  <conditionalFormatting sqref="F160">
    <cfRule type="cellIs" stopIfTrue="1" priority="1196" operator="lessThan" dxfId="1">
      <formula>0</formula>
    </cfRule>
  </conditionalFormatting>
  <conditionalFormatting sqref="F161">
    <cfRule type="cellIs" stopIfTrue="1" priority="1195" operator="lessThan" dxfId="1">
      <formula>0</formula>
    </cfRule>
  </conditionalFormatting>
  <conditionalFormatting sqref="F162">
    <cfRule type="cellIs" stopIfTrue="1" priority="1194" operator="lessThan" dxfId="1">
      <formula>0</formula>
    </cfRule>
  </conditionalFormatting>
  <conditionalFormatting sqref="F163">
    <cfRule type="cellIs" stopIfTrue="1" priority="1193" operator="lessThan" dxfId="1">
      <formula>0</formula>
    </cfRule>
  </conditionalFormatting>
  <conditionalFormatting sqref="F164">
    <cfRule type="cellIs" stopIfTrue="1" priority="1192" operator="lessThan" dxfId="1">
      <formula>0</formula>
    </cfRule>
  </conditionalFormatting>
  <conditionalFormatting sqref="F165">
    <cfRule type="cellIs" stopIfTrue="1" priority="1191" operator="lessThan" dxfId="1">
      <formula>0</formula>
    </cfRule>
  </conditionalFormatting>
  <conditionalFormatting sqref="F166">
    <cfRule type="cellIs" stopIfTrue="1" priority="1190" operator="lessThan" dxfId="1">
      <formula>0</formula>
    </cfRule>
  </conditionalFormatting>
  <conditionalFormatting sqref="F167">
    <cfRule type="cellIs" stopIfTrue="1" priority="1189" operator="lessThan" dxfId="1">
      <formula>0</formula>
    </cfRule>
  </conditionalFormatting>
  <conditionalFormatting sqref="F168">
    <cfRule type="cellIs" stopIfTrue="1" priority="1188" operator="lessThan" dxfId="1">
      <formula>0</formula>
    </cfRule>
  </conditionalFormatting>
  <conditionalFormatting sqref="F169">
    <cfRule type="cellIs" stopIfTrue="1" priority="1187" operator="lessThan" dxfId="1">
      <formula>0</formula>
    </cfRule>
  </conditionalFormatting>
  <conditionalFormatting sqref="F170">
    <cfRule type="cellIs" stopIfTrue="1" priority="1186" operator="lessThan" dxfId="1">
      <formula>0</formula>
    </cfRule>
  </conditionalFormatting>
  <conditionalFormatting sqref="F171">
    <cfRule type="cellIs" stopIfTrue="1" priority="1185" operator="lessThan" dxfId="1">
      <formula>0</formula>
    </cfRule>
  </conditionalFormatting>
  <conditionalFormatting sqref="F172">
    <cfRule type="cellIs" stopIfTrue="1" priority="1184" operator="lessThan" dxfId="1">
      <formula>0</formula>
    </cfRule>
  </conditionalFormatting>
  <conditionalFormatting sqref="F173">
    <cfRule type="cellIs" stopIfTrue="1" priority="1183" operator="lessThan" dxfId="1">
      <formula>0</formula>
    </cfRule>
  </conditionalFormatting>
  <conditionalFormatting sqref="F174">
    <cfRule type="cellIs" stopIfTrue="1" priority="1182" operator="lessThan" dxfId="1">
      <formula>0</formula>
    </cfRule>
  </conditionalFormatting>
  <conditionalFormatting sqref="F175">
    <cfRule type="cellIs" stopIfTrue="1" priority="1181" operator="lessThan" dxfId="1">
      <formula>0</formula>
    </cfRule>
  </conditionalFormatting>
  <conditionalFormatting sqref="F176">
    <cfRule type="cellIs" stopIfTrue="1" priority="1180" operator="lessThan" dxfId="1">
      <formula>0</formula>
    </cfRule>
  </conditionalFormatting>
  <conditionalFormatting sqref="F177">
    <cfRule type="cellIs" stopIfTrue="1" priority="1179" operator="lessThan" dxfId="1">
      <formula>0</formula>
    </cfRule>
  </conditionalFormatting>
  <conditionalFormatting sqref="F178">
    <cfRule type="cellIs" stopIfTrue="1" priority="1178" operator="lessThan" dxfId="1">
      <formula>0</formula>
    </cfRule>
  </conditionalFormatting>
  <conditionalFormatting sqref="F179">
    <cfRule type="cellIs" stopIfTrue="1" priority="1177" operator="lessThan" dxfId="1">
      <formula>0</formula>
    </cfRule>
  </conditionalFormatting>
  <conditionalFormatting sqref="F180">
    <cfRule type="cellIs" stopIfTrue="1" priority="1176" operator="lessThan" dxfId="1">
      <formula>0</formula>
    </cfRule>
  </conditionalFormatting>
  <conditionalFormatting sqref="F181">
    <cfRule type="cellIs" stopIfTrue="1" priority="1175" operator="lessThan" dxfId="1">
      <formula>0</formula>
    </cfRule>
  </conditionalFormatting>
  <conditionalFormatting sqref="F182">
    <cfRule type="cellIs" stopIfTrue="1" priority="1174" operator="lessThan" dxfId="1">
      <formula>0</formula>
    </cfRule>
  </conditionalFormatting>
  <conditionalFormatting sqref="F183">
    <cfRule type="cellIs" stopIfTrue="1" priority="1173" operator="lessThan" dxfId="1">
      <formula>0</formula>
    </cfRule>
  </conditionalFormatting>
  <conditionalFormatting sqref="F184">
    <cfRule type="cellIs" stopIfTrue="1" priority="1172" operator="lessThan" dxfId="1">
      <formula>0</formula>
    </cfRule>
  </conditionalFormatting>
  <conditionalFormatting sqref="F185">
    <cfRule type="cellIs" stopIfTrue="1" priority="1171" operator="lessThan" dxfId="1">
      <formula>0</formula>
    </cfRule>
  </conditionalFormatting>
  <conditionalFormatting sqref="F186">
    <cfRule type="cellIs" stopIfTrue="1" priority="1170" operator="lessThan" dxfId="1">
      <formula>0</formula>
    </cfRule>
  </conditionalFormatting>
  <conditionalFormatting sqref="F187">
    <cfRule type="cellIs" stopIfTrue="1" priority="1169" operator="lessThan" dxfId="1">
      <formula>0</formula>
    </cfRule>
  </conditionalFormatting>
  <conditionalFormatting sqref="F188">
    <cfRule type="cellIs" stopIfTrue="1" priority="1168" operator="lessThan" dxfId="1">
      <formula>0</formula>
    </cfRule>
  </conditionalFormatting>
  <conditionalFormatting sqref="F189">
    <cfRule type="cellIs" stopIfTrue="1" priority="1167" operator="lessThan" dxfId="1">
      <formula>0</formula>
    </cfRule>
  </conditionalFormatting>
  <conditionalFormatting sqref="F190">
    <cfRule type="cellIs" stopIfTrue="1" priority="1166" operator="lessThan" dxfId="1">
      <formula>0</formula>
    </cfRule>
  </conditionalFormatting>
  <conditionalFormatting sqref="F191">
    <cfRule type="cellIs" stopIfTrue="1" priority="1165" operator="lessThan" dxfId="1">
      <formula>0</formula>
    </cfRule>
  </conditionalFormatting>
  <conditionalFormatting sqref="F192">
    <cfRule type="cellIs" stopIfTrue="1" priority="1164" operator="lessThan" dxfId="1">
      <formula>0</formula>
    </cfRule>
  </conditionalFormatting>
  <conditionalFormatting sqref="F193">
    <cfRule type="cellIs" stopIfTrue="1" priority="1163" operator="lessThan" dxfId="1">
      <formula>0</formula>
    </cfRule>
  </conditionalFormatting>
  <conditionalFormatting sqref="F194">
    <cfRule type="cellIs" stopIfTrue="1" priority="1162" operator="lessThan" dxfId="1">
      <formula>0</formula>
    </cfRule>
  </conditionalFormatting>
  <conditionalFormatting sqref="F195">
    <cfRule type="cellIs" stopIfTrue="1" priority="1161" operator="lessThan" dxfId="1">
      <formula>0</formula>
    </cfRule>
  </conditionalFormatting>
  <conditionalFormatting sqref="F196">
    <cfRule type="cellIs" stopIfTrue="1" priority="1160" operator="lessThan" dxfId="1">
      <formula>0</formula>
    </cfRule>
  </conditionalFormatting>
  <conditionalFormatting sqref="F197">
    <cfRule type="cellIs" stopIfTrue="1" priority="1159" operator="lessThan" dxfId="1">
      <formula>0</formula>
    </cfRule>
  </conditionalFormatting>
  <conditionalFormatting sqref="F198">
    <cfRule type="cellIs" stopIfTrue="1" priority="1158" operator="lessThan" dxfId="1">
      <formula>0</formula>
    </cfRule>
  </conditionalFormatting>
  <conditionalFormatting sqref="F199">
    <cfRule type="cellIs" stopIfTrue="1" priority="1157" operator="lessThan" dxfId="1">
      <formula>0</formula>
    </cfRule>
  </conditionalFormatting>
  <conditionalFormatting sqref="F200">
    <cfRule type="cellIs" stopIfTrue="1" priority="1156" operator="lessThan" dxfId="1">
      <formula>0</formula>
    </cfRule>
  </conditionalFormatting>
  <conditionalFormatting sqref="F201">
    <cfRule type="cellIs" stopIfTrue="1" priority="1155" operator="lessThan" dxfId="1">
      <formula>0</formula>
    </cfRule>
  </conditionalFormatting>
  <conditionalFormatting sqref="F202">
    <cfRule type="cellIs" stopIfTrue="1" priority="1154" operator="lessThan" dxfId="1">
      <formula>0</formula>
    </cfRule>
  </conditionalFormatting>
  <conditionalFormatting sqref="F203">
    <cfRule type="cellIs" stopIfTrue="1" priority="1153" operator="lessThan" dxfId="1">
      <formula>0</formula>
    </cfRule>
  </conditionalFormatting>
  <conditionalFormatting sqref="F204">
    <cfRule type="cellIs" stopIfTrue="1" priority="1152" operator="lessThan" dxfId="1">
      <formula>0</formula>
    </cfRule>
  </conditionalFormatting>
  <conditionalFormatting sqref="F205">
    <cfRule type="cellIs" stopIfTrue="1" priority="1151" operator="lessThan" dxfId="1">
      <formula>0</formula>
    </cfRule>
  </conditionalFormatting>
  <conditionalFormatting sqref="F206">
    <cfRule type="cellIs" stopIfTrue="1" priority="1150" operator="lessThan" dxfId="1">
      <formula>0</formula>
    </cfRule>
  </conditionalFormatting>
  <conditionalFormatting sqref="F207">
    <cfRule type="cellIs" stopIfTrue="1" priority="1149" operator="lessThan" dxfId="1">
      <formula>0</formula>
    </cfRule>
  </conditionalFormatting>
  <conditionalFormatting sqref="F208">
    <cfRule type="cellIs" stopIfTrue="1" priority="1148" operator="lessThan" dxfId="1">
      <formula>0</formula>
    </cfRule>
  </conditionalFormatting>
  <conditionalFormatting sqref="F209">
    <cfRule type="cellIs" stopIfTrue="1" priority="1147" operator="lessThan" dxfId="1">
      <formula>0</formula>
    </cfRule>
  </conditionalFormatting>
  <conditionalFormatting sqref="F210">
    <cfRule type="cellIs" stopIfTrue="1" priority="1146" operator="lessThan" dxfId="1">
      <formula>0</formula>
    </cfRule>
  </conditionalFormatting>
  <conditionalFormatting sqref="F211">
    <cfRule type="cellIs" stopIfTrue="1" priority="1145" operator="lessThan" dxfId="1">
      <formula>0</formula>
    </cfRule>
  </conditionalFormatting>
  <conditionalFormatting sqref="F212">
    <cfRule type="cellIs" stopIfTrue="1" priority="1144" operator="lessThan" dxfId="1">
      <formula>0</formula>
    </cfRule>
  </conditionalFormatting>
  <conditionalFormatting sqref="F213">
    <cfRule type="cellIs" stopIfTrue="1" priority="1143" operator="lessThan" dxfId="1">
      <formula>0</formula>
    </cfRule>
  </conditionalFormatting>
  <conditionalFormatting sqref="F214">
    <cfRule type="cellIs" stopIfTrue="1" priority="1142" operator="lessThan" dxfId="1">
      <formula>0</formula>
    </cfRule>
  </conditionalFormatting>
  <conditionalFormatting sqref="F215">
    <cfRule type="cellIs" stopIfTrue="1" priority="1141" operator="lessThan" dxfId="1">
      <formula>0</formula>
    </cfRule>
  </conditionalFormatting>
  <conditionalFormatting sqref="F216">
    <cfRule type="cellIs" stopIfTrue="1" priority="1140" operator="lessThan" dxfId="1">
      <formula>0</formula>
    </cfRule>
  </conditionalFormatting>
  <conditionalFormatting sqref="F217">
    <cfRule type="cellIs" stopIfTrue="1" priority="1139" operator="lessThan" dxfId="1">
      <formula>0</formula>
    </cfRule>
  </conditionalFormatting>
  <conditionalFormatting sqref="F218">
    <cfRule type="cellIs" stopIfTrue="1" priority="1138" operator="lessThan" dxfId="1">
      <formula>0</formula>
    </cfRule>
  </conditionalFormatting>
  <conditionalFormatting sqref="F219">
    <cfRule type="cellIs" stopIfTrue="1" priority="1137" operator="lessThan" dxfId="1">
      <formula>0</formula>
    </cfRule>
  </conditionalFormatting>
  <conditionalFormatting sqref="F220">
    <cfRule type="cellIs" stopIfTrue="1" priority="1136" operator="lessThan" dxfId="1">
      <formula>0</formula>
    </cfRule>
  </conditionalFormatting>
  <conditionalFormatting sqref="F221">
    <cfRule type="cellIs" stopIfTrue="1" priority="1135" operator="lessThan" dxfId="1">
      <formula>0</formula>
    </cfRule>
  </conditionalFormatting>
  <conditionalFormatting sqref="F222">
    <cfRule type="cellIs" stopIfTrue="1" priority="1134" operator="lessThan" dxfId="1">
      <formula>0</formula>
    </cfRule>
  </conditionalFormatting>
  <conditionalFormatting sqref="F223">
    <cfRule type="cellIs" stopIfTrue="1" priority="1133" operator="lessThan" dxfId="1">
      <formula>0</formula>
    </cfRule>
  </conditionalFormatting>
  <conditionalFormatting sqref="F224">
    <cfRule type="cellIs" stopIfTrue="1" priority="1132" operator="lessThan" dxfId="1">
      <formula>0</formula>
    </cfRule>
  </conditionalFormatting>
  <conditionalFormatting sqref="F225">
    <cfRule type="cellIs" stopIfTrue="1" priority="1131" operator="lessThan" dxfId="1">
      <formula>0</formula>
    </cfRule>
  </conditionalFormatting>
  <conditionalFormatting sqref="F226">
    <cfRule type="cellIs" stopIfTrue="1" priority="1130" operator="lessThan" dxfId="1">
      <formula>0</formula>
    </cfRule>
  </conditionalFormatting>
  <conditionalFormatting sqref="F227">
    <cfRule type="cellIs" stopIfTrue="1" priority="1129" operator="lessThan" dxfId="1">
      <formula>0</formula>
    </cfRule>
  </conditionalFormatting>
  <conditionalFormatting sqref="F228">
    <cfRule type="cellIs" stopIfTrue="1" priority="1128" operator="lessThan" dxfId="1">
      <formula>0</formula>
    </cfRule>
  </conditionalFormatting>
  <conditionalFormatting sqref="F229">
    <cfRule type="cellIs" stopIfTrue="1" priority="1127" operator="lessThan" dxfId="1">
      <formula>0</formula>
    </cfRule>
  </conditionalFormatting>
  <conditionalFormatting sqref="F230">
    <cfRule type="cellIs" stopIfTrue="1" priority="1126" operator="lessThan" dxfId="1">
      <formula>0</formula>
    </cfRule>
  </conditionalFormatting>
  <conditionalFormatting sqref="F231">
    <cfRule type="cellIs" stopIfTrue="1" priority="1125" operator="lessThan" dxfId="1">
      <formula>0</formula>
    </cfRule>
  </conditionalFormatting>
  <conditionalFormatting sqref="F232">
    <cfRule type="cellIs" stopIfTrue="1" priority="1124" operator="lessThan" dxfId="1">
      <formula>0</formula>
    </cfRule>
  </conditionalFormatting>
  <conditionalFormatting sqref="F233">
    <cfRule type="cellIs" stopIfTrue="1" priority="1123" operator="lessThan" dxfId="1">
      <formula>0</formula>
    </cfRule>
  </conditionalFormatting>
  <conditionalFormatting sqref="F234">
    <cfRule type="cellIs" stopIfTrue="1" priority="1122" operator="lessThan" dxfId="1">
      <formula>0</formula>
    </cfRule>
  </conditionalFormatting>
  <conditionalFormatting sqref="F235">
    <cfRule type="cellIs" stopIfTrue="1" priority="1121" operator="lessThan" dxfId="1">
      <formula>0</formula>
    </cfRule>
  </conditionalFormatting>
  <conditionalFormatting sqref="F236">
    <cfRule type="cellIs" stopIfTrue="1" priority="1120" operator="lessThan" dxfId="1">
      <formula>0</formula>
    </cfRule>
  </conditionalFormatting>
  <conditionalFormatting sqref="F237">
    <cfRule type="cellIs" stopIfTrue="1" priority="1119" operator="lessThan" dxfId="1">
      <formula>0</formula>
    </cfRule>
  </conditionalFormatting>
  <conditionalFormatting sqref="F238">
    <cfRule type="cellIs" stopIfTrue="1" priority="1118" operator="lessThan" dxfId="1">
      <formula>0</formula>
    </cfRule>
  </conditionalFormatting>
  <conditionalFormatting sqref="F239">
    <cfRule type="cellIs" stopIfTrue="1" priority="1117" operator="lessThan" dxfId="1">
      <formula>0</formula>
    </cfRule>
  </conditionalFormatting>
  <conditionalFormatting sqref="F240">
    <cfRule type="cellIs" stopIfTrue="1" priority="1116" operator="lessThan" dxfId="1">
      <formula>0</formula>
    </cfRule>
  </conditionalFormatting>
  <conditionalFormatting sqref="F241">
    <cfRule type="cellIs" stopIfTrue="1" priority="1115" operator="lessThan" dxfId="1">
      <formula>0</formula>
    </cfRule>
  </conditionalFormatting>
  <conditionalFormatting sqref="F242">
    <cfRule type="cellIs" stopIfTrue="1" priority="1114" operator="lessThan" dxfId="1">
      <formula>0</formula>
    </cfRule>
  </conditionalFormatting>
  <conditionalFormatting sqref="F243">
    <cfRule type="cellIs" stopIfTrue="1" priority="1113" operator="lessThan" dxfId="1">
      <formula>0</formula>
    </cfRule>
  </conditionalFormatting>
  <conditionalFormatting sqref="F244">
    <cfRule type="cellIs" stopIfTrue="1" priority="1112" operator="lessThan" dxfId="1">
      <formula>0</formula>
    </cfRule>
  </conditionalFormatting>
  <conditionalFormatting sqref="F245">
    <cfRule type="cellIs" stopIfTrue="1" priority="1111" operator="lessThan" dxfId="1">
      <formula>0</formula>
    </cfRule>
  </conditionalFormatting>
  <conditionalFormatting sqref="F246">
    <cfRule type="cellIs" stopIfTrue="1" priority="1110" operator="lessThan" dxfId="1">
      <formula>0</formula>
    </cfRule>
  </conditionalFormatting>
  <conditionalFormatting sqref="F247">
    <cfRule type="cellIs" stopIfTrue="1" priority="1109" operator="lessThan" dxfId="1">
      <formula>0</formula>
    </cfRule>
  </conditionalFormatting>
  <conditionalFormatting sqref="F248">
    <cfRule type="cellIs" stopIfTrue="1" priority="1108" operator="lessThan" dxfId="1">
      <formula>0</formula>
    </cfRule>
  </conditionalFormatting>
  <conditionalFormatting sqref="F249">
    <cfRule type="cellIs" stopIfTrue="1" priority="1107" operator="lessThan" dxfId="1">
      <formula>0</formula>
    </cfRule>
  </conditionalFormatting>
  <conditionalFormatting sqref="F250">
    <cfRule type="cellIs" stopIfTrue="1" priority="1106" operator="lessThan" dxfId="1">
      <formula>0</formula>
    </cfRule>
  </conditionalFormatting>
  <conditionalFormatting sqref="F251">
    <cfRule type="cellIs" stopIfTrue="1" priority="1105" operator="lessThan" dxfId="1">
      <formula>0</formula>
    </cfRule>
  </conditionalFormatting>
  <conditionalFormatting sqref="F252">
    <cfRule type="cellIs" stopIfTrue="1" priority="1104" operator="lessThan" dxfId="1">
      <formula>0</formula>
    </cfRule>
  </conditionalFormatting>
  <conditionalFormatting sqref="F253">
    <cfRule type="cellIs" stopIfTrue="1" priority="1103" operator="lessThan" dxfId="1">
      <formula>0</formula>
    </cfRule>
  </conditionalFormatting>
  <conditionalFormatting sqref="F254">
    <cfRule type="cellIs" stopIfTrue="1" priority="1102" operator="lessThan" dxfId="1">
      <formula>0</formula>
    </cfRule>
  </conditionalFormatting>
  <conditionalFormatting sqref="F255">
    <cfRule type="cellIs" stopIfTrue="1" priority="1101" operator="lessThan" dxfId="1">
      <formula>0</formula>
    </cfRule>
  </conditionalFormatting>
  <conditionalFormatting sqref="F256">
    <cfRule type="cellIs" stopIfTrue="1" priority="1100" operator="lessThan" dxfId="1">
      <formula>0</formula>
    </cfRule>
  </conditionalFormatting>
  <conditionalFormatting sqref="F257">
    <cfRule type="cellIs" stopIfTrue="1" priority="1099" operator="lessThan" dxfId="1">
      <formula>0</formula>
    </cfRule>
  </conditionalFormatting>
  <conditionalFormatting sqref="F258">
    <cfRule type="cellIs" stopIfTrue="1" priority="1098" operator="lessThan" dxfId="1">
      <formula>0</formula>
    </cfRule>
  </conditionalFormatting>
  <conditionalFormatting sqref="F259">
    <cfRule type="cellIs" stopIfTrue="1" priority="1097" operator="lessThan" dxfId="1">
      <formula>0</formula>
    </cfRule>
  </conditionalFormatting>
  <conditionalFormatting sqref="F260">
    <cfRule type="cellIs" stopIfTrue="1" priority="1096" operator="lessThan" dxfId="1">
      <formula>0</formula>
    </cfRule>
  </conditionalFormatting>
  <conditionalFormatting sqref="F261">
    <cfRule type="cellIs" stopIfTrue="1" priority="1095" operator="lessThan" dxfId="1">
      <formula>0</formula>
    </cfRule>
  </conditionalFormatting>
  <conditionalFormatting sqref="F262">
    <cfRule type="cellIs" stopIfTrue="1" priority="1094" operator="lessThan" dxfId="1">
      <formula>0</formula>
    </cfRule>
  </conditionalFormatting>
  <conditionalFormatting sqref="F263">
    <cfRule type="cellIs" stopIfTrue="1" priority="1093" operator="lessThan" dxfId="1">
      <formula>0</formula>
    </cfRule>
  </conditionalFormatting>
  <conditionalFormatting sqref="F264">
    <cfRule type="cellIs" stopIfTrue="1" priority="1092" operator="lessThan" dxfId="1">
      <formula>0</formula>
    </cfRule>
  </conditionalFormatting>
  <conditionalFormatting sqref="F265">
    <cfRule type="cellIs" stopIfTrue="1" priority="1091" operator="lessThan" dxfId="1">
      <formula>0</formula>
    </cfRule>
  </conditionalFormatting>
  <conditionalFormatting sqref="F266">
    <cfRule type="cellIs" stopIfTrue="1" priority="1090" operator="lessThan" dxfId="1">
      <formula>0</formula>
    </cfRule>
  </conditionalFormatting>
  <conditionalFormatting sqref="F267">
    <cfRule type="cellIs" stopIfTrue="1" priority="1089" operator="lessThan" dxfId="1">
      <formula>0</formula>
    </cfRule>
  </conditionalFormatting>
  <conditionalFormatting sqref="F268">
    <cfRule type="cellIs" stopIfTrue="1" priority="1088" operator="lessThan" dxfId="1">
      <formula>0</formula>
    </cfRule>
  </conditionalFormatting>
  <conditionalFormatting sqref="F269">
    <cfRule type="cellIs" stopIfTrue="1" priority="1087" operator="lessThan" dxfId="1">
      <formula>0</formula>
    </cfRule>
  </conditionalFormatting>
  <conditionalFormatting sqref="F270">
    <cfRule type="cellIs" stopIfTrue="1" priority="1086" operator="lessThan" dxfId="1">
      <formula>0</formula>
    </cfRule>
  </conditionalFormatting>
  <conditionalFormatting sqref="F271">
    <cfRule type="cellIs" stopIfTrue="1" priority="1085" operator="lessThan" dxfId="1">
      <formula>0</formula>
    </cfRule>
  </conditionalFormatting>
  <conditionalFormatting sqref="F272">
    <cfRule type="cellIs" stopIfTrue="1" priority="1084" operator="lessThan" dxfId="1">
      <formula>0</formula>
    </cfRule>
  </conditionalFormatting>
  <conditionalFormatting sqref="F273">
    <cfRule type="cellIs" stopIfTrue="1" priority="1083" operator="lessThan" dxfId="1">
      <formula>0</formula>
    </cfRule>
  </conditionalFormatting>
  <conditionalFormatting sqref="F274">
    <cfRule type="cellIs" stopIfTrue="1" priority="1082" operator="lessThan" dxfId="1">
      <formula>0</formula>
    </cfRule>
  </conditionalFormatting>
  <conditionalFormatting sqref="F275">
    <cfRule type="cellIs" stopIfTrue="1" priority="1081" operator="lessThan" dxfId="1">
      <formula>0</formula>
    </cfRule>
  </conditionalFormatting>
  <conditionalFormatting sqref="F276">
    <cfRule type="cellIs" stopIfTrue="1" priority="1080" operator="lessThan" dxfId="1">
      <formula>0</formula>
    </cfRule>
  </conditionalFormatting>
  <conditionalFormatting sqref="F277">
    <cfRule type="cellIs" stopIfTrue="1" priority="1079" operator="lessThan" dxfId="1">
      <formula>0</formula>
    </cfRule>
  </conditionalFormatting>
  <conditionalFormatting sqref="F278">
    <cfRule type="cellIs" stopIfTrue="1" priority="1078" operator="lessThan" dxfId="1">
      <formula>0</formula>
    </cfRule>
  </conditionalFormatting>
  <conditionalFormatting sqref="F279">
    <cfRule type="cellIs" stopIfTrue="1" priority="1077" operator="lessThan" dxfId="1">
      <formula>0</formula>
    </cfRule>
  </conditionalFormatting>
  <conditionalFormatting sqref="F280">
    <cfRule type="cellIs" stopIfTrue="1" priority="1076" operator="lessThan" dxfId="1">
      <formula>0</formula>
    </cfRule>
  </conditionalFormatting>
  <conditionalFormatting sqref="F281">
    <cfRule type="cellIs" stopIfTrue="1" priority="1075" operator="lessThan" dxfId="1">
      <formula>0</formula>
    </cfRule>
  </conditionalFormatting>
  <conditionalFormatting sqref="F282">
    <cfRule type="cellIs" stopIfTrue="1" priority="1074" operator="lessThan" dxfId="1">
      <formula>0</formula>
    </cfRule>
  </conditionalFormatting>
  <conditionalFormatting sqref="F283">
    <cfRule type="cellIs" stopIfTrue="1" priority="1073" operator="lessThan" dxfId="1">
      <formula>0</formula>
    </cfRule>
  </conditionalFormatting>
  <conditionalFormatting sqref="F284">
    <cfRule type="cellIs" stopIfTrue="1" priority="1072" operator="lessThan" dxfId="1">
      <formula>0</formula>
    </cfRule>
  </conditionalFormatting>
  <conditionalFormatting sqref="F285">
    <cfRule type="cellIs" stopIfTrue="1" priority="1071" operator="lessThan" dxfId="1">
      <formula>0</formula>
    </cfRule>
  </conditionalFormatting>
  <conditionalFormatting sqref="F286">
    <cfRule type="cellIs" stopIfTrue="1" priority="1070" operator="lessThan" dxfId="1">
      <formula>0</formula>
    </cfRule>
  </conditionalFormatting>
  <conditionalFormatting sqref="F287">
    <cfRule type="cellIs" stopIfTrue="1" priority="1069" operator="lessThan" dxfId="1">
      <formula>0</formula>
    </cfRule>
  </conditionalFormatting>
  <conditionalFormatting sqref="F288">
    <cfRule type="cellIs" stopIfTrue="1" priority="1068" operator="lessThan" dxfId="1">
      <formula>0</formula>
    </cfRule>
  </conditionalFormatting>
  <conditionalFormatting sqref="F289">
    <cfRule type="cellIs" stopIfTrue="1" priority="1067" operator="lessThan" dxfId="1">
      <formula>0</formula>
    </cfRule>
  </conditionalFormatting>
  <conditionalFormatting sqref="F290">
    <cfRule type="cellIs" stopIfTrue="1" priority="1066" operator="lessThan" dxfId="1">
      <formula>0</formula>
    </cfRule>
  </conditionalFormatting>
  <conditionalFormatting sqref="F291">
    <cfRule type="cellIs" stopIfTrue="1" priority="1065" operator="lessThan" dxfId="1">
      <formula>0</formula>
    </cfRule>
  </conditionalFormatting>
  <conditionalFormatting sqref="F292">
    <cfRule type="cellIs" stopIfTrue="1" priority="1064" operator="lessThan" dxfId="1">
      <formula>0</formula>
    </cfRule>
  </conditionalFormatting>
  <conditionalFormatting sqref="F293">
    <cfRule type="cellIs" stopIfTrue="1" priority="1063" operator="lessThan" dxfId="1">
      <formula>0</formula>
    </cfRule>
  </conditionalFormatting>
  <conditionalFormatting sqref="F294">
    <cfRule type="cellIs" stopIfTrue="1" priority="1062" operator="lessThan" dxfId="1">
      <formula>0</formula>
    </cfRule>
  </conditionalFormatting>
  <conditionalFormatting sqref="F295">
    <cfRule type="cellIs" stopIfTrue="1" priority="1061" operator="lessThan" dxfId="1">
      <formula>0</formula>
    </cfRule>
  </conditionalFormatting>
  <conditionalFormatting sqref="F296">
    <cfRule type="cellIs" stopIfTrue="1" priority="1060" operator="lessThan" dxfId="1">
      <formula>0</formula>
    </cfRule>
  </conditionalFormatting>
  <conditionalFormatting sqref="F297">
    <cfRule type="cellIs" stopIfTrue="1" priority="1059" operator="lessThan" dxfId="1">
      <formula>0</formula>
    </cfRule>
  </conditionalFormatting>
  <conditionalFormatting sqref="F298">
    <cfRule type="cellIs" stopIfTrue="1" priority="1058" operator="lessThan" dxfId="1">
      <formula>0</formula>
    </cfRule>
  </conditionalFormatting>
  <conditionalFormatting sqref="F299">
    <cfRule type="cellIs" stopIfTrue="1" priority="1057" operator="lessThan" dxfId="1">
      <formula>0</formula>
    </cfRule>
  </conditionalFormatting>
  <conditionalFormatting sqref="F300">
    <cfRule type="cellIs" stopIfTrue="1" priority="1056" operator="lessThan" dxfId="1">
      <formula>0</formula>
    </cfRule>
  </conditionalFormatting>
  <conditionalFormatting sqref="F301">
    <cfRule type="cellIs" stopIfTrue="1" priority="1055" operator="lessThan" dxfId="1">
      <formula>0</formula>
    </cfRule>
  </conditionalFormatting>
  <conditionalFormatting sqref="F302">
    <cfRule type="cellIs" stopIfTrue="1" priority="1054" operator="lessThan" dxfId="1">
      <formula>0</formula>
    </cfRule>
  </conditionalFormatting>
  <conditionalFormatting sqref="F303">
    <cfRule type="cellIs" stopIfTrue="1" priority="1053" operator="lessThan" dxfId="1">
      <formula>0</formula>
    </cfRule>
  </conditionalFormatting>
  <conditionalFormatting sqref="F304">
    <cfRule type="cellIs" stopIfTrue="1" priority="1052" operator="lessThan" dxfId="1">
      <formula>0</formula>
    </cfRule>
  </conditionalFormatting>
  <conditionalFormatting sqref="F305">
    <cfRule type="cellIs" stopIfTrue="1" priority="1051" operator="lessThan" dxfId="1">
      <formula>0</formula>
    </cfRule>
  </conditionalFormatting>
  <conditionalFormatting sqref="F306">
    <cfRule type="cellIs" stopIfTrue="1" priority="1050" operator="lessThan" dxfId="1">
      <formula>0</formula>
    </cfRule>
  </conditionalFormatting>
  <conditionalFormatting sqref="F307">
    <cfRule type="cellIs" stopIfTrue="1" priority="1049" operator="lessThan" dxfId="1">
      <formula>0</formula>
    </cfRule>
  </conditionalFormatting>
  <conditionalFormatting sqref="F308">
    <cfRule type="cellIs" stopIfTrue="1" priority="1048" operator="lessThan" dxfId="1">
      <formula>0</formula>
    </cfRule>
  </conditionalFormatting>
  <conditionalFormatting sqref="F309">
    <cfRule type="cellIs" stopIfTrue="1" priority="1047" operator="lessThan" dxfId="1">
      <formula>0</formula>
    </cfRule>
  </conditionalFormatting>
  <conditionalFormatting sqref="F310">
    <cfRule type="cellIs" stopIfTrue="1" priority="1046" operator="lessThan" dxfId="1">
      <formula>0</formula>
    </cfRule>
  </conditionalFormatting>
  <conditionalFormatting sqref="F311">
    <cfRule type="cellIs" stopIfTrue="1" priority="1045" operator="lessThan" dxfId="1">
      <formula>0</formula>
    </cfRule>
  </conditionalFormatting>
  <conditionalFormatting sqref="F312">
    <cfRule type="cellIs" stopIfTrue="1" priority="1044" operator="lessThan" dxfId="1">
      <formula>0</formula>
    </cfRule>
  </conditionalFormatting>
  <conditionalFormatting sqref="F313">
    <cfRule type="cellIs" stopIfTrue="1" priority="1043" operator="lessThan" dxfId="1">
      <formula>0</formula>
    </cfRule>
  </conditionalFormatting>
  <conditionalFormatting sqref="F314">
    <cfRule type="cellIs" stopIfTrue="1" priority="1042" operator="lessThan" dxfId="1">
      <formula>0</formula>
    </cfRule>
  </conditionalFormatting>
  <conditionalFormatting sqref="F315">
    <cfRule type="cellIs" stopIfTrue="1" priority="1041" operator="lessThan" dxfId="1">
      <formula>0</formula>
    </cfRule>
  </conditionalFormatting>
  <conditionalFormatting sqref="F316">
    <cfRule type="cellIs" stopIfTrue="1" priority="1040" operator="lessThan" dxfId="1">
      <formula>0</formula>
    </cfRule>
  </conditionalFormatting>
  <conditionalFormatting sqref="F317">
    <cfRule type="cellIs" stopIfTrue="1" priority="1039" operator="lessThan" dxfId="1">
      <formula>0</formula>
    </cfRule>
  </conditionalFormatting>
  <conditionalFormatting sqref="F318">
    <cfRule type="cellIs" stopIfTrue="1" priority="1038" operator="lessThan" dxfId="1">
      <formula>0</formula>
    </cfRule>
  </conditionalFormatting>
  <conditionalFormatting sqref="F319">
    <cfRule type="cellIs" stopIfTrue="1" priority="1037" operator="lessThan" dxfId="1">
      <formula>0</formula>
    </cfRule>
  </conditionalFormatting>
  <conditionalFormatting sqref="F320">
    <cfRule type="cellIs" stopIfTrue="1" priority="1036" operator="lessThan" dxfId="1">
      <formula>0</formula>
    </cfRule>
  </conditionalFormatting>
  <conditionalFormatting sqref="F321">
    <cfRule type="cellIs" stopIfTrue="1" priority="1035" operator="lessThan" dxfId="1">
      <formula>0</formula>
    </cfRule>
  </conditionalFormatting>
  <conditionalFormatting sqref="F322">
    <cfRule type="cellIs" stopIfTrue="1" priority="1034" operator="lessThan" dxfId="1">
      <formula>0</formula>
    </cfRule>
  </conditionalFormatting>
  <conditionalFormatting sqref="F323">
    <cfRule type="cellIs" stopIfTrue="1" priority="1033" operator="lessThan" dxfId="1">
      <formula>0</formula>
    </cfRule>
  </conditionalFormatting>
  <conditionalFormatting sqref="F324">
    <cfRule type="cellIs" stopIfTrue="1" priority="1032" operator="lessThan" dxfId="1">
      <formula>0</formula>
    </cfRule>
  </conditionalFormatting>
  <conditionalFormatting sqref="F325">
    <cfRule type="cellIs" stopIfTrue="1" priority="1031" operator="lessThan" dxfId="1">
      <formula>0</formula>
    </cfRule>
  </conditionalFormatting>
  <conditionalFormatting sqref="F326">
    <cfRule type="cellIs" stopIfTrue="1" priority="1030" operator="lessThan" dxfId="1">
      <formula>0</formula>
    </cfRule>
  </conditionalFormatting>
  <conditionalFormatting sqref="F327">
    <cfRule type="cellIs" stopIfTrue="1" priority="1029" operator="lessThan" dxfId="1">
      <formula>0</formula>
    </cfRule>
  </conditionalFormatting>
  <conditionalFormatting sqref="F328">
    <cfRule type="cellIs" stopIfTrue="1" priority="1028" operator="lessThan" dxfId="1">
      <formula>0</formula>
    </cfRule>
  </conditionalFormatting>
  <conditionalFormatting sqref="F329">
    <cfRule type="cellIs" stopIfTrue="1" priority="1027" operator="lessThan" dxfId="1">
      <formula>0</formula>
    </cfRule>
  </conditionalFormatting>
  <conditionalFormatting sqref="F330">
    <cfRule type="cellIs" stopIfTrue="1" priority="1026" operator="lessThan" dxfId="1">
      <formula>0</formula>
    </cfRule>
  </conditionalFormatting>
  <conditionalFormatting sqref="F331">
    <cfRule type="cellIs" stopIfTrue="1" priority="1025" operator="lessThan" dxfId="1">
      <formula>0</formula>
    </cfRule>
  </conditionalFormatting>
  <conditionalFormatting sqref="F332">
    <cfRule type="cellIs" stopIfTrue="1" priority="1024" operator="lessThan" dxfId="1">
      <formula>0</formula>
    </cfRule>
  </conditionalFormatting>
  <conditionalFormatting sqref="F333">
    <cfRule type="cellIs" stopIfTrue="1" priority="1023" operator="lessThan" dxfId="1">
      <formula>0</formula>
    </cfRule>
  </conditionalFormatting>
  <conditionalFormatting sqref="F334">
    <cfRule type="cellIs" stopIfTrue="1" priority="1022" operator="lessThan" dxfId="1">
      <formula>0</formula>
    </cfRule>
  </conditionalFormatting>
  <conditionalFormatting sqref="F335">
    <cfRule type="cellIs" stopIfTrue="1" priority="1021" operator="lessThan" dxfId="1">
      <formula>0</formula>
    </cfRule>
  </conditionalFormatting>
  <conditionalFormatting sqref="F336">
    <cfRule type="cellIs" stopIfTrue="1" priority="1020" operator="lessThan" dxfId="1">
      <formula>0</formula>
    </cfRule>
  </conditionalFormatting>
  <conditionalFormatting sqref="F337">
    <cfRule type="cellIs" stopIfTrue="1" priority="1019" operator="lessThan" dxfId="1">
      <formula>0</formula>
    </cfRule>
  </conditionalFormatting>
  <conditionalFormatting sqref="F338">
    <cfRule type="cellIs" stopIfTrue="1" priority="1018" operator="lessThan" dxfId="1">
      <formula>0</formula>
    </cfRule>
  </conditionalFormatting>
  <conditionalFormatting sqref="F339">
    <cfRule type="cellIs" stopIfTrue="1" priority="1017" operator="lessThan" dxfId="1">
      <formula>0</formula>
    </cfRule>
  </conditionalFormatting>
  <conditionalFormatting sqref="F340">
    <cfRule type="cellIs" stopIfTrue="1" priority="1016" operator="lessThan" dxfId="1">
      <formula>0</formula>
    </cfRule>
  </conditionalFormatting>
  <conditionalFormatting sqref="F341">
    <cfRule type="cellIs" stopIfTrue="1" priority="1015" operator="lessThan" dxfId="1">
      <formula>0</formula>
    </cfRule>
  </conditionalFormatting>
  <conditionalFormatting sqref="F342">
    <cfRule type="cellIs" stopIfTrue="1" priority="1014" operator="lessThan" dxfId="1">
      <formula>0</formula>
    </cfRule>
  </conditionalFormatting>
  <conditionalFormatting sqref="F343">
    <cfRule type="cellIs" stopIfTrue="1" priority="1013" operator="lessThan" dxfId="1">
      <formula>0</formula>
    </cfRule>
  </conditionalFormatting>
  <conditionalFormatting sqref="F344">
    <cfRule type="cellIs" stopIfTrue="1" priority="1012" operator="lessThan" dxfId="1">
      <formula>0</formula>
    </cfRule>
  </conditionalFormatting>
  <conditionalFormatting sqref="F345">
    <cfRule type="cellIs" stopIfTrue="1" priority="1011" operator="lessThan" dxfId="1">
      <formula>0</formula>
    </cfRule>
  </conditionalFormatting>
  <conditionalFormatting sqref="F346">
    <cfRule type="cellIs" stopIfTrue="1" priority="1010" operator="lessThan" dxfId="1">
      <formula>0</formula>
    </cfRule>
  </conditionalFormatting>
  <conditionalFormatting sqref="F347">
    <cfRule type="cellIs" stopIfTrue="1" priority="1009" operator="lessThan" dxfId="1">
      <formula>0</formula>
    </cfRule>
  </conditionalFormatting>
  <conditionalFormatting sqref="F348">
    <cfRule type="cellIs" stopIfTrue="1" priority="1008" operator="lessThan" dxfId="1">
      <formula>0</formula>
    </cfRule>
  </conditionalFormatting>
  <conditionalFormatting sqref="F349">
    <cfRule type="cellIs" stopIfTrue="1" priority="1007" operator="lessThan" dxfId="1">
      <formula>0</formula>
    </cfRule>
  </conditionalFormatting>
  <conditionalFormatting sqref="F350">
    <cfRule type="cellIs" stopIfTrue="1" priority="1006" operator="lessThan" dxfId="1">
      <formula>0</formula>
    </cfRule>
  </conditionalFormatting>
  <conditionalFormatting sqref="F351">
    <cfRule type="cellIs" stopIfTrue="1" priority="1005" operator="lessThan" dxfId="1">
      <formula>0</formula>
    </cfRule>
  </conditionalFormatting>
  <conditionalFormatting sqref="F352">
    <cfRule type="cellIs" stopIfTrue="1" priority="1004" operator="lessThan" dxfId="1">
      <formula>0</formula>
    </cfRule>
  </conditionalFormatting>
  <conditionalFormatting sqref="F353">
    <cfRule type="cellIs" stopIfTrue="1" priority="1003" operator="lessThan" dxfId="1">
      <formula>0</formula>
    </cfRule>
  </conditionalFormatting>
  <conditionalFormatting sqref="F354">
    <cfRule type="cellIs" stopIfTrue="1" priority="1002" operator="lessThan" dxfId="1">
      <formula>0</formula>
    </cfRule>
  </conditionalFormatting>
  <conditionalFormatting sqref="F355">
    <cfRule type="cellIs" stopIfTrue="1" priority="1001" operator="lessThan" dxfId="1">
      <formula>0</formula>
    </cfRule>
  </conditionalFormatting>
  <conditionalFormatting sqref="F356">
    <cfRule type="cellIs" stopIfTrue="1" priority="1000" operator="lessThan" dxfId="1">
      <formula>0</formula>
    </cfRule>
  </conditionalFormatting>
  <conditionalFormatting sqref="F357">
    <cfRule type="cellIs" stopIfTrue="1" priority="999" operator="lessThan" dxfId="1">
      <formula>0</formula>
    </cfRule>
  </conditionalFormatting>
  <conditionalFormatting sqref="F358">
    <cfRule type="cellIs" stopIfTrue="1" priority="998" operator="lessThan" dxfId="1">
      <formula>0</formula>
    </cfRule>
  </conditionalFormatting>
  <conditionalFormatting sqref="F359">
    <cfRule type="cellIs" stopIfTrue="1" priority="997" operator="lessThan" dxfId="1">
      <formula>0</formula>
    </cfRule>
  </conditionalFormatting>
  <conditionalFormatting sqref="F360">
    <cfRule type="cellIs" stopIfTrue="1" priority="996" operator="lessThan" dxfId="1">
      <formula>0</formula>
    </cfRule>
  </conditionalFormatting>
  <conditionalFormatting sqref="F361">
    <cfRule type="cellIs" stopIfTrue="1" priority="995" operator="lessThan" dxfId="1">
      <formula>0</formula>
    </cfRule>
  </conditionalFormatting>
  <conditionalFormatting sqref="F362">
    <cfRule type="cellIs" stopIfTrue="1" priority="994" operator="lessThan" dxfId="1">
      <formula>0</formula>
    </cfRule>
  </conditionalFormatting>
  <conditionalFormatting sqref="F363">
    <cfRule type="cellIs" stopIfTrue="1" priority="993" operator="lessThan" dxfId="1">
      <formula>0</formula>
    </cfRule>
  </conditionalFormatting>
  <conditionalFormatting sqref="F364">
    <cfRule type="cellIs" stopIfTrue="1" priority="992" operator="lessThan" dxfId="1">
      <formula>0</formula>
    </cfRule>
  </conditionalFormatting>
  <conditionalFormatting sqref="F365">
    <cfRule type="cellIs" stopIfTrue="1" priority="991" operator="lessThan" dxfId="1">
      <formula>0</formula>
    </cfRule>
  </conditionalFormatting>
  <conditionalFormatting sqref="F366">
    <cfRule type="cellIs" stopIfTrue="1" priority="990" operator="lessThan" dxfId="1">
      <formula>0</formula>
    </cfRule>
  </conditionalFormatting>
  <conditionalFormatting sqref="F367">
    <cfRule type="cellIs" stopIfTrue="1" priority="989" operator="lessThan" dxfId="1">
      <formula>0</formula>
    </cfRule>
  </conditionalFormatting>
  <conditionalFormatting sqref="F368">
    <cfRule type="cellIs" stopIfTrue="1" priority="988" operator="lessThan" dxfId="1">
      <formula>0</formula>
    </cfRule>
  </conditionalFormatting>
  <conditionalFormatting sqref="F369">
    <cfRule type="cellIs" stopIfTrue="1" priority="987" operator="lessThan" dxfId="1">
      <formula>0</formula>
    </cfRule>
  </conditionalFormatting>
  <conditionalFormatting sqref="F370">
    <cfRule type="cellIs" stopIfTrue="1" priority="986" operator="lessThan" dxfId="1">
      <formula>0</formula>
    </cfRule>
  </conditionalFormatting>
  <conditionalFormatting sqref="F371">
    <cfRule type="cellIs" stopIfTrue="1" priority="985" operator="lessThan" dxfId="1">
      <formula>0</formula>
    </cfRule>
  </conditionalFormatting>
  <conditionalFormatting sqref="F372">
    <cfRule type="cellIs" stopIfTrue="1" priority="984" operator="lessThan" dxfId="1">
      <formula>0</formula>
    </cfRule>
  </conditionalFormatting>
  <conditionalFormatting sqref="F373">
    <cfRule type="cellIs" stopIfTrue="1" priority="983" operator="lessThan" dxfId="1">
      <formula>0</formula>
    </cfRule>
  </conditionalFormatting>
  <conditionalFormatting sqref="F374">
    <cfRule type="cellIs" stopIfTrue="1" priority="982" operator="lessThan" dxfId="1">
      <formula>0</formula>
    </cfRule>
  </conditionalFormatting>
  <conditionalFormatting sqref="F375">
    <cfRule type="cellIs" stopIfTrue="1" priority="981" operator="lessThan" dxfId="1">
      <formula>0</formula>
    </cfRule>
  </conditionalFormatting>
  <conditionalFormatting sqref="F376">
    <cfRule type="cellIs" stopIfTrue="1" priority="980" operator="lessThan" dxfId="1">
      <formula>0</formula>
    </cfRule>
  </conditionalFormatting>
  <conditionalFormatting sqref="F377">
    <cfRule type="cellIs" stopIfTrue="1" priority="979" operator="lessThan" dxfId="1">
      <formula>0</formula>
    </cfRule>
  </conditionalFormatting>
  <conditionalFormatting sqref="F378">
    <cfRule type="cellIs" stopIfTrue="1" priority="978" operator="lessThan" dxfId="1">
      <formula>0</formula>
    </cfRule>
  </conditionalFormatting>
  <conditionalFormatting sqref="F379">
    <cfRule type="cellIs" stopIfTrue="1" priority="977" operator="lessThan" dxfId="1">
      <formula>0</formula>
    </cfRule>
  </conditionalFormatting>
  <conditionalFormatting sqref="F380">
    <cfRule type="cellIs" stopIfTrue="1" priority="976" operator="lessThan" dxfId="1">
      <formula>0</formula>
    </cfRule>
  </conditionalFormatting>
  <conditionalFormatting sqref="F381">
    <cfRule type="cellIs" stopIfTrue="1" priority="975" operator="lessThan" dxfId="1">
      <formula>0</formula>
    </cfRule>
  </conditionalFormatting>
  <conditionalFormatting sqref="F382">
    <cfRule type="cellIs" stopIfTrue="1" priority="974" operator="lessThan" dxfId="1">
      <formula>0</formula>
    </cfRule>
  </conditionalFormatting>
  <conditionalFormatting sqref="F383">
    <cfRule type="cellIs" stopIfTrue="1" priority="973" operator="lessThan" dxfId="1">
      <formula>0</formula>
    </cfRule>
  </conditionalFormatting>
  <conditionalFormatting sqref="F384">
    <cfRule type="cellIs" stopIfTrue="1" priority="972" operator="lessThan" dxfId="1">
      <formula>0</formula>
    </cfRule>
  </conditionalFormatting>
  <conditionalFormatting sqref="F385">
    <cfRule type="cellIs" stopIfTrue="1" priority="971" operator="lessThan" dxfId="1">
      <formula>0</formula>
    </cfRule>
  </conditionalFormatting>
  <conditionalFormatting sqref="F386">
    <cfRule type="cellIs" stopIfTrue="1" priority="970" operator="lessThan" dxfId="1">
      <formula>0</formula>
    </cfRule>
  </conditionalFormatting>
  <conditionalFormatting sqref="F387">
    <cfRule type="cellIs" stopIfTrue="1" priority="969" operator="lessThan" dxfId="1">
      <formula>0</formula>
    </cfRule>
  </conditionalFormatting>
  <conditionalFormatting sqref="F388">
    <cfRule type="cellIs" stopIfTrue="1" priority="968" operator="lessThan" dxfId="1">
      <formula>0</formula>
    </cfRule>
  </conditionalFormatting>
  <conditionalFormatting sqref="F389">
    <cfRule type="cellIs" stopIfTrue="1" priority="967" operator="lessThan" dxfId="1">
      <formula>0</formula>
    </cfRule>
  </conditionalFormatting>
  <conditionalFormatting sqref="F390">
    <cfRule type="cellIs" stopIfTrue="1" priority="966" operator="lessThan" dxfId="1">
      <formula>0</formula>
    </cfRule>
  </conditionalFormatting>
  <conditionalFormatting sqref="F391">
    <cfRule type="cellIs" stopIfTrue="1" priority="965" operator="lessThan" dxfId="1">
      <formula>0</formula>
    </cfRule>
  </conditionalFormatting>
  <conditionalFormatting sqref="F392">
    <cfRule type="cellIs" stopIfTrue="1" priority="964" operator="lessThan" dxfId="1">
      <formula>0</formula>
    </cfRule>
  </conditionalFormatting>
  <conditionalFormatting sqref="F393">
    <cfRule type="cellIs" stopIfTrue="1" priority="963" operator="lessThan" dxfId="1">
      <formula>0</formula>
    </cfRule>
  </conditionalFormatting>
  <conditionalFormatting sqref="F394">
    <cfRule type="cellIs" stopIfTrue="1" priority="962" operator="lessThan" dxfId="1">
      <formula>0</formula>
    </cfRule>
  </conditionalFormatting>
  <conditionalFormatting sqref="F395">
    <cfRule type="cellIs" stopIfTrue="1" priority="961" operator="lessThan" dxfId="1">
      <formula>0</formula>
    </cfRule>
  </conditionalFormatting>
  <conditionalFormatting sqref="F396">
    <cfRule type="cellIs" stopIfTrue="1" priority="960" operator="lessThan" dxfId="1">
      <formula>0</formula>
    </cfRule>
  </conditionalFormatting>
  <conditionalFormatting sqref="F397">
    <cfRule type="cellIs" stopIfTrue="1" priority="959" operator="lessThan" dxfId="1">
      <formula>0</formula>
    </cfRule>
  </conditionalFormatting>
  <conditionalFormatting sqref="F398">
    <cfRule type="cellIs" stopIfTrue="1" priority="958" operator="lessThan" dxfId="1">
      <formula>0</formula>
    </cfRule>
  </conditionalFormatting>
  <conditionalFormatting sqref="F399">
    <cfRule type="cellIs" stopIfTrue="1" priority="957" operator="lessThan" dxfId="1">
      <formula>0</formula>
    </cfRule>
  </conditionalFormatting>
  <conditionalFormatting sqref="F400">
    <cfRule type="cellIs" stopIfTrue="1" priority="956" operator="lessThan" dxfId="1">
      <formula>0</formula>
    </cfRule>
  </conditionalFormatting>
  <conditionalFormatting sqref="F401">
    <cfRule type="cellIs" stopIfTrue="1" priority="955" operator="lessThan" dxfId="1">
      <formula>0</formula>
    </cfRule>
  </conditionalFormatting>
  <conditionalFormatting sqref="F402">
    <cfRule type="cellIs" stopIfTrue="1" priority="954" operator="lessThan" dxfId="1">
      <formula>0</formula>
    </cfRule>
  </conditionalFormatting>
  <conditionalFormatting sqref="F403">
    <cfRule type="cellIs" stopIfTrue="1" priority="953" operator="lessThan" dxfId="1">
      <formula>0</formula>
    </cfRule>
  </conditionalFormatting>
  <conditionalFormatting sqref="F404">
    <cfRule type="cellIs" stopIfTrue="1" priority="952" operator="lessThan" dxfId="1">
      <formula>0</formula>
    </cfRule>
  </conditionalFormatting>
  <conditionalFormatting sqref="F405">
    <cfRule type="cellIs" stopIfTrue="1" priority="951" operator="lessThan" dxfId="1">
      <formula>0</formula>
    </cfRule>
  </conditionalFormatting>
  <conditionalFormatting sqref="F406">
    <cfRule type="cellIs" stopIfTrue="1" priority="950" operator="lessThan" dxfId="1">
      <formula>0</formula>
    </cfRule>
  </conditionalFormatting>
  <conditionalFormatting sqref="F407">
    <cfRule type="cellIs" stopIfTrue="1" priority="949" operator="lessThan" dxfId="1">
      <formula>0</formula>
    </cfRule>
  </conditionalFormatting>
  <conditionalFormatting sqref="F408">
    <cfRule type="cellIs" stopIfTrue="1" priority="948" operator="lessThan" dxfId="1">
      <formula>0</formula>
    </cfRule>
  </conditionalFormatting>
  <conditionalFormatting sqref="F409">
    <cfRule type="cellIs" stopIfTrue="1" priority="947" operator="lessThan" dxfId="1">
      <formula>0</formula>
    </cfRule>
  </conditionalFormatting>
  <conditionalFormatting sqref="F410">
    <cfRule type="cellIs" stopIfTrue="1" priority="946" operator="lessThan" dxfId="1">
      <formula>0</formula>
    </cfRule>
  </conditionalFormatting>
  <conditionalFormatting sqref="F411">
    <cfRule type="cellIs" stopIfTrue="1" priority="945" operator="lessThan" dxfId="1">
      <formula>0</formula>
    </cfRule>
  </conditionalFormatting>
  <conditionalFormatting sqref="F412">
    <cfRule type="cellIs" stopIfTrue="1" priority="944" operator="lessThan" dxfId="1">
      <formula>0</formula>
    </cfRule>
  </conditionalFormatting>
  <conditionalFormatting sqref="F413">
    <cfRule type="cellIs" stopIfTrue="1" priority="943" operator="lessThan" dxfId="1">
      <formula>0</formula>
    </cfRule>
  </conditionalFormatting>
  <conditionalFormatting sqref="F414">
    <cfRule type="cellIs" stopIfTrue="1" priority="942" operator="lessThan" dxfId="1">
      <formula>0</formula>
    </cfRule>
  </conditionalFormatting>
  <conditionalFormatting sqref="F415">
    <cfRule type="cellIs" stopIfTrue="1" priority="941" operator="lessThan" dxfId="1">
      <formula>0</formula>
    </cfRule>
  </conditionalFormatting>
  <conditionalFormatting sqref="F416">
    <cfRule type="cellIs" stopIfTrue="1" priority="940" operator="lessThan" dxfId="1">
      <formula>0</formula>
    </cfRule>
  </conditionalFormatting>
  <conditionalFormatting sqref="F417">
    <cfRule type="cellIs" stopIfTrue="1" priority="939" operator="lessThan" dxfId="1">
      <formula>0</formula>
    </cfRule>
  </conditionalFormatting>
  <conditionalFormatting sqref="F418">
    <cfRule type="cellIs" stopIfTrue="1" priority="938" operator="lessThan" dxfId="1">
      <formula>0</formula>
    </cfRule>
  </conditionalFormatting>
  <conditionalFormatting sqref="F419">
    <cfRule type="cellIs" stopIfTrue="1" priority="937" operator="lessThan" dxfId="1">
      <formula>0</formula>
    </cfRule>
  </conditionalFormatting>
  <conditionalFormatting sqref="F420">
    <cfRule type="cellIs" stopIfTrue="1" priority="936" operator="lessThan" dxfId="1">
      <formula>0</formula>
    </cfRule>
  </conditionalFormatting>
  <conditionalFormatting sqref="F421">
    <cfRule type="cellIs" stopIfTrue="1" priority="935" operator="lessThan" dxfId="1">
      <formula>0</formula>
    </cfRule>
  </conditionalFormatting>
  <conditionalFormatting sqref="F422">
    <cfRule type="cellIs" stopIfTrue="1" priority="934" operator="lessThan" dxfId="1">
      <formula>0</formula>
    </cfRule>
  </conditionalFormatting>
  <conditionalFormatting sqref="F423">
    <cfRule type="cellIs" stopIfTrue="1" priority="933" operator="lessThan" dxfId="1">
      <formula>0</formula>
    </cfRule>
  </conditionalFormatting>
  <conditionalFormatting sqref="F424">
    <cfRule type="cellIs" stopIfTrue="1" priority="932" operator="lessThan" dxfId="1">
      <formula>0</formula>
    </cfRule>
  </conditionalFormatting>
  <conditionalFormatting sqref="F425">
    <cfRule type="cellIs" stopIfTrue="1" priority="931" operator="lessThan" dxfId="1">
      <formula>0</formula>
    </cfRule>
  </conditionalFormatting>
  <conditionalFormatting sqref="F426">
    <cfRule type="cellIs" stopIfTrue="1" priority="930" operator="lessThan" dxfId="1">
      <formula>0</formula>
    </cfRule>
  </conditionalFormatting>
  <conditionalFormatting sqref="F427">
    <cfRule type="cellIs" stopIfTrue="1" priority="929" operator="lessThan" dxfId="1">
      <formula>0</formula>
    </cfRule>
  </conditionalFormatting>
  <conditionalFormatting sqref="F428">
    <cfRule type="cellIs" stopIfTrue="1" priority="928" operator="lessThan" dxfId="1">
      <formula>0</formula>
    </cfRule>
  </conditionalFormatting>
  <conditionalFormatting sqref="F429">
    <cfRule type="cellIs" stopIfTrue="1" priority="927" operator="lessThan" dxfId="1">
      <formula>0</formula>
    </cfRule>
  </conditionalFormatting>
  <conditionalFormatting sqref="F430">
    <cfRule type="cellIs" stopIfTrue="1" priority="926" operator="lessThan" dxfId="1">
      <formula>0</formula>
    </cfRule>
  </conditionalFormatting>
  <conditionalFormatting sqref="F431">
    <cfRule type="cellIs" stopIfTrue="1" priority="925" operator="lessThan" dxfId="1">
      <formula>0</formula>
    </cfRule>
  </conditionalFormatting>
  <conditionalFormatting sqref="F432">
    <cfRule type="cellIs" stopIfTrue="1" priority="924" operator="lessThan" dxfId="1">
      <formula>0</formula>
    </cfRule>
  </conditionalFormatting>
  <conditionalFormatting sqref="F433">
    <cfRule type="cellIs" stopIfTrue="1" priority="923" operator="lessThan" dxfId="1">
      <formula>0</formula>
    </cfRule>
  </conditionalFormatting>
  <conditionalFormatting sqref="F434">
    <cfRule type="cellIs" stopIfTrue="1" priority="922" operator="lessThan" dxfId="1">
      <formula>0</formula>
    </cfRule>
  </conditionalFormatting>
  <conditionalFormatting sqref="F435">
    <cfRule type="cellIs" stopIfTrue="1" priority="921" operator="lessThan" dxfId="1">
      <formula>0</formula>
    </cfRule>
  </conditionalFormatting>
  <conditionalFormatting sqref="F436">
    <cfRule type="cellIs" stopIfTrue="1" priority="920" operator="lessThan" dxfId="1">
      <formula>0</formula>
    </cfRule>
  </conditionalFormatting>
  <conditionalFormatting sqref="F437">
    <cfRule type="cellIs" stopIfTrue="1" priority="919" operator="lessThan" dxfId="1">
      <formula>0</formula>
    </cfRule>
  </conditionalFormatting>
  <conditionalFormatting sqref="F438">
    <cfRule type="cellIs" stopIfTrue="1" priority="918" operator="lessThan" dxfId="1">
      <formula>0</formula>
    </cfRule>
  </conditionalFormatting>
  <conditionalFormatting sqref="F439">
    <cfRule type="cellIs" stopIfTrue="1" priority="917" operator="lessThan" dxfId="1">
      <formula>0</formula>
    </cfRule>
  </conditionalFormatting>
  <conditionalFormatting sqref="F440">
    <cfRule type="cellIs" stopIfTrue="1" priority="916" operator="lessThan" dxfId="1">
      <formula>0</formula>
    </cfRule>
  </conditionalFormatting>
  <conditionalFormatting sqref="F441">
    <cfRule type="cellIs" stopIfTrue="1" priority="915" operator="lessThan" dxfId="1">
      <formula>0</formula>
    </cfRule>
  </conditionalFormatting>
  <conditionalFormatting sqref="F442">
    <cfRule type="cellIs" stopIfTrue="1" priority="914" operator="lessThan" dxfId="1">
      <formula>0</formula>
    </cfRule>
  </conditionalFormatting>
  <conditionalFormatting sqref="F443">
    <cfRule type="cellIs" stopIfTrue="1" priority="913" operator="lessThan" dxfId="1">
      <formula>0</formula>
    </cfRule>
  </conditionalFormatting>
  <conditionalFormatting sqref="F444">
    <cfRule type="cellIs" stopIfTrue="1" priority="912" operator="lessThan" dxfId="1">
      <formula>0</formula>
    </cfRule>
  </conditionalFormatting>
  <conditionalFormatting sqref="F445">
    <cfRule type="cellIs" stopIfTrue="1" priority="911" operator="lessThan" dxfId="1">
      <formula>0</formula>
    </cfRule>
  </conditionalFormatting>
  <conditionalFormatting sqref="F446">
    <cfRule type="cellIs" stopIfTrue="1" priority="910" operator="lessThan" dxfId="1">
      <formula>0</formula>
    </cfRule>
  </conditionalFormatting>
  <conditionalFormatting sqref="F447">
    <cfRule type="cellIs" stopIfTrue="1" priority="909" operator="lessThan" dxfId="1">
      <formula>0</formula>
    </cfRule>
  </conditionalFormatting>
  <conditionalFormatting sqref="F448">
    <cfRule type="cellIs" stopIfTrue="1" priority="908" operator="lessThan" dxfId="1">
      <formula>0</formula>
    </cfRule>
  </conditionalFormatting>
  <conditionalFormatting sqref="F449">
    <cfRule type="cellIs" stopIfTrue="1" priority="907" operator="lessThan" dxfId="1">
      <formula>0</formula>
    </cfRule>
  </conditionalFormatting>
  <conditionalFormatting sqref="F450">
    <cfRule type="cellIs" stopIfTrue="1" priority="906" operator="lessThan" dxfId="1">
      <formula>0</formula>
    </cfRule>
  </conditionalFormatting>
  <conditionalFormatting sqref="F451">
    <cfRule type="cellIs" stopIfTrue="1" priority="905" operator="lessThan" dxfId="1">
      <formula>0</formula>
    </cfRule>
  </conditionalFormatting>
  <conditionalFormatting sqref="F452">
    <cfRule type="cellIs" stopIfTrue="1" priority="904" operator="lessThan" dxfId="1">
      <formula>0</formula>
    </cfRule>
  </conditionalFormatting>
  <conditionalFormatting sqref="F453">
    <cfRule type="cellIs" stopIfTrue="1" priority="903" operator="lessThan" dxfId="1">
      <formula>0</formula>
    </cfRule>
  </conditionalFormatting>
  <conditionalFormatting sqref="F454">
    <cfRule type="cellIs" stopIfTrue="1" priority="902" operator="lessThan" dxfId="1">
      <formula>0</formula>
    </cfRule>
  </conditionalFormatting>
  <conditionalFormatting sqref="F455">
    <cfRule type="cellIs" stopIfTrue="1" priority="901" operator="lessThan" dxfId="1">
      <formula>0</formula>
    </cfRule>
  </conditionalFormatting>
  <conditionalFormatting sqref="F456">
    <cfRule type="cellIs" stopIfTrue="1" priority="900" operator="lessThan" dxfId="1">
      <formula>0</formula>
    </cfRule>
  </conditionalFormatting>
  <conditionalFormatting sqref="F457">
    <cfRule type="cellIs" stopIfTrue="1" priority="899" operator="lessThan" dxfId="1">
      <formula>0</formula>
    </cfRule>
  </conditionalFormatting>
  <conditionalFormatting sqref="F458">
    <cfRule type="cellIs" stopIfTrue="1" priority="898" operator="lessThan" dxfId="1">
      <formula>0</formula>
    </cfRule>
  </conditionalFormatting>
  <conditionalFormatting sqref="F459">
    <cfRule type="cellIs" stopIfTrue="1" priority="897" operator="lessThan" dxfId="1">
      <formula>0</formula>
    </cfRule>
  </conditionalFormatting>
  <conditionalFormatting sqref="F460">
    <cfRule type="cellIs" stopIfTrue="1" priority="896" operator="lessThan" dxfId="1">
      <formula>0</formula>
    </cfRule>
  </conditionalFormatting>
  <conditionalFormatting sqref="F461">
    <cfRule type="cellIs" stopIfTrue="1" priority="895" operator="lessThan" dxfId="1">
      <formula>0</formula>
    </cfRule>
  </conditionalFormatting>
  <conditionalFormatting sqref="F462">
    <cfRule type="cellIs" stopIfTrue="1" priority="894" operator="lessThan" dxfId="1">
      <formula>0</formula>
    </cfRule>
  </conditionalFormatting>
  <conditionalFormatting sqref="F463">
    <cfRule type="cellIs" stopIfTrue="1" priority="893" operator="lessThan" dxfId="1">
      <formula>0</formula>
    </cfRule>
  </conditionalFormatting>
  <conditionalFormatting sqref="F464">
    <cfRule type="cellIs" stopIfTrue="1" priority="892" operator="lessThan" dxfId="1">
      <formula>0</formula>
    </cfRule>
  </conditionalFormatting>
  <conditionalFormatting sqref="F465">
    <cfRule type="cellIs" stopIfTrue="1" priority="891" operator="lessThan" dxfId="1">
      <formula>0</formula>
    </cfRule>
  </conditionalFormatting>
  <conditionalFormatting sqref="F466">
    <cfRule type="cellIs" stopIfTrue="1" priority="890" operator="lessThan" dxfId="1">
      <formula>0</formula>
    </cfRule>
  </conditionalFormatting>
  <conditionalFormatting sqref="F467">
    <cfRule type="cellIs" stopIfTrue="1" priority="889" operator="lessThan" dxfId="1">
      <formula>0</formula>
    </cfRule>
  </conditionalFormatting>
  <conditionalFormatting sqref="F468">
    <cfRule type="cellIs" stopIfTrue="1" priority="888" operator="lessThan" dxfId="1">
      <formula>0</formula>
    </cfRule>
  </conditionalFormatting>
  <conditionalFormatting sqref="F469">
    <cfRule type="cellIs" stopIfTrue="1" priority="887" operator="lessThan" dxfId="1">
      <formula>0</formula>
    </cfRule>
  </conditionalFormatting>
  <conditionalFormatting sqref="F470">
    <cfRule type="cellIs" stopIfTrue="1" priority="886" operator="lessThan" dxfId="1">
      <formula>0</formula>
    </cfRule>
  </conditionalFormatting>
  <conditionalFormatting sqref="F471">
    <cfRule type="cellIs" stopIfTrue="1" priority="885" operator="lessThan" dxfId="1">
      <formula>0</formula>
    </cfRule>
  </conditionalFormatting>
  <conditionalFormatting sqref="F472">
    <cfRule type="cellIs" stopIfTrue="1" priority="884" operator="lessThan" dxfId="1">
      <formula>0</formula>
    </cfRule>
  </conditionalFormatting>
  <conditionalFormatting sqref="F473">
    <cfRule type="cellIs" stopIfTrue="1" priority="883" operator="lessThan" dxfId="1">
      <formula>0</formula>
    </cfRule>
  </conditionalFormatting>
  <conditionalFormatting sqref="F474">
    <cfRule type="cellIs" stopIfTrue="1" priority="882" operator="lessThan" dxfId="1">
      <formula>0</formula>
    </cfRule>
  </conditionalFormatting>
  <conditionalFormatting sqref="F475">
    <cfRule type="cellIs" stopIfTrue="1" priority="881" operator="lessThan" dxfId="1">
      <formula>0</formula>
    </cfRule>
  </conditionalFormatting>
  <conditionalFormatting sqref="F476">
    <cfRule type="cellIs" stopIfTrue="1" priority="880" operator="lessThan" dxfId="1">
      <formula>0</formula>
    </cfRule>
  </conditionalFormatting>
  <conditionalFormatting sqref="F477">
    <cfRule type="cellIs" stopIfTrue="1" priority="879" operator="lessThan" dxfId="1">
      <formula>0</formula>
    </cfRule>
  </conditionalFormatting>
  <conditionalFormatting sqref="F478">
    <cfRule type="cellIs" stopIfTrue="1" priority="878" operator="lessThan" dxfId="1">
      <formula>0</formula>
    </cfRule>
  </conditionalFormatting>
  <conditionalFormatting sqref="F479">
    <cfRule type="cellIs" stopIfTrue="1" priority="877" operator="lessThan" dxfId="1">
      <formula>0</formula>
    </cfRule>
  </conditionalFormatting>
  <conditionalFormatting sqref="F480">
    <cfRule type="cellIs" stopIfTrue="1" priority="876" operator="lessThan" dxfId="1">
      <formula>0</formula>
    </cfRule>
  </conditionalFormatting>
  <conditionalFormatting sqref="F481">
    <cfRule type="cellIs" stopIfTrue="1" priority="875" operator="lessThan" dxfId="1">
      <formula>0</formula>
    </cfRule>
  </conditionalFormatting>
  <conditionalFormatting sqref="F482">
    <cfRule type="cellIs" stopIfTrue="1" priority="874" operator="lessThan" dxfId="1">
      <formula>0</formula>
    </cfRule>
  </conditionalFormatting>
  <conditionalFormatting sqref="F483">
    <cfRule type="cellIs" stopIfTrue="1" priority="873" operator="lessThan" dxfId="1">
      <formula>0</formula>
    </cfRule>
  </conditionalFormatting>
  <conditionalFormatting sqref="F484">
    <cfRule type="cellIs" stopIfTrue="1" priority="872" operator="lessThan" dxfId="1">
      <formula>0</formula>
    </cfRule>
  </conditionalFormatting>
  <conditionalFormatting sqref="F485">
    <cfRule type="cellIs" stopIfTrue="1" priority="871" operator="lessThan" dxfId="1">
      <formula>0</formula>
    </cfRule>
  </conditionalFormatting>
  <conditionalFormatting sqref="F486">
    <cfRule type="cellIs" stopIfTrue="1" priority="870" operator="lessThan" dxfId="1">
      <formula>0</formula>
    </cfRule>
  </conditionalFormatting>
  <conditionalFormatting sqref="F487">
    <cfRule type="cellIs" stopIfTrue="1" priority="869" operator="lessThan" dxfId="1">
      <formula>0</formula>
    </cfRule>
  </conditionalFormatting>
  <conditionalFormatting sqref="F488">
    <cfRule type="cellIs" stopIfTrue="1" priority="868" operator="lessThan" dxfId="1">
      <formula>0</formula>
    </cfRule>
  </conditionalFormatting>
  <conditionalFormatting sqref="F489">
    <cfRule type="cellIs" stopIfTrue="1" priority="867" operator="lessThan" dxfId="1">
      <formula>0</formula>
    </cfRule>
  </conditionalFormatting>
  <conditionalFormatting sqref="F490">
    <cfRule type="cellIs" stopIfTrue="1" priority="866" operator="lessThan" dxfId="1">
      <formula>0</formula>
    </cfRule>
  </conditionalFormatting>
  <conditionalFormatting sqref="F491">
    <cfRule type="cellIs" stopIfTrue="1" priority="865" operator="lessThan" dxfId="1">
      <formula>0</formula>
    </cfRule>
  </conditionalFormatting>
  <conditionalFormatting sqref="F492">
    <cfRule type="cellIs" stopIfTrue="1" priority="864" operator="lessThan" dxfId="1">
      <formula>0</formula>
    </cfRule>
  </conditionalFormatting>
  <conditionalFormatting sqref="F493">
    <cfRule type="cellIs" stopIfTrue="1" priority="863" operator="lessThan" dxfId="1">
      <formula>0</formula>
    </cfRule>
  </conditionalFormatting>
  <conditionalFormatting sqref="F494">
    <cfRule type="cellIs" stopIfTrue="1" priority="862" operator="lessThan" dxfId="1">
      <formula>0</formula>
    </cfRule>
  </conditionalFormatting>
  <conditionalFormatting sqref="F495">
    <cfRule type="cellIs" stopIfTrue="1" priority="861" operator="lessThan" dxfId="1">
      <formula>0</formula>
    </cfRule>
  </conditionalFormatting>
  <conditionalFormatting sqref="F496">
    <cfRule type="cellIs" stopIfTrue="1" priority="860" operator="lessThan" dxfId="1">
      <formula>0</formula>
    </cfRule>
  </conditionalFormatting>
  <conditionalFormatting sqref="F497">
    <cfRule type="cellIs" stopIfTrue="1" priority="859" operator="lessThan" dxfId="1">
      <formula>0</formula>
    </cfRule>
  </conditionalFormatting>
  <conditionalFormatting sqref="F498">
    <cfRule type="cellIs" stopIfTrue="1" priority="858" operator="lessThan" dxfId="1">
      <formula>0</formula>
    </cfRule>
  </conditionalFormatting>
  <conditionalFormatting sqref="F499">
    <cfRule type="cellIs" stopIfTrue="1" priority="857" operator="lessThan" dxfId="1">
      <formula>0</formula>
    </cfRule>
  </conditionalFormatting>
  <conditionalFormatting sqref="F500">
    <cfRule type="cellIs" stopIfTrue="1" priority="856" operator="lessThan" dxfId="1">
      <formula>0</formula>
    </cfRule>
  </conditionalFormatting>
  <conditionalFormatting sqref="F501">
    <cfRule type="cellIs" stopIfTrue="1" priority="855" operator="lessThan" dxfId="1">
      <formula>0</formula>
    </cfRule>
  </conditionalFormatting>
  <conditionalFormatting sqref="F502">
    <cfRule type="cellIs" stopIfTrue="1" priority="854" operator="lessThan" dxfId="1">
      <formula>0</formula>
    </cfRule>
  </conditionalFormatting>
  <conditionalFormatting sqref="F503">
    <cfRule type="cellIs" stopIfTrue="1" priority="853" operator="lessThan" dxfId="1">
      <formula>0</formula>
    </cfRule>
  </conditionalFormatting>
  <conditionalFormatting sqref="F504">
    <cfRule type="cellIs" stopIfTrue="1" priority="852" operator="lessThan" dxfId="1">
      <formula>0</formula>
    </cfRule>
  </conditionalFormatting>
  <conditionalFormatting sqref="F505">
    <cfRule type="cellIs" stopIfTrue="1" priority="851" operator="lessThan" dxfId="1">
      <formula>0</formula>
    </cfRule>
  </conditionalFormatting>
  <conditionalFormatting sqref="F506">
    <cfRule type="cellIs" stopIfTrue="1" priority="850" operator="lessThan" dxfId="1">
      <formula>0</formula>
    </cfRule>
  </conditionalFormatting>
  <conditionalFormatting sqref="F507">
    <cfRule type="cellIs" stopIfTrue="1" priority="849" operator="lessThan" dxfId="1">
      <formula>0</formula>
    </cfRule>
  </conditionalFormatting>
  <conditionalFormatting sqref="F508">
    <cfRule type="cellIs" stopIfTrue="1" priority="848" operator="lessThan" dxfId="1">
      <formula>0</formula>
    </cfRule>
  </conditionalFormatting>
  <conditionalFormatting sqref="F509">
    <cfRule type="cellIs" stopIfTrue="1" priority="847" operator="lessThan" dxfId="1">
      <formula>0</formula>
    </cfRule>
  </conditionalFormatting>
  <conditionalFormatting sqref="F510">
    <cfRule type="cellIs" stopIfTrue="1" priority="846" operator="lessThan" dxfId="1">
      <formula>0</formula>
    </cfRule>
  </conditionalFormatting>
  <conditionalFormatting sqref="F511">
    <cfRule type="cellIs" stopIfTrue="1" priority="845" operator="lessThan" dxfId="1">
      <formula>0</formula>
    </cfRule>
  </conditionalFormatting>
  <conditionalFormatting sqref="F512">
    <cfRule type="cellIs" stopIfTrue="1" priority="844" operator="lessThan" dxfId="1">
      <formula>0</formula>
    </cfRule>
  </conditionalFormatting>
  <conditionalFormatting sqref="F513">
    <cfRule type="cellIs" stopIfTrue="1" priority="843" operator="lessThan" dxfId="1">
      <formula>0</formula>
    </cfRule>
  </conditionalFormatting>
  <conditionalFormatting sqref="F514">
    <cfRule type="cellIs" stopIfTrue="1" priority="842" operator="lessThan" dxfId="1">
      <formula>0</formula>
    </cfRule>
  </conditionalFormatting>
  <conditionalFormatting sqref="F515">
    <cfRule type="cellIs" stopIfTrue="1" priority="841" operator="lessThan" dxfId="1">
      <formula>0</formula>
    </cfRule>
  </conditionalFormatting>
  <conditionalFormatting sqref="F516">
    <cfRule type="cellIs" stopIfTrue="1" priority="840" operator="lessThan" dxfId="1">
      <formula>0</formula>
    </cfRule>
  </conditionalFormatting>
  <conditionalFormatting sqref="F517">
    <cfRule type="cellIs" stopIfTrue="1" priority="839" operator="lessThan" dxfId="1">
      <formula>0</formula>
    </cfRule>
  </conditionalFormatting>
  <conditionalFormatting sqref="F518">
    <cfRule type="cellIs" stopIfTrue="1" priority="838" operator="lessThan" dxfId="1">
      <formula>0</formula>
    </cfRule>
  </conditionalFormatting>
  <conditionalFormatting sqref="F519">
    <cfRule type="cellIs" stopIfTrue="1" priority="837" operator="lessThan" dxfId="1">
      <formula>0</formula>
    </cfRule>
  </conditionalFormatting>
  <conditionalFormatting sqref="F520">
    <cfRule type="cellIs" stopIfTrue="1" priority="836" operator="lessThan" dxfId="1">
      <formula>0</formula>
    </cfRule>
  </conditionalFormatting>
  <conditionalFormatting sqref="F521">
    <cfRule type="cellIs" stopIfTrue="1" priority="835" operator="lessThan" dxfId="1">
      <formula>0</formula>
    </cfRule>
  </conditionalFormatting>
  <conditionalFormatting sqref="F522">
    <cfRule type="cellIs" stopIfTrue="1" priority="834" operator="lessThan" dxfId="1">
      <formula>0</formula>
    </cfRule>
  </conditionalFormatting>
  <conditionalFormatting sqref="F523">
    <cfRule type="cellIs" stopIfTrue="1" priority="833" operator="lessThan" dxfId="1">
      <formula>0</formula>
    </cfRule>
  </conditionalFormatting>
  <conditionalFormatting sqref="F524">
    <cfRule type="cellIs" stopIfTrue="1" priority="832" operator="lessThan" dxfId="1">
      <formula>0</formula>
    </cfRule>
  </conditionalFormatting>
  <conditionalFormatting sqref="F525">
    <cfRule type="cellIs" stopIfTrue="1" priority="831" operator="lessThan" dxfId="1">
      <formula>0</formula>
    </cfRule>
  </conditionalFormatting>
  <conditionalFormatting sqref="F526">
    <cfRule type="cellIs" stopIfTrue="1" priority="830" operator="lessThan" dxfId="1">
      <formula>0</formula>
    </cfRule>
  </conditionalFormatting>
  <conditionalFormatting sqref="F527">
    <cfRule type="cellIs" stopIfTrue="1" priority="829" operator="lessThan" dxfId="1">
      <formula>0</formula>
    </cfRule>
  </conditionalFormatting>
  <conditionalFormatting sqref="F528">
    <cfRule type="cellIs" stopIfTrue="1" priority="828" operator="lessThan" dxfId="1">
      <formula>0</formula>
    </cfRule>
  </conditionalFormatting>
  <conditionalFormatting sqref="F529">
    <cfRule type="cellIs" stopIfTrue="1" priority="827" operator="lessThan" dxfId="1">
      <formula>0</formula>
    </cfRule>
  </conditionalFormatting>
  <conditionalFormatting sqref="F530">
    <cfRule type="cellIs" stopIfTrue="1" priority="826" operator="lessThan" dxfId="1">
      <formula>0</formula>
    </cfRule>
  </conditionalFormatting>
  <conditionalFormatting sqref="F531">
    <cfRule type="cellIs" stopIfTrue="1" priority="825" operator="lessThan" dxfId="1">
      <formula>0</formula>
    </cfRule>
  </conditionalFormatting>
  <conditionalFormatting sqref="F532">
    <cfRule type="cellIs" stopIfTrue="1" priority="824" operator="lessThan" dxfId="1">
      <formula>0</formula>
    </cfRule>
  </conditionalFormatting>
  <conditionalFormatting sqref="F533">
    <cfRule type="cellIs" stopIfTrue="1" priority="823" operator="lessThan" dxfId="1">
      <formula>0</formula>
    </cfRule>
  </conditionalFormatting>
  <conditionalFormatting sqref="F534">
    <cfRule type="cellIs" stopIfTrue="1" priority="822" operator="lessThan" dxfId="1">
      <formula>0</formula>
    </cfRule>
  </conditionalFormatting>
  <conditionalFormatting sqref="F535">
    <cfRule type="cellIs" stopIfTrue="1" priority="821" operator="lessThan" dxfId="1">
      <formula>0</formula>
    </cfRule>
  </conditionalFormatting>
  <conditionalFormatting sqref="F536">
    <cfRule type="cellIs" stopIfTrue="1" priority="820" operator="lessThan" dxfId="1">
      <formula>0</formula>
    </cfRule>
  </conditionalFormatting>
  <conditionalFormatting sqref="F537">
    <cfRule type="cellIs" stopIfTrue="1" priority="819" operator="lessThan" dxfId="1">
      <formula>0</formula>
    </cfRule>
  </conditionalFormatting>
  <conditionalFormatting sqref="F538">
    <cfRule type="cellIs" stopIfTrue="1" priority="818" operator="lessThan" dxfId="1">
      <formula>0</formula>
    </cfRule>
  </conditionalFormatting>
  <conditionalFormatting sqref="F539">
    <cfRule type="cellIs" stopIfTrue="1" priority="817" operator="lessThan" dxfId="1">
      <formula>0</formula>
    </cfRule>
  </conditionalFormatting>
  <conditionalFormatting sqref="F540">
    <cfRule type="cellIs" stopIfTrue="1" priority="816" operator="lessThan" dxfId="1">
      <formula>0</formula>
    </cfRule>
  </conditionalFormatting>
  <conditionalFormatting sqref="F541">
    <cfRule type="cellIs" stopIfTrue="1" priority="815" operator="lessThan" dxfId="1">
      <formula>0</formula>
    </cfRule>
  </conditionalFormatting>
  <conditionalFormatting sqref="F542">
    <cfRule type="cellIs" stopIfTrue="1" priority="814" operator="lessThan" dxfId="1">
      <formula>0</formula>
    </cfRule>
  </conditionalFormatting>
  <conditionalFormatting sqref="F543">
    <cfRule type="cellIs" stopIfTrue="1" priority="813" operator="lessThan" dxfId="1">
      <formula>0</formula>
    </cfRule>
  </conditionalFormatting>
  <conditionalFormatting sqref="F544">
    <cfRule type="cellIs" stopIfTrue="1" priority="812" operator="lessThan" dxfId="1">
      <formula>0</formula>
    </cfRule>
  </conditionalFormatting>
  <conditionalFormatting sqref="F545">
    <cfRule type="cellIs" stopIfTrue="1" priority="811" operator="lessThan" dxfId="1">
      <formula>0</formula>
    </cfRule>
  </conditionalFormatting>
  <conditionalFormatting sqref="F546">
    <cfRule type="cellIs" stopIfTrue="1" priority="810" operator="lessThan" dxfId="1">
      <formula>0</formula>
    </cfRule>
  </conditionalFormatting>
  <conditionalFormatting sqref="F547">
    <cfRule type="cellIs" stopIfTrue="1" priority="809" operator="lessThan" dxfId="1">
      <formula>0</formula>
    </cfRule>
  </conditionalFormatting>
  <conditionalFormatting sqref="F548">
    <cfRule type="cellIs" stopIfTrue="1" priority="808" operator="lessThan" dxfId="1">
      <formula>0</formula>
    </cfRule>
  </conditionalFormatting>
  <conditionalFormatting sqref="F549">
    <cfRule type="cellIs" stopIfTrue="1" priority="807" operator="lessThan" dxfId="1">
      <formula>0</formula>
    </cfRule>
  </conditionalFormatting>
  <conditionalFormatting sqref="F550">
    <cfRule type="cellIs" stopIfTrue="1" priority="806" operator="lessThan" dxfId="1">
      <formula>0</formula>
    </cfRule>
  </conditionalFormatting>
  <conditionalFormatting sqref="F551">
    <cfRule type="cellIs" stopIfTrue="1" priority="805" operator="lessThan" dxfId="1">
      <formula>0</formula>
    </cfRule>
  </conditionalFormatting>
  <conditionalFormatting sqref="F552">
    <cfRule type="cellIs" stopIfTrue="1" priority="804" operator="lessThan" dxfId="1">
      <formula>0</formula>
    </cfRule>
  </conditionalFormatting>
  <conditionalFormatting sqref="F553">
    <cfRule type="cellIs" stopIfTrue="1" priority="803" operator="lessThan" dxfId="1">
      <formula>0</formula>
    </cfRule>
  </conditionalFormatting>
  <conditionalFormatting sqref="F554">
    <cfRule type="cellIs" stopIfTrue="1" priority="802" operator="lessThan" dxfId="1">
      <formula>0</formula>
    </cfRule>
  </conditionalFormatting>
  <conditionalFormatting sqref="F555">
    <cfRule type="cellIs" stopIfTrue="1" priority="801" operator="lessThan" dxfId="1">
      <formula>0</formula>
    </cfRule>
  </conditionalFormatting>
  <conditionalFormatting sqref="F556">
    <cfRule type="cellIs" stopIfTrue="1" priority="800" operator="lessThan" dxfId="1">
      <formula>0</formula>
    </cfRule>
  </conditionalFormatting>
  <conditionalFormatting sqref="F557">
    <cfRule type="cellIs" stopIfTrue="1" priority="799" operator="lessThan" dxfId="1">
      <formula>0</formula>
    </cfRule>
  </conditionalFormatting>
  <conditionalFormatting sqref="F558">
    <cfRule type="cellIs" stopIfTrue="1" priority="798" operator="lessThan" dxfId="1">
      <formula>0</formula>
    </cfRule>
  </conditionalFormatting>
  <conditionalFormatting sqref="F559">
    <cfRule type="cellIs" stopIfTrue="1" priority="797" operator="lessThan" dxfId="1">
      <formula>0</formula>
    </cfRule>
  </conditionalFormatting>
  <conditionalFormatting sqref="F560">
    <cfRule type="cellIs" stopIfTrue="1" priority="796" operator="lessThan" dxfId="1">
      <formula>0</formula>
    </cfRule>
  </conditionalFormatting>
  <conditionalFormatting sqref="F561">
    <cfRule type="cellIs" stopIfTrue="1" priority="795" operator="lessThan" dxfId="1">
      <formula>0</formula>
    </cfRule>
  </conditionalFormatting>
  <conditionalFormatting sqref="F562">
    <cfRule type="cellIs" stopIfTrue="1" priority="794" operator="lessThan" dxfId="1">
      <formula>0</formula>
    </cfRule>
  </conditionalFormatting>
  <conditionalFormatting sqref="F563">
    <cfRule type="cellIs" stopIfTrue="1" priority="793" operator="lessThan" dxfId="1">
      <formula>0</formula>
    </cfRule>
  </conditionalFormatting>
  <conditionalFormatting sqref="F564">
    <cfRule type="cellIs" stopIfTrue="1" priority="792" operator="lessThan" dxfId="1">
      <formula>0</formula>
    </cfRule>
  </conditionalFormatting>
  <conditionalFormatting sqref="F565">
    <cfRule type="cellIs" stopIfTrue="1" priority="791" operator="lessThan" dxfId="1">
      <formula>0</formula>
    </cfRule>
  </conditionalFormatting>
  <conditionalFormatting sqref="F566">
    <cfRule type="cellIs" stopIfTrue="1" priority="790" operator="lessThan" dxfId="1">
      <formula>0</formula>
    </cfRule>
  </conditionalFormatting>
  <conditionalFormatting sqref="F567">
    <cfRule type="cellIs" stopIfTrue="1" priority="789" operator="lessThan" dxfId="1">
      <formula>0</formula>
    </cfRule>
  </conditionalFormatting>
  <conditionalFormatting sqref="F568">
    <cfRule type="cellIs" stopIfTrue="1" priority="788" operator="lessThan" dxfId="1">
      <formula>0</formula>
    </cfRule>
  </conditionalFormatting>
  <conditionalFormatting sqref="F569">
    <cfRule type="cellIs" stopIfTrue="1" priority="787" operator="lessThan" dxfId="1">
      <formula>0</formula>
    </cfRule>
  </conditionalFormatting>
  <conditionalFormatting sqref="F570">
    <cfRule type="cellIs" stopIfTrue="1" priority="786" operator="lessThan" dxfId="1">
      <formula>0</formula>
    </cfRule>
  </conditionalFormatting>
  <conditionalFormatting sqref="F571">
    <cfRule type="cellIs" stopIfTrue="1" priority="785" operator="lessThan" dxfId="1">
      <formula>0</formula>
    </cfRule>
  </conditionalFormatting>
  <conditionalFormatting sqref="F572">
    <cfRule type="cellIs" stopIfTrue="1" priority="784" operator="lessThan" dxfId="1">
      <formula>0</formula>
    </cfRule>
  </conditionalFormatting>
  <conditionalFormatting sqref="F573">
    <cfRule type="cellIs" stopIfTrue="1" priority="783" operator="lessThan" dxfId="1">
      <formula>0</formula>
    </cfRule>
  </conditionalFormatting>
  <conditionalFormatting sqref="F574">
    <cfRule type="cellIs" stopIfTrue="1" priority="782" operator="lessThan" dxfId="1">
      <formula>0</formula>
    </cfRule>
  </conditionalFormatting>
  <conditionalFormatting sqref="F575">
    <cfRule type="cellIs" stopIfTrue="1" priority="781" operator="lessThan" dxfId="1">
      <formula>0</formula>
    </cfRule>
  </conditionalFormatting>
  <conditionalFormatting sqref="F576">
    <cfRule type="cellIs" stopIfTrue="1" priority="780" operator="lessThan" dxfId="1">
      <formula>0</formula>
    </cfRule>
  </conditionalFormatting>
  <conditionalFormatting sqref="F577">
    <cfRule type="cellIs" stopIfTrue="1" priority="779" operator="lessThan" dxfId="1">
      <formula>0</formula>
    </cfRule>
  </conditionalFormatting>
  <conditionalFormatting sqref="F578">
    <cfRule type="cellIs" stopIfTrue="1" priority="778" operator="lessThan" dxfId="1">
      <formula>0</formula>
    </cfRule>
  </conditionalFormatting>
  <conditionalFormatting sqref="F579">
    <cfRule type="cellIs" stopIfTrue="1" priority="777" operator="lessThan" dxfId="1">
      <formula>0</formula>
    </cfRule>
  </conditionalFormatting>
  <conditionalFormatting sqref="F580">
    <cfRule type="cellIs" stopIfTrue="1" priority="776" operator="lessThan" dxfId="1">
      <formula>0</formula>
    </cfRule>
  </conditionalFormatting>
  <conditionalFormatting sqref="F581">
    <cfRule type="cellIs" stopIfTrue="1" priority="775" operator="lessThan" dxfId="1">
      <formula>0</formula>
    </cfRule>
  </conditionalFormatting>
  <conditionalFormatting sqref="F582">
    <cfRule type="cellIs" stopIfTrue="1" priority="774" operator="lessThan" dxfId="1">
      <formula>0</formula>
    </cfRule>
  </conditionalFormatting>
  <conditionalFormatting sqref="F583">
    <cfRule type="cellIs" stopIfTrue="1" priority="773" operator="lessThan" dxfId="1">
      <formula>0</formula>
    </cfRule>
  </conditionalFormatting>
  <conditionalFormatting sqref="F584">
    <cfRule type="cellIs" stopIfTrue="1" priority="772" operator="lessThan" dxfId="1">
      <formula>0</formula>
    </cfRule>
  </conditionalFormatting>
  <conditionalFormatting sqref="F585">
    <cfRule type="cellIs" stopIfTrue="1" priority="771" operator="lessThan" dxfId="1">
      <formula>0</formula>
    </cfRule>
  </conditionalFormatting>
  <conditionalFormatting sqref="F586">
    <cfRule type="cellIs" stopIfTrue="1" priority="770" operator="lessThan" dxfId="1">
      <formula>0</formula>
    </cfRule>
  </conditionalFormatting>
  <conditionalFormatting sqref="F587">
    <cfRule type="cellIs" stopIfTrue="1" priority="769" operator="lessThan" dxfId="1">
      <formula>0</formula>
    </cfRule>
  </conditionalFormatting>
  <conditionalFormatting sqref="F588">
    <cfRule type="cellIs" stopIfTrue="1" priority="768" operator="lessThan" dxfId="1">
      <formula>0</formula>
    </cfRule>
  </conditionalFormatting>
  <conditionalFormatting sqref="F589">
    <cfRule type="cellIs" stopIfTrue="1" priority="767" operator="lessThan" dxfId="1">
      <formula>0</formula>
    </cfRule>
  </conditionalFormatting>
  <conditionalFormatting sqref="F590">
    <cfRule type="cellIs" stopIfTrue="1" priority="766" operator="lessThan" dxfId="1">
      <formula>0</formula>
    </cfRule>
  </conditionalFormatting>
  <conditionalFormatting sqref="F591">
    <cfRule type="cellIs" stopIfTrue="1" priority="765" operator="lessThan" dxfId="1">
      <formula>0</formula>
    </cfRule>
  </conditionalFormatting>
  <conditionalFormatting sqref="F592">
    <cfRule type="cellIs" stopIfTrue="1" priority="764" operator="lessThan" dxfId="1">
      <formula>0</formula>
    </cfRule>
  </conditionalFormatting>
  <conditionalFormatting sqref="F593">
    <cfRule type="cellIs" stopIfTrue="1" priority="763" operator="lessThan" dxfId="1">
      <formula>0</formula>
    </cfRule>
  </conditionalFormatting>
  <conditionalFormatting sqref="F594">
    <cfRule type="cellIs" stopIfTrue="1" priority="762" operator="lessThan" dxfId="1">
      <formula>0</formula>
    </cfRule>
  </conditionalFormatting>
  <conditionalFormatting sqref="F595">
    <cfRule type="cellIs" stopIfTrue="1" priority="761" operator="lessThan" dxfId="1">
      <formula>0</formula>
    </cfRule>
  </conditionalFormatting>
  <conditionalFormatting sqref="F596">
    <cfRule type="cellIs" stopIfTrue="1" priority="760" operator="lessThan" dxfId="1">
      <formula>0</formula>
    </cfRule>
  </conditionalFormatting>
  <conditionalFormatting sqref="F597">
    <cfRule type="cellIs" stopIfTrue="1" priority="759" operator="lessThan" dxfId="1">
      <formula>0</formula>
    </cfRule>
  </conditionalFormatting>
  <conditionalFormatting sqref="F598">
    <cfRule type="cellIs" stopIfTrue="1" priority="758" operator="lessThan" dxfId="1">
      <formula>0</formula>
    </cfRule>
  </conditionalFormatting>
  <conditionalFormatting sqref="F599">
    <cfRule type="cellIs" stopIfTrue="1" priority="757" operator="lessThan" dxfId="1">
      <formula>0</formula>
    </cfRule>
  </conditionalFormatting>
  <conditionalFormatting sqref="F600">
    <cfRule type="cellIs" stopIfTrue="1" priority="756" operator="lessThan" dxfId="1">
      <formula>0</formula>
    </cfRule>
  </conditionalFormatting>
  <conditionalFormatting sqref="F601">
    <cfRule type="cellIs" stopIfTrue="1" priority="755" operator="lessThan" dxfId="1">
      <formula>0</formula>
    </cfRule>
  </conditionalFormatting>
  <conditionalFormatting sqref="F602">
    <cfRule type="cellIs" stopIfTrue="1" priority="754" operator="lessThan" dxfId="1">
      <formula>0</formula>
    </cfRule>
  </conditionalFormatting>
  <conditionalFormatting sqref="F603">
    <cfRule type="cellIs" stopIfTrue="1" priority="753" operator="lessThan" dxfId="1">
      <formula>0</formula>
    </cfRule>
  </conditionalFormatting>
  <conditionalFormatting sqref="F604">
    <cfRule type="cellIs" stopIfTrue="1" priority="752" operator="lessThan" dxfId="1">
      <formula>0</formula>
    </cfRule>
  </conditionalFormatting>
  <conditionalFormatting sqref="F605">
    <cfRule type="cellIs" stopIfTrue="1" priority="751" operator="lessThan" dxfId="1">
      <formula>0</formula>
    </cfRule>
  </conditionalFormatting>
  <conditionalFormatting sqref="F606">
    <cfRule type="cellIs" stopIfTrue="1" priority="750" operator="lessThan" dxfId="1">
      <formula>0</formula>
    </cfRule>
  </conditionalFormatting>
  <conditionalFormatting sqref="F607">
    <cfRule type="cellIs" stopIfTrue="1" priority="749" operator="lessThan" dxfId="1">
      <formula>0</formula>
    </cfRule>
  </conditionalFormatting>
  <conditionalFormatting sqref="F608">
    <cfRule type="cellIs" stopIfTrue="1" priority="748" operator="lessThan" dxfId="1">
      <formula>0</formula>
    </cfRule>
  </conditionalFormatting>
  <conditionalFormatting sqref="F609">
    <cfRule type="cellIs" stopIfTrue="1" priority="747" operator="lessThan" dxfId="1">
      <formula>0</formula>
    </cfRule>
  </conditionalFormatting>
  <conditionalFormatting sqref="F610">
    <cfRule type="cellIs" stopIfTrue="1" priority="746" operator="lessThan" dxfId="1">
      <formula>0</formula>
    </cfRule>
  </conditionalFormatting>
  <conditionalFormatting sqref="F611">
    <cfRule type="cellIs" stopIfTrue="1" priority="745" operator="lessThan" dxfId="1">
      <formula>0</formula>
    </cfRule>
  </conditionalFormatting>
  <conditionalFormatting sqref="F612">
    <cfRule type="cellIs" stopIfTrue="1" priority="744" operator="lessThan" dxfId="1">
      <formula>0</formula>
    </cfRule>
  </conditionalFormatting>
  <conditionalFormatting sqref="F613">
    <cfRule type="cellIs" stopIfTrue="1" priority="743" operator="lessThan" dxfId="1">
      <formula>0</formula>
    </cfRule>
  </conditionalFormatting>
  <conditionalFormatting sqref="F614">
    <cfRule type="cellIs" stopIfTrue="1" priority="742" operator="lessThan" dxfId="1">
      <formula>0</formula>
    </cfRule>
  </conditionalFormatting>
  <conditionalFormatting sqref="F615">
    <cfRule type="cellIs" stopIfTrue="1" priority="741" operator="lessThan" dxfId="1">
      <formula>0</formula>
    </cfRule>
  </conditionalFormatting>
  <conditionalFormatting sqref="F616">
    <cfRule type="cellIs" stopIfTrue="1" priority="740" operator="lessThan" dxfId="1">
      <formula>0</formula>
    </cfRule>
  </conditionalFormatting>
  <conditionalFormatting sqref="F617">
    <cfRule type="cellIs" stopIfTrue="1" priority="739" operator="lessThan" dxfId="1">
      <formula>0</formula>
    </cfRule>
  </conditionalFormatting>
  <conditionalFormatting sqref="F618">
    <cfRule type="cellIs" stopIfTrue="1" priority="738" operator="lessThan" dxfId="1">
      <formula>0</formula>
    </cfRule>
  </conditionalFormatting>
  <conditionalFormatting sqref="F619">
    <cfRule type="cellIs" stopIfTrue="1" priority="737" operator="lessThan" dxfId="1">
      <formula>0</formula>
    </cfRule>
  </conditionalFormatting>
  <conditionalFormatting sqref="F620">
    <cfRule type="cellIs" stopIfTrue="1" priority="736" operator="lessThan" dxfId="1">
      <formula>0</formula>
    </cfRule>
  </conditionalFormatting>
  <conditionalFormatting sqref="F621">
    <cfRule type="cellIs" stopIfTrue="1" priority="735" operator="lessThan" dxfId="1">
      <formula>0</formula>
    </cfRule>
  </conditionalFormatting>
  <conditionalFormatting sqref="F622">
    <cfRule type="cellIs" stopIfTrue="1" priority="734" operator="lessThan" dxfId="1">
      <formula>0</formula>
    </cfRule>
  </conditionalFormatting>
  <conditionalFormatting sqref="F623">
    <cfRule type="cellIs" stopIfTrue="1" priority="733" operator="lessThan" dxfId="1">
      <formula>0</formula>
    </cfRule>
  </conditionalFormatting>
  <conditionalFormatting sqref="F624">
    <cfRule type="cellIs" stopIfTrue="1" priority="732" operator="lessThan" dxfId="1">
      <formula>0</formula>
    </cfRule>
  </conditionalFormatting>
  <conditionalFormatting sqref="F625">
    <cfRule type="cellIs" stopIfTrue="1" priority="731" operator="lessThan" dxfId="1">
      <formula>0</formula>
    </cfRule>
  </conditionalFormatting>
  <conditionalFormatting sqref="F626">
    <cfRule type="cellIs" stopIfTrue="1" priority="730" operator="lessThan" dxfId="1">
      <formula>0</formula>
    </cfRule>
  </conditionalFormatting>
  <conditionalFormatting sqref="F627">
    <cfRule type="cellIs" stopIfTrue="1" priority="729" operator="lessThan" dxfId="1">
      <formula>0</formula>
    </cfRule>
  </conditionalFormatting>
  <conditionalFormatting sqref="F628">
    <cfRule type="cellIs" stopIfTrue="1" priority="728" operator="lessThan" dxfId="1">
      <formula>0</formula>
    </cfRule>
  </conditionalFormatting>
  <conditionalFormatting sqref="F629">
    <cfRule type="cellIs" stopIfTrue="1" priority="727" operator="lessThan" dxfId="1">
      <formula>0</formula>
    </cfRule>
  </conditionalFormatting>
  <conditionalFormatting sqref="F630">
    <cfRule type="cellIs" stopIfTrue="1" priority="726" operator="lessThan" dxfId="1">
      <formula>0</formula>
    </cfRule>
  </conditionalFormatting>
  <conditionalFormatting sqref="F631">
    <cfRule type="cellIs" stopIfTrue="1" priority="725" operator="lessThan" dxfId="1">
      <formula>0</formula>
    </cfRule>
  </conditionalFormatting>
  <conditionalFormatting sqref="F632">
    <cfRule type="cellIs" stopIfTrue="1" priority="724" operator="lessThan" dxfId="1">
      <formula>0</formula>
    </cfRule>
  </conditionalFormatting>
  <conditionalFormatting sqref="F633">
    <cfRule type="cellIs" stopIfTrue="1" priority="723" operator="lessThan" dxfId="1">
      <formula>0</formula>
    </cfRule>
  </conditionalFormatting>
  <conditionalFormatting sqref="F634">
    <cfRule type="cellIs" stopIfTrue="1" priority="722" operator="lessThan" dxfId="1">
      <formula>0</formula>
    </cfRule>
  </conditionalFormatting>
  <conditionalFormatting sqref="F635">
    <cfRule type="cellIs" stopIfTrue="1" priority="721" operator="lessThan" dxfId="1">
      <formula>0</formula>
    </cfRule>
  </conditionalFormatting>
  <conditionalFormatting sqref="F636">
    <cfRule type="cellIs" stopIfTrue="1" priority="720" operator="lessThan" dxfId="1">
      <formula>0</formula>
    </cfRule>
  </conditionalFormatting>
  <conditionalFormatting sqref="F637">
    <cfRule type="cellIs" stopIfTrue="1" priority="719" operator="lessThan" dxfId="1">
      <formula>0</formula>
    </cfRule>
  </conditionalFormatting>
  <conditionalFormatting sqref="F638">
    <cfRule type="cellIs" stopIfTrue="1" priority="718" operator="lessThan" dxfId="1">
      <formula>0</formula>
    </cfRule>
  </conditionalFormatting>
  <conditionalFormatting sqref="F639">
    <cfRule type="cellIs" stopIfTrue="1" priority="717" operator="lessThan" dxfId="1">
      <formula>0</formula>
    </cfRule>
  </conditionalFormatting>
  <conditionalFormatting sqref="F640">
    <cfRule type="cellIs" stopIfTrue="1" priority="716" operator="lessThan" dxfId="1">
      <formula>0</formula>
    </cfRule>
  </conditionalFormatting>
  <conditionalFormatting sqref="F641">
    <cfRule type="cellIs" stopIfTrue="1" priority="715" operator="lessThan" dxfId="1">
      <formula>0</formula>
    </cfRule>
  </conditionalFormatting>
  <conditionalFormatting sqref="F642">
    <cfRule type="cellIs" stopIfTrue="1" priority="714" operator="lessThan" dxfId="1">
      <formula>0</formula>
    </cfRule>
  </conditionalFormatting>
  <conditionalFormatting sqref="F643">
    <cfRule type="cellIs" stopIfTrue="1" priority="713" operator="lessThan" dxfId="1">
      <formula>0</formula>
    </cfRule>
  </conditionalFormatting>
  <conditionalFormatting sqref="F644">
    <cfRule type="cellIs" stopIfTrue="1" priority="712" operator="lessThan" dxfId="1">
      <formula>0</formula>
    </cfRule>
  </conditionalFormatting>
  <conditionalFormatting sqref="F645">
    <cfRule type="cellIs" stopIfTrue="1" priority="711" operator="lessThan" dxfId="1">
      <formula>0</formula>
    </cfRule>
  </conditionalFormatting>
  <conditionalFormatting sqref="F646">
    <cfRule type="cellIs" stopIfTrue="1" priority="710" operator="lessThan" dxfId="1">
      <formula>0</formula>
    </cfRule>
  </conditionalFormatting>
  <conditionalFormatting sqref="F647">
    <cfRule type="cellIs" stopIfTrue="1" priority="709" operator="lessThan" dxfId="1">
      <formula>0</formula>
    </cfRule>
  </conditionalFormatting>
  <conditionalFormatting sqref="F648">
    <cfRule type="cellIs" stopIfTrue="1" priority="708" operator="lessThan" dxfId="1">
      <formula>0</formula>
    </cfRule>
  </conditionalFormatting>
  <conditionalFormatting sqref="F649">
    <cfRule type="cellIs" stopIfTrue="1" priority="707" operator="lessThan" dxfId="1">
      <formula>0</formula>
    </cfRule>
  </conditionalFormatting>
  <conditionalFormatting sqref="F650">
    <cfRule type="cellIs" stopIfTrue="1" priority="706" operator="lessThan" dxfId="1">
      <formula>0</formula>
    </cfRule>
  </conditionalFormatting>
  <conditionalFormatting sqref="F651">
    <cfRule type="cellIs" stopIfTrue="1" priority="705" operator="lessThan" dxfId="1">
      <formula>0</formula>
    </cfRule>
  </conditionalFormatting>
  <conditionalFormatting sqref="F652">
    <cfRule type="cellIs" stopIfTrue="1" priority="704" operator="lessThan" dxfId="1">
      <formula>0</formula>
    </cfRule>
  </conditionalFormatting>
  <conditionalFormatting sqref="F653">
    <cfRule type="cellIs" stopIfTrue="1" priority="703" operator="lessThan" dxfId="1">
      <formula>0</formula>
    </cfRule>
  </conditionalFormatting>
  <conditionalFormatting sqref="F654">
    <cfRule type="cellIs" stopIfTrue="1" priority="702" operator="lessThan" dxfId="1">
      <formula>0</formula>
    </cfRule>
  </conditionalFormatting>
  <conditionalFormatting sqref="F655">
    <cfRule type="cellIs" stopIfTrue="1" priority="701" operator="lessThan" dxfId="1">
      <formula>0</formula>
    </cfRule>
  </conditionalFormatting>
  <conditionalFormatting sqref="F656">
    <cfRule type="cellIs" stopIfTrue="1" priority="700" operator="lessThan" dxfId="1">
      <formula>0</formula>
    </cfRule>
  </conditionalFormatting>
  <conditionalFormatting sqref="F657">
    <cfRule type="cellIs" stopIfTrue="1" priority="699" operator="lessThan" dxfId="1">
      <formula>0</formula>
    </cfRule>
  </conditionalFormatting>
  <conditionalFormatting sqref="F658">
    <cfRule type="cellIs" stopIfTrue="1" priority="698" operator="lessThan" dxfId="1">
      <formula>0</formula>
    </cfRule>
  </conditionalFormatting>
  <conditionalFormatting sqref="F659">
    <cfRule type="cellIs" stopIfTrue="1" priority="697" operator="lessThan" dxfId="1">
      <formula>0</formula>
    </cfRule>
  </conditionalFormatting>
  <conditionalFormatting sqref="F660">
    <cfRule type="cellIs" stopIfTrue="1" priority="696" operator="lessThan" dxfId="1">
      <formula>0</formula>
    </cfRule>
  </conditionalFormatting>
  <conditionalFormatting sqref="F661">
    <cfRule type="cellIs" stopIfTrue="1" priority="695" operator="lessThan" dxfId="1">
      <formula>0</formula>
    </cfRule>
  </conditionalFormatting>
  <conditionalFormatting sqref="F662">
    <cfRule type="cellIs" stopIfTrue="1" priority="694" operator="lessThan" dxfId="1">
      <formula>0</formula>
    </cfRule>
  </conditionalFormatting>
  <conditionalFormatting sqref="F663">
    <cfRule type="cellIs" stopIfTrue="1" priority="693" operator="lessThan" dxfId="1">
      <formula>0</formula>
    </cfRule>
  </conditionalFormatting>
  <conditionalFormatting sqref="F664">
    <cfRule type="cellIs" stopIfTrue="1" priority="692" operator="lessThan" dxfId="1">
      <formula>0</formula>
    </cfRule>
  </conditionalFormatting>
  <conditionalFormatting sqref="F665">
    <cfRule type="cellIs" stopIfTrue="1" priority="691" operator="lessThan" dxfId="1">
      <formula>0</formula>
    </cfRule>
  </conditionalFormatting>
  <conditionalFormatting sqref="F666">
    <cfRule type="cellIs" stopIfTrue="1" priority="690" operator="lessThan" dxfId="1">
      <formula>0</formula>
    </cfRule>
  </conditionalFormatting>
  <conditionalFormatting sqref="F667">
    <cfRule type="cellIs" stopIfTrue="1" priority="689" operator="lessThan" dxfId="1">
      <formula>0</formula>
    </cfRule>
  </conditionalFormatting>
  <conditionalFormatting sqref="F668">
    <cfRule type="cellIs" stopIfTrue="1" priority="688" operator="lessThan" dxfId="1">
      <formula>0</formula>
    </cfRule>
  </conditionalFormatting>
  <conditionalFormatting sqref="F669">
    <cfRule type="cellIs" stopIfTrue="1" priority="687" operator="lessThan" dxfId="1">
      <formula>0</formula>
    </cfRule>
  </conditionalFormatting>
  <conditionalFormatting sqref="F670">
    <cfRule type="cellIs" stopIfTrue="1" priority="686" operator="lessThan" dxfId="1">
      <formula>0</formula>
    </cfRule>
  </conditionalFormatting>
  <conditionalFormatting sqref="F671">
    <cfRule type="cellIs" stopIfTrue="1" priority="685" operator="lessThan" dxfId="1">
      <formula>0</formula>
    </cfRule>
  </conditionalFormatting>
  <conditionalFormatting sqref="F672">
    <cfRule type="cellIs" stopIfTrue="1" priority="684" operator="lessThan" dxfId="1">
      <formula>0</formula>
    </cfRule>
  </conditionalFormatting>
  <conditionalFormatting sqref="F673">
    <cfRule type="cellIs" stopIfTrue="1" priority="683" operator="lessThan" dxfId="1">
      <formula>0</formula>
    </cfRule>
  </conditionalFormatting>
  <conditionalFormatting sqref="F674">
    <cfRule type="cellIs" stopIfTrue="1" priority="682" operator="lessThan" dxfId="1">
      <formula>0</formula>
    </cfRule>
  </conditionalFormatting>
  <conditionalFormatting sqref="F675">
    <cfRule type="cellIs" stopIfTrue="1" priority="681" operator="lessThan" dxfId="1">
      <formula>0</formula>
    </cfRule>
  </conditionalFormatting>
  <conditionalFormatting sqref="F676">
    <cfRule type="cellIs" stopIfTrue="1" priority="680" operator="lessThan" dxfId="1">
      <formula>0</formula>
    </cfRule>
  </conditionalFormatting>
  <conditionalFormatting sqref="F677">
    <cfRule type="cellIs" stopIfTrue="1" priority="679" operator="lessThan" dxfId="1">
      <formula>0</formula>
    </cfRule>
  </conditionalFormatting>
  <conditionalFormatting sqref="F678">
    <cfRule type="cellIs" stopIfTrue="1" priority="678" operator="lessThan" dxfId="1">
      <formula>0</formula>
    </cfRule>
  </conditionalFormatting>
  <conditionalFormatting sqref="F679">
    <cfRule type="cellIs" stopIfTrue="1" priority="677" operator="lessThan" dxfId="1">
      <formula>0</formula>
    </cfRule>
  </conditionalFormatting>
  <conditionalFormatting sqref="F680">
    <cfRule type="cellIs" stopIfTrue="1" priority="676" operator="lessThan" dxfId="1">
      <formula>0</formula>
    </cfRule>
  </conditionalFormatting>
  <conditionalFormatting sqref="F681">
    <cfRule type="cellIs" stopIfTrue="1" priority="675" operator="lessThan" dxfId="1">
      <formula>0</formula>
    </cfRule>
  </conditionalFormatting>
  <conditionalFormatting sqref="F682">
    <cfRule type="cellIs" stopIfTrue="1" priority="674" operator="lessThan" dxfId="1">
      <formula>0</formula>
    </cfRule>
  </conditionalFormatting>
  <conditionalFormatting sqref="F683">
    <cfRule type="cellIs" stopIfTrue="1" priority="673" operator="lessThan" dxfId="1">
      <formula>0</formula>
    </cfRule>
  </conditionalFormatting>
  <conditionalFormatting sqref="F684">
    <cfRule type="cellIs" stopIfTrue="1" priority="672" operator="lessThan" dxfId="1">
      <formula>0</formula>
    </cfRule>
  </conditionalFormatting>
  <conditionalFormatting sqref="F685">
    <cfRule type="cellIs" stopIfTrue="1" priority="671" operator="lessThan" dxfId="1">
      <formula>0</formula>
    </cfRule>
  </conditionalFormatting>
  <conditionalFormatting sqref="F686">
    <cfRule type="cellIs" stopIfTrue="1" priority="670" operator="lessThan" dxfId="1">
      <formula>0</formula>
    </cfRule>
  </conditionalFormatting>
  <conditionalFormatting sqref="F687">
    <cfRule type="cellIs" stopIfTrue="1" priority="669" operator="lessThan" dxfId="1">
      <formula>0</formula>
    </cfRule>
  </conditionalFormatting>
  <conditionalFormatting sqref="F688">
    <cfRule type="cellIs" stopIfTrue="1" priority="668" operator="lessThan" dxfId="1">
      <formula>0</formula>
    </cfRule>
  </conditionalFormatting>
  <conditionalFormatting sqref="F689">
    <cfRule type="cellIs" stopIfTrue="1" priority="667" operator="lessThan" dxfId="1">
      <formula>0</formula>
    </cfRule>
  </conditionalFormatting>
  <conditionalFormatting sqref="F690">
    <cfRule type="cellIs" stopIfTrue="1" priority="666" operator="lessThan" dxfId="1">
      <formula>0</formula>
    </cfRule>
  </conditionalFormatting>
  <conditionalFormatting sqref="F691">
    <cfRule type="cellIs" stopIfTrue="1" priority="665" operator="lessThan" dxfId="1">
      <formula>0</formula>
    </cfRule>
  </conditionalFormatting>
  <conditionalFormatting sqref="F692">
    <cfRule type="cellIs" stopIfTrue="1" priority="664" operator="lessThan" dxfId="1">
      <formula>0</formula>
    </cfRule>
  </conditionalFormatting>
  <conditionalFormatting sqref="F693">
    <cfRule type="cellIs" stopIfTrue="1" priority="663" operator="lessThan" dxfId="1">
      <formula>0</formula>
    </cfRule>
  </conditionalFormatting>
  <conditionalFormatting sqref="F694">
    <cfRule type="cellIs" stopIfTrue="1" priority="662" operator="lessThan" dxfId="1">
      <formula>0</formula>
    </cfRule>
  </conditionalFormatting>
  <conditionalFormatting sqref="F695">
    <cfRule type="cellIs" stopIfTrue="1" priority="661" operator="lessThan" dxfId="1">
      <formula>0</formula>
    </cfRule>
  </conditionalFormatting>
  <conditionalFormatting sqref="F696">
    <cfRule type="cellIs" stopIfTrue="1" priority="660" operator="lessThan" dxfId="1">
      <formula>0</formula>
    </cfRule>
  </conditionalFormatting>
  <conditionalFormatting sqref="F697">
    <cfRule type="cellIs" stopIfTrue="1" priority="659" operator="lessThan" dxfId="1">
      <formula>0</formula>
    </cfRule>
  </conditionalFormatting>
  <conditionalFormatting sqref="F698">
    <cfRule type="cellIs" stopIfTrue="1" priority="658" operator="lessThan" dxfId="1">
      <formula>0</formula>
    </cfRule>
  </conditionalFormatting>
  <conditionalFormatting sqref="F699">
    <cfRule type="cellIs" stopIfTrue="1" priority="657" operator="lessThan" dxfId="1">
      <formula>0</formula>
    </cfRule>
  </conditionalFormatting>
  <conditionalFormatting sqref="F700">
    <cfRule type="cellIs" stopIfTrue="1" priority="656" operator="lessThan" dxfId="1">
      <formula>0</formula>
    </cfRule>
  </conditionalFormatting>
  <conditionalFormatting sqref="F701">
    <cfRule type="cellIs" stopIfTrue="1" priority="655" operator="lessThan" dxfId="1">
      <formula>0</formula>
    </cfRule>
  </conditionalFormatting>
  <conditionalFormatting sqref="F702">
    <cfRule type="cellIs" stopIfTrue="1" priority="654" operator="lessThan" dxfId="1">
      <formula>0</formula>
    </cfRule>
  </conditionalFormatting>
  <conditionalFormatting sqref="F703">
    <cfRule type="cellIs" stopIfTrue="1" priority="653" operator="lessThan" dxfId="1">
      <formula>0</formula>
    </cfRule>
  </conditionalFormatting>
  <conditionalFormatting sqref="F704">
    <cfRule type="cellIs" stopIfTrue="1" priority="652" operator="lessThan" dxfId="1">
      <formula>0</formula>
    </cfRule>
  </conditionalFormatting>
  <conditionalFormatting sqref="F705">
    <cfRule type="cellIs" stopIfTrue="1" priority="651" operator="lessThan" dxfId="1">
      <formula>0</formula>
    </cfRule>
  </conditionalFormatting>
  <conditionalFormatting sqref="F706">
    <cfRule type="cellIs" stopIfTrue="1" priority="650" operator="lessThan" dxfId="1">
      <formula>0</formula>
    </cfRule>
  </conditionalFormatting>
  <conditionalFormatting sqref="F707">
    <cfRule type="cellIs" stopIfTrue="1" priority="649" operator="lessThan" dxfId="1">
      <formula>0</formula>
    </cfRule>
  </conditionalFormatting>
  <conditionalFormatting sqref="F708">
    <cfRule type="cellIs" stopIfTrue="1" priority="648" operator="lessThan" dxfId="1">
      <formula>0</formula>
    </cfRule>
  </conditionalFormatting>
  <conditionalFormatting sqref="F709">
    <cfRule type="cellIs" stopIfTrue="1" priority="647" operator="lessThan" dxfId="1">
      <formula>0</formula>
    </cfRule>
  </conditionalFormatting>
  <conditionalFormatting sqref="F710">
    <cfRule type="cellIs" stopIfTrue="1" priority="646" operator="lessThan" dxfId="1">
      <formula>0</formula>
    </cfRule>
  </conditionalFormatting>
  <conditionalFormatting sqref="F711">
    <cfRule type="cellIs" stopIfTrue="1" priority="645" operator="lessThan" dxfId="1">
      <formula>0</formula>
    </cfRule>
  </conditionalFormatting>
  <conditionalFormatting sqref="F712">
    <cfRule type="cellIs" stopIfTrue="1" priority="644" operator="lessThan" dxfId="1">
      <formula>0</formula>
    </cfRule>
  </conditionalFormatting>
  <conditionalFormatting sqref="F713">
    <cfRule type="cellIs" stopIfTrue="1" priority="643" operator="lessThan" dxfId="1">
      <formula>0</formula>
    </cfRule>
  </conditionalFormatting>
  <conditionalFormatting sqref="F714">
    <cfRule type="cellIs" stopIfTrue="1" priority="642" operator="lessThan" dxfId="1">
      <formula>0</formula>
    </cfRule>
  </conditionalFormatting>
  <conditionalFormatting sqref="F715">
    <cfRule type="cellIs" stopIfTrue="1" priority="641" operator="lessThan" dxfId="1">
      <formula>0</formula>
    </cfRule>
  </conditionalFormatting>
  <conditionalFormatting sqref="F716">
    <cfRule type="cellIs" stopIfTrue="1" priority="640" operator="lessThan" dxfId="1">
      <formula>0</formula>
    </cfRule>
  </conditionalFormatting>
  <conditionalFormatting sqref="F717">
    <cfRule type="cellIs" stopIfTrue="1" priority="639" operator="lessThan" dxfId="1">
      <formula>0</formula>
    </cfRule>
  </conditionalFormatting>
  <conditionalFormatting sqref="F718">
    <cfRule type="cellIs" stopIfTrue="1" priority="638" operator="lessThan" dxfId="1">
      <formula>0</formula>
    </cfRule>
  </conditionalFormatting>
  <conditionalFormatting sqref="F719">
    <cfRule type="cellIs" stopIfTrue="1" priority="637" operator="lessThan" dxfId="1">
      <formula>0</formula>
    </cfRule>
  </conditionalFormatting>
  <conditionalFormatting sqref="F720">
    <cfRule type="cellIs" stopIfTrue="1" priority="636" operator="lessThan" dxfId="1">
      <formula>0</formula>
    </cfRule>
  </conditionalFormatting>
  <conditionalFormatting sqref="F721">
    <cfRule type="cellIs" stopIfTrue="1" priority="635" operator="lessThan" dxfId="1">
      <formula>0</formula>
    </cfRule>
  </conditionalFormatting>
  <conditionalFormatting sqref="F722">
    <cfRule type="cellIs" stopIfTrue="1" priority="634" operator="lessThan" dxfId="1">
      <formula>0</formula>
    </cfRule>
  </conditionalFormatting>
  <conditionalFormatting sqref="F723">
    <cfRule type="cellIs" stopIfTrue="1" priority="633" operator="lessThan" dxfId="1">
      <formula>0</formula>
    </cfRule>
  </conditionalFormatting>
  <conditionalFormatting sqref="F724">
    <cfRule type="cellIs" stopIfTrue="1" priority="632" operator="lessThan" dxfId="1">
      <formula>0</formula>
    </cfRule>
  </conditionalFormatting>
  <conditionalFormatting sqref="F725">
    <cfRule type="cellIs" stopIfTrue="1" priority="631" operator="lessThan" dxfId="1">
      <formula>0</formula>
    </cfRule>
  </conditionalFormatting>
  <conditionalFormatting sqref="F726">
    <cfRule type="cellIs" stopIfTrue="1" priority="630" operator="lessThan" dxfId="1">
      <formula>0</formula>
    </cfRule>
  </conditionalFormatting>
  <conditionalFormatting sqref="F727">
    <cfRule type="cellIs" stopIfTrue="1" priority="629" operator="lessThan" dxfId="1">
      <formula>0</formula>
    </cfRule>
  </conditionalFormatting>
  <conditionalFormatting sqref="F728">
    <cfRule type="cellIs" stopIfTrue="1" priority="628" operator="lessThan" dxfId="1">
      <formula>0</formula>
    </cfRule>
  </conditionalFormatting>
  <conditionalFormatting sqref="F729">
    <cfRule type="cellIs" stopIfTrue="1" priority="627" operator="lessThan" dxfId="1">
      <formula>0</formula>
    </cfRule>
  </conditionalFormatting>
  <conditionalFormatting sqref="F730">
    <cfRule type="cellIs" stopIfTrue="1" priority="626" operator="lessThan" dxfId="1">
      <formula>0</formula>
    </cfRule>
  </conditionalFormatting>
  <conditionalFormatting sqref="F731">
    <cfRule type="cellIs" stopIfTrue="1" priority="625" operator="lessThan" dxfId="1">
      <formula>0</formula>
    </cfRule>
  </conditionalFormatting>
  <conditionalFormatting sqref="F732">
    <cfRule type="cellIs" stopIfTrue="1" priority="624" operator="lessThan" dxfId="1">
      <formula>0</formula>
    </cfRule>
  </conditionalFormatting>
  <conditionalFormatting sqref="F733">
    <cfRule type="cellIs" stopIfTrue="1" priority="623" operator="lessThan" dxfId="1">
      <formula>0</formula>
    </cfRule>
  </conditionalFormatting>
  <conditionalFormatting sqref="F734">
    <cfRule type="cellIs" stopIfTrue="1" priority="622" operator="lessThan" dxfId="1">
      <formula>0</formula>
    </cfRule>
  </conditionalFormatting>
  <conditionalFormatting sqref="F735">
    <cfRule type="cellIs" stopIfTrue="1" priority="621" operator="lessThan" dxfId="1">
      <formula>0</formula>
    </cfRule>
  </conditionalFormatting>
  <conditionalFormatting sqref="F736">
    <cfRule type="cellIs" stopIfTrue="1" priority="620" operator="lessThan" dxfId="1">
      <formula>0</formula>
    </cfRule>
  </conditionalFormatting>
  <conditionalFormatting sqref="F737">
    <cfRule type="cellIs" stopIfTrue="1" priority="619" operator="lessThan" dxfId="1">
      <formula>0</formula>
    </cfRule>
  </conditionalFormatting>
  <conditionalFormatting sqref="F738">
    <cfRule type="cellIs" stopIfTrue="1" priority="618" operator="lessThan" dxfId="1">
      <formula>0</formula>
    </cfRule>
  </conditionalFormatting>
  <conditionalFormatting sqref="F739">
    <cfRule type="cellIs" stopIfTrue="1" priority="617" operator="lessThan" dxfId="1">
      <formula>0</formula>
    </cfRule>
  </conditionalFormatting>
  <conditionalFormatting sqref="F740">
    <cfRule type="cellIs" stopIfTrue="1" priority="616" operator="lessThan" dxfId="1">
      <formula>0</formula>
    </cfRule>
  </conditionalFormatting>
  <conditionalFormatting sqref="F741">
    <cfRule type="cellIs" stopIfTrue="1" priority="615" operator="lessThan" dxfId="1">
      <formula>0</formula>
    </cfRule>
  </conditionalFormatting>
  <conditionalFormatting sqref="F742">
    <cfRule type="cellIs" stopIfTrue="1" priority="614" operator="lessThan" dxfId="1">
      <formula>0</formula>
    </cfRule>
  </conditionalFormatting>
  <conditionalFormatting sqref="F743">
    <cfRule type="cellIs" stopIfTrue="1" priority="613" operator="lessThan" dxfId="1">
      <formula>0</formula>
    </cfRule>
  </conditionalFormatting>
  <conditionalFormatting sqref="F744">
    <cfRule type="cellIs" stopIfTrue="1" priority="612" operator="lessThan" dxfId="1">
      <formula>0</formula>
    </cfRule>
  </conditionalFormatting>
  <conditionalFormatting sqref="F745">
    <cfRule type="cellIs" stopIfTrue="1" priority="611" operator="lessThan" dxfId="1">
      <formula>0</formula>
    </cfRule>
  </conditionalFormatting>
  <conditionalFormatting sqref="F746">
    <cfRule type="cellIs" stopIfTrue="1" priority="610" operator="lessThan" dxfId="1">
      <formula>0</formula>
    </cfRule>
  </conditionalFormatting>
  <conditionalFormatting sqref="F747">
    <cfRule type="cellIs" stopIfTrue="1" priority="609" operator="lessThan" dxfId="1">
      <formula>0</formula>
    </cfRule>
  </conditionalFormatting>
  <conditionalFormatting sqref="F748">
    <cfRule type="cellIs" stopIfTrue="1" priority="608" operator="lessThan" dxfId="1">
      <formula>0</formula>
    </cfRule>
  </conditionalFormatting>
  <conditionalFormatting sqref="F749">
    <cfRule type="cellIs" stopIfTrue="1" priority="607" operator="lessThan" dxfId="1">
      <formula>0</formula>
    </cfRule>
  </conditionalFormatting>
  <conditionalFormatting sqref="F750">
    <cfRule type="cellIs" stopIfTrue="1" priority="606" operator="lessThan" dxfId="1">
      <formula>0</formula>
    </cfRule>
  </conditionalFormatting>
  <conditionalFormatting sqref="F751">
    <cfRule type="cellIs" stopIfTrue="1" priority="605" operator="lessThan" dxfId="1">
      <formula>0</formula>
    </cfRule>
  </conditionalFormatting>
  <conditionalFormatting sqref="F752">
    <cfRule type="cellIs" stopIfTrue="1" priority="604" operator="lessThan" dxfId="1">
      <formula>0</formula>
    </cfRule>
  </conditionalFormatting>
  <conditionalFormatting sqref="F753">
    <cfRule type="cellIs" stopIfTrue="1" priority="603" operator="lessThan" dxfId="1">
      <formula>0</formula>
    </cfRule>
  </conditionalFormatting>
  <conditionalFormatting sqref="F754">
    <cfRule type="cellIs" stopIfTrue="1" priority="602" operator="lessThan" dxfId="1">
      <formula>0</formula>
    </cfRule>
  </conditionalFormatting>
  <conditionalFormatting sqref="F755">
    <cfRule type="cellIs" stopIfTrue="1" priority="601" operator="lessThan" dxfId="1">
      <formula>0</formula>
    </cfRule>
  </conditionalFormatting>
  <conditionalFormatting sqref="F756">
    <cfRule type="cellIs" stopIfTrue="1" priority="600" operator="lessThan" dxfId="1">
      <formula>0</formula>
    </cfRule>
  </conditionalFormatting>
  <conditionalFormatting sqref="F757">
    <cfRule type="cellIs" stopIfTrue="1" priority="599" operator="lessThan" dxfId="1">
      <formula>0</formula>
    </cfRule>
  </conditionalFormatting>
  <conditionalFormatting sqref="F758">
    <cfRule type="cellIs" stopIfTrue="1" priority="598" operator="lessThan" dxfId="1">
      <formula>0</formula>
    </cfRule>
  </conditionalFormatting>
  <conditionalFormatting sqref="F759">
    <cfRule type="cellIs" stopIfTrue="1" priority="597" operator="lessThan" dxfId="1">
      <formula>0</formula>
    </cfRule>
  </conditionalFormatting>
  <conditionalFormatting sqref="F760">
    <cfRule type="cellIs" stopIfTrue="1" priority="596" operator="lessThan" dxfId="1">
      <formula>0</formula>
    </cfRule>
  </conditionalFormatting>
  <conditionalFormatting sqref="F761">
    <cfRule type="cellIs" stopIfTrue="1" priority="595" operator="lessThan" dxfId="1">
      <formula>0</formula>
    </cfRule>
  </conditionalFormatting>
  <conditionalFormatting sqref="F762">
    <cfRule type="cellIs" stopIfTrue="1" priority="594" operator="lessThan" dxfId="1">
      <formula>0</formula>
    </cfRule>
  </conditionalFormatting>
  <conditionalFormatting sqref="F763">
    <cfRule type="cellIs" stopIfTrue="1" priority="593" operator="lessThan" dxfId="1">
      <formula>0</formula>
    </cfRule>
  </conditionalFormatting>
  <conditionalFormatting sqref="F764">
    <cfRule type="cellIs" stopIfTrue="1" priority="592" operator="lessThan" dxfId="1">
      <formula>0</formula>
    </cfRule>
  </conditionalFormatting>
  <conditionalFormatting sqref="F765">
    <cfRule type="cellIs" stopIfTrue="1" priority="591" operator="lessThan" dxfId="1">
      <formula>0</formula>
    </cfRule>
  </conditionalFormatting>
  <conditionalFormatting sqref="F766">
    <cfRule type="cellIs" stopIfTrue="1" priority="590" operator="lessThan" dxfId="1">
      <formula>0</formula>
    </cfRule>
  </conditionalFormatting>
  <conditionalFormatting sqref="F767">
    <cfRule type="cellIs" stopIfTrue="1" priority="589" operator="lessThan" dxfId="1">
      <formula>0</formula>
    </cfRule>
  </conditionalFormatting>
  <conditionalFormatting sqref="F768">
    <cfRule type="cellIs" stopIfTrue="1" priority="588" operator="lessThan" dxfId="1">
      <formula>0</formula>
    </cfRule>
  </conditionalFormatting>
  <conditionalFormatting sqref="F769">
    <cfRule type="cellIs" stopIfTrue="1" priority="587" operator="lessThan" dxfId="1">
      <formula>0</formula>
    </cfRule>
  </conditionalFormatting>
  <conditionalFormatting sqref="F770">
    <cfRule type="cellIs" stopIfTrue="1" priority="586" operator="lessThan" dxfId="1">
      <formula>0</formula>
    </cfRule>
  </conditionalFormatting>
  <conditionalFormatting sqref="F771">
    <cfRule type="cellIs" stopIfTrue="1" priority="585" operator="lessThan" dxfId="1">
      <formula>0</formula>
    </cfRule>
  </conditionalFormatting>
  <conditionalFormatting sqref="F772">
    <cfRule type="cellIs" stopIfTrue="1" priority="584" operator="lessThan" dxfId="1">
      <formula>0</formula>
    </cfRule>
  </conditionalFormatting>
  <conditionalFormatting sqref="F773">
    <cfRule type="cellIs" stopIfTrue="1" priority="583" operator="lessThan" dxfId="1">
      <formula>0</formula>
    </cfRule>
  </conditionalFormatting>
  <conditionalFormatting sqref="F774">
    <cfRule type="cellIs" stopIfTrue="1" priority="582" operator="lessThan" dxfId="1">
      <formula>0</formula>
    </cfRule>
  </conditionalFormatting>
  <conditionalFormatting sqref="F775">
    <cfRule type="cellIs" stopIfTrue="1" priority="581" operator="lessThan" dxfId="1">
      <formula>0</formula>
    </cfRule>
  </conditionalFormatting>
  <conditionalFormatting sqref="F776">
    <cfRule type="cellIs" stopIfTrue="1" priority="580" operator="lessThan" dxfId="1">
      <formula>0</formula>
    </cfRule>
  </conditionalFormatting>
  <conditionalFormatting sqref="F777">
    <cfRule type="cellIs" stopIfTrue="1" priority="579" operator="lessThan" dxfId="1">
      <formula>0</formula>
    </cfRule>
  </conditionalFormatting>
  <conditionalFormatting sqref="F778">
    <cfRule type="cellIs" stopIfTrue="1" priority="578" operator="lessThan" dxfId="1">
      <formula>0</formula>
    </cfRule>
  </conditionalFormatting>
  <conditionalFormatting sqref="F779">
    <cfRule type="cellIs" stopIfTrue="1" priority="577" operator="lessThan" dxfId="1">
      <formula>0</formula>
    </cfRule>
  </conditionalFormatting>
  <conditionalFormatting sqref="F780">
    <cfRule type="cellIs" stopIfTrue="1" priority="576" operator="lessThan" dxfId="1">
      <formula>0</formula>
    </cfRule>
  </conditionalFormatting>
  <conditionalFormatting sqref="F781">
    <cfRule type="cellIs" stopIfTrue="1" priority="575" operator="lessThan" dxfId="1">
      <formula>0</formula>
    </cfRule>
  </conditionalFormatting>
  <conditionalFormatting sqref="F782">
    <cfRule type="cellIs" stopIfTrue="1" priority="574" operator="lessThan" dxfId="1">
      <formula>0</formula>
    </cfRule>
  </conditionalFormatting>
  <conditionalFormatting sqref="F783">
    <cfRule type="cellIs" stopIfTrue="1" priority="573" operator="lessThan" dxfId="1">
      <formula>0</formula>
    </cfRule>
  </conditionalFormatting>
  <conditionalFormatting sqref="F784">
    <cfRule type="cellIs" stopIfTrue="1" priority="572" operator="lessThan" dxfId="1">
      <formula>0</formula>
    </cfRule>
  </conditionalFormatting>
  <conditionalFormatting sqref="F785">
    <cfRule type="cellIs" stopIfTrue="1" priority="571" operator="lessThan" dxfId="1">
      <formula>0</formula>
    </cfRule>
  </conditionalFormatting>
  <conditionalFormatting sqref="F786">
    <cfRule type="cellIs" stopIfTrue="1" priority="570" operator="lessThan" dxfId="1">
      <formula>0</formula>
    </cfRule>
  </conditionalFormatting>
  <conditionalFormatting sqref="F787">
    <cfRule type="cellIs" stopIfTrue="1" priority="569" operator="lessThan" dxfId="1">
      <formula>0</formula>
    </cfRule>
  </conditionalFormatting>
  <conditionalFormatting sqref="F788">
    <cfRule type="cellIs" stopIfTrue="1" priority="568" operator="lessThan" dxfId="1">
      <formula>0</formula>
    </cfRule>
  </conditionalFormatting>
  <conditionalFormatting sqref="F789">
    <cfRule type="cellIs" stopIfTrue="1" priority="567" operator="lessThan" dxfId="1">
      <formula>0</formula>
    </cfRule>
  </conditionalFormatting>
  <conditionalFormatting sqref="F790">
    <cfRule type="cellIs" stopIfTrue="1" priority="566" operator="lessThan" dxfId="1">
      <formula>0</formula>
    </cfRule>
  </conditionalFormatting>
  <conditionalFormatting sqref="F791">
    <cfRule type="cellIs" stopIfTrue="1" priority="565" operator="lessThan" dxfId="1">
      <formula>0</formula>
    </cfRule>
  </conditionalFormatting>
  <conditionalFormatting sqref="F792">
    <cfRule type="cellIs" stopIfTrue="1" priority="564" operator="lessThan" dxfId="1">
      <formula>0</formula>
    </cfRule>
  </conditionalFormatting>
  <conditionalFormatting sqref="F793">
    <cfRule type="cellIs" stopIfTrue="1" priority="563" operator="lessThan" dxfId="1">
      <formula>0</formula>
    </cfRule>
  </conditionalFormatting>
  <conditionalFormatting sqref="F794">
    <cfRule type="cellIs" stopIfTrue="1" priority="562" operator="lessThan" dxfId="1">
      <formula>0</formula>
    </cfRule>
  </conditionalFormatting>
  <conditionalFormatting sqref="F795">
    <cfRule type="cellIs" stopIfTrue="1" priority="561" operator="lessThan" dxfId="1">
      <formula>0</formula>
    </cfRule>
  </conditionalFormatting>
  <conditionalFormatting sqref="F796">
    <cfRule type="cellIs" stopIfTrue="1" priority="560" operator="lessThan" dxfId="1">
      <formula>0</formula>
    </cfRule>
  </conditionalFormatting>
  <conditionalFormatting sqref="F797">
    <cfRule type="cellIs" stopIfTrue="1" priority="559" operator="lessThan" dxfId="1">
      <formula>0</formula>
    </cfRule>
  </conditionalFormatting>
  <conditionalFormatting sqref="F798">
    <cfRule type="cellIs" stopIfTrue="1" priority="558" operator="lessThan" dxfId="1">
      <formula>0</formula>
    </cfRule>
  </conditionalFormatting>
  <conditionalFormatting sqref="F799">
    <cfRule type="cellIs" stopIfTrue="1" priority="557" operator="lessThan" dxfId="1">
      <formula>0</formula>
    </cfRule>
  </conditionalFormatting>
  <conditionalFormatting sqref="F800">
    <cfRule type="cellIs" stopIfTrue="1" priority="556" operator="lessThan" dxfId="1">
      <formula>0</formula>
    </cfRule>
  </conditionalFormatting>
  <conditionalFormatting sqref="F801">
    <cfRule type="cellIs" stopIfTrue="1" priority="555" operator="lessThan" dxfId="1">
      <formula>0</formula>
    </cfRule>
  </conditionalFormatting>
  <conditionalFormatting sqref="F802">
    <cfRule type="cellIs" stopIfTrue="1" priority="554" operator="lessThan" dxfId="1">
      <formula>0</formula>
    </cfRule>
  </conditionalFormatting>
  <conditionalFormatting sqref="F803">
    <cfRule type="cellIs" stopIfTrue="1" priority="553" operator="lessThan" dxfId="1">
      <formula>0</formula>
    </cfRule>
  </conditionalFormatting>
  <conditionalFormatting sqref="F804">
    <cfRule type="cellIs" stopIfTrue="1" priority="552" operator="lessThan" dxfId="1">
      <formula>0</formula>
    </cfRule>
  </conditionalFormatting>
  <conditionalFormatting sqref="F805">
    <cfRule type="cellIs" stopIfTrue="1" priority="551" operator="lessThan" dxfId="1">
      <formula>0</formula>
    </cfRule>
  </conditionalFormatting>
  <conditionalFormatting sqref="F806">
    <cfRule type="cellIs" stopIfTrue="1" priority="550" operator="lessThan" dxfId="1">
      <formula>0</formula>
    </cfRule>
  </conditionalFormatting>
  <conditionalFormatting sqref="F807">
    <cfRule type="cellIs" stopIfTrue="1" priority="549" operator="lessThan" dxfId="1">
      <formula>0</formula>
    </cfRule>
  </conditionalFormatting>
  <conditionalFormatting sqref="F808">
    <cfRule type="cellIs" stopIfTrue="1" priority="548" operator="lessThan" dxfId="1">
      <formula>0</formula>
    </cfRule>
  </conditionalFormatting>
  <conditionalFormatting sqref="F809">
    <cfRule type="cellIs" stopIfTrue="1" priority="547" operator="lessThan" dxfId="1">
      <formula>0</formula>
    </cfRule>
  </conditionalFormatting>
  <conditionalFormatting sqref="F810">
    <cfRule type="cellIs" stopIfTrue="1" priority="546" operator="lessThan" dxfId="1">
      <formula>0</formula>
    </cfRule>
  </conditionalFormatting>
  <conditionalFormatting sqref="F811">
    <cfRule type="cellIs" stopIfTrue="1" priority="545" operator="lessThan" dxfId="1">
      <formula>0</formula>
    </cfRule>
  </conditionalFormatting>
  <conditionalFormatting sqref="F812">
    <cfRule type="cellIs" stopIfTrue="1" priority="544" operator="lessThan" dxfId="1">
      <formula>0</formula>
    </cfRule>
  </conditionalFormatting>
  <conditionalFormatting sqref="F813">
    <cfRule type="cellIs" stopIfTrue="1" priority="543" operator="lessThan" dxfId="1">
      <formula>0</formula>
    </cfRule>
  </conditionalFormatting>
  <conditionalFormatting sqref="F814">
    <cfRule type="cellIs" stopIfTrue="1" priority="542" operator="lessThan" dxfId="1">
      <formula>0</formula>
    </cfRule>
  </conditionalFormatting>
  <conditionalFormatting sqref="F815">
    <cfRule type="cellIs" stopIfTrue="1" priority="541" operator="lessThan" dxfId="1">
      <formula>0</formula>
    </cfRule>
  </conditionalFormatting>
  <conditionalFormatting sqref="F816">
    <cfRule type="cellIs" stopIfTrue="1" priority="540" operator="lessThan" dxfId="1">
      <formula>0</formula>
    </cfRule>
  </conditionalFormatting>
  <conditionalFormatting sqref="F817">
    <cfRule type="cellIs" stopIfTrue="1" priority="539" operator="lessThan" dxfId="1">
      <formula>0</formula>
    </cfRule>
  </conditionalFormatting>
  <conditionalFormatting sqref="F818">
    <cfRule type="cellIs" stopIfTrue="1" priority="538" operator="lessThan" dxfId="1">
      <formula>0</formula>
    </cfRule>
  </conditionalFormatting>
  <conditionalFormatting sqref="F819">
    <cfRule type="cellIs" stopIfTrue="1" priority="537" operator="lessThan" dxfId="1">
      <formula>0</formula>
    </cfRule>
  </conditionalFormatting>
  <conditionalFormatting sqref="F820">
    <cfRule type="cellIs" stopIfTrue="1" priority="536" operator="lessThan" dxfId="1">
      <formula>0</formula>
    </cfRule>
  </conditionalFormatting>
  <conditionalFormatting sqref="F821">
    <cfRule type="cellIs" stopIfTrue="1" priority="535" operator="lessThan" dxfId="1">
      <formula>0</formula>
    </cfRule>
  </conditionalFormatting>
  <conditionalFormatting sqref="F822">
    <cfRule type="cellIs" stopIfTrue="1" priority="534" operator="lessThan" dxfId="1">
      <formula>0</formula>
    </cfRule>
  </conditionalFormatting>
  <conditionalFormatting sqref="F823">
    <cfRule type="cellIs" stopIfTrue="1" priority="533" operator="lessThan" dxfId="1">
      <formula>0</formula>
    </cfRule>
  </conditionalFormatting>
  <conditionalFormatting sqref="F824">
    <cfRule type="cellIs" stopIfTrue="1" priority="532" operator="lessThan" dxfId="1">
      <formula>0</formula>
    </cfRule>
  </conditionalFormatting>
  <conditionalFormatting sqref="F825">
    <cfRule type="cellIs" stopIfTrue="1" priority="531" operator="lessThan" dxfId="1">
      <formula>0</formula>
    </cfRule>
  </conditionalFormatting>
  <conditionalFormatting sqref="F826">
    <cfRule type="cellIs" stopIfTrue="1" priority="530" operator="lessThan" dxfId="1">
      <formula>0</formula>
    </cfRule>
  </conditionalFormatting>
  <conditionalFormatting sqref="F827">
    <cfRule type="cellIs" stopIfTrue="1" priority="529" operator="lessThan" dxfId="1">
      <formula>0</formula>
    </cfRule>
  </conditionalFormatting>
  <conditionalFormatting sqref="F828">
    <cfRule type="cellIs" stopIfTrue="1" priority="528" operator="lessThan" dxfId="1">
      <formula>0</formula>
    </cfRule>
  </conditionalFormatting>
  <conditionalFormatting sqref="F829">
    <cfRule type="cellIs" stopIfTrue="1" priority="527" operator="lessThan" dxfId="1">
      <formula>0</formula>
    </cfRule>
  </conditionalFormatting>
  <conditionalFormatting sqref="F830">
    <cfRule type="cellIs" stopIfTrue="1" priority="526" operator="lessThan" dxfId="1">
      <formula>0</formula>
    </cfRule>
  </conditionalFormatting>
  <conditionalFormatting sqref="F831">
    <cfRule type="cellIs" stopIfTrue="1" priority="525" operator="lessThan" dxfId="1">
      <formula>0</formula>
    </cfRule>
  </conditionalFormatting>
  <conditionalFormatting sqref="F832">
    <cfRule type="cellIs" stopIfTrue="1" priority="524" operator="lessThan" dxfId="1">
      <formula>0</formula>
    </cfRule>
  </conditionalFormatting>
  <conditionalFormatting sqref="F833">
    <cfRule type="cellIs" stopIfTrue="1" priority="523" operator="lessThan" dxfId="1">
      <formula>0</formula>
    </cfRule>
  </conditionalFormatting>
  <conditionalFormatting sqref="F834">
    <cfRule type="cellIs" stopIfTrue="1" priority="522" operator="lessThan" dxfId="1">
      <formula>0</formula>
    </cfRule>
  </conditionalFormatting>
  <conditionalFormatting sqref="F835">
    <cfRule type="cellIs" stopIfTrue="1" priority="521" operator="lessThan" dxfId="1">
      <formula>0</formula>
    </cfRule>
  </conditionalFormatting>
  <conditionalFormatting sqref="F836">
    <cfRule type="cellIs" stopIfTrue="1" priority="520" operator="lessThan" dxfId="1">
      <formula>0</formula>
    </cfRule>
  </conditionalFormatting>
  <conditionalFormatting sqref="F837">
    <cfRule type="cellIs" stopIfTrue="1" priority="519" operator="lessThan" dxfId="1">
      <formula>0</formula>
    </cfRule>
  </conditionalFormatting>
  <conditionalFormatting sqref="F838">
    <cfRule type="cellIs" stopIfTrue="1" priority="518" operator="lessThan" dxfId="1">
      <formula>0</formula>
    </cfRule>
  </conditionalFormatting>
  <conditionalFormatting sqref="F839">
    <cfRule type="cellIs" stopIfTrue="1" priority="517" operator="lessThan" dxfId="1">
      <formula>0</formula>
    </cfRule>
  </conditionalFormatting>
  <conditionalFormatting sqref="F840">
    <cfRule type="cellIs" stopIfTrue="1" priority="516" operator="lessThan" dxfId="1">
      <formula>0</formula>
    </cfRule>
  </conditionalFormatting>
  <conditionalFormatting sqref="F841">
    <cfRule type="cellIs" stopIfTrue="1" priority="515" operator="lessThan" dxfId="1">
      <formula>0</formula>
    </cfRule>
  </conditionalFormatting>
  <conditionalFormatting sqref="F842">
    <cfRule type="cellIs" stopIfTrue="1" priority="514" operator="lessThan" dxfId="1">
      <formula>0</formula>
    </cfRule>
  </conditionalFormatting>
  <conditionalFormatting sqref="F843">
    <cfRule type="cellIs" stopIfTrue="1" priority="513" operator="lessThan" dxfId="1">
      <formula>0</formula>
    </cfRule>
  </conditionalFormatting>
  <conditionalFormatting sqref="F844">
    <cfRule type="cellIs" stopIfTrue="1" priority="512" operator="lessThan" dxfId="1">
      <formula>0</formula>
    </cfRule>
  </conditionalFormatting>
  <conditionalFormatting sqref="F845">
    <cfRule type="cellIs" stopIfTrue="1" priority="511" operator="lessThan" dxfId="1">
      <formula>0</formula>
    </cfRule>
  </conditionalFormatting>
  <conditionalFormatting sqref="F846">
    <cfRule type="cellIs" stopIfTrue="1" priority="510" operator="lessThan" dxfId="1">
      <formula>0</formula>
    </cfRule>
  </conditionalFormatting>
  <conditionalFormatting sqref="F847">
    <cfRule type="cellIs" stopIfTrue="1" priority="509" operator="lessThan" dxfId="1">
      <formula>0</formula>
    </cfRule>
  </conditionalFormatting>
  <conditionalFormatting sqref="F848">
    <cfRule type="cellIs" stopIfTrue="1" priority="508" operator="lessThan" dxfId="1">
      <formula>0</formula>
    </cfRule>
  </conditionalFormatting>
  <conditionalFormatting sqref="F849">
    <cfRule type="cellIs" stopIfTrue="1" priority="507" operator="lessThan" dxfId="1">
      <formula>0</formula>
    </cfRule>
  </conditionalFormatting>
  <conditionalFormatting sqref="F850">
    <cfRule type="cellIs" stopIfTrue="1" priority="506" operator="lessThan" dxfId="1">
      <formula>0</formula>
    </cfRule>
  </conditionalFormatting>
  <conditionalFormatting sqref="F851">
    <cfRule type="cellIs" stopIfTrue="1" priority="505" operator="lessThan" dxfId="1">
      <formula>0</formula>
    </cfRule>
  </conditionalFormatting>
  <conditionalFormatting sqref="F852">
    <cfRule type="cellIs" stopIfTrue="1" priority="504" operator="lessThan" dxfId="1">
      <formula>0</formula>
    </cfRule>
  </conditionalFormatting>
  <conditionalFormatting sqref="F853">
    <cfRule type="cellIs" stopIfTrue="1" priority="503" operator="lessThan" dxfId="1">
      <formula>0</formula>
    </cfRule>
  </conditionalFormatting>
  <conditionalFormatting sqref="F854">
    <cfRule type="cellIs" stopIfTrue="1" priority="502" operator="lessThan" dxfId="1">
      <formula>0</formula>
    </cfRule>
  </conditionalFormatting>
  <conditionalFormatting sqref="F855">
    <cfRule type="cellIs" stopIfTrue="1" priority="501" operator="lessThan" dxfId="1">
      <formula>0</formula>
    </cfRule>
  </conditionalFormatting>
  <conditionalFormatting sqref="F856">
    <cfRule type="cellIs" stopIfTrue="1" priority="500" operator="lessThan" dxfId="1">
      <formula>0</formula>
    </cfRule>
  </conditionalFormatting>
  <conditionalFormatting sqref="F857">
    <cfRule type="cellIs" stopIfTrue="1" priority="499" operator="lessThan" dxfId="1">
      <formula>0</formula>
    </cfRule>
  </conditionalFormatting>
  <conditionalFormatting sqref="F858">
    <cfRule type="cellIs" stopIfTrue="1" priority="498" operator="lessThan" dxfId="1">
      <formula>0</formula>
    </cfRule>
  </conditionalFormatting>
  <conditionalFormatting sqref="F859">
    <cfRule type="cellIs" stopIfTrue="1" priority="497" operator="lessThan" dxfId="1">
      <formula>0</formula>
    </cfRule>
  </conditionalFormatting>
  <conditionalFormatting sqref="F860">
    <cfRule type="cellIs" stopIfTrue="1" priority="496" operator="lessThan" dxfId="1">
      <formula>0</formula>
    </cfRule>
  </conditionalFormatting>
  <conditionalFormatting sqref="F861">
    <cfRule type="cellIs" stopIfTrue="1" priority="495" operator="lessThan" dxfId="1">
      <formula>0</formula>
    </cfRule>
  </conditionalFormatting>
  <conditionalFormatting sqref="F862">
    <cfRule type="cellIs" stopIfTrue="1" priority="494" operator="lessThan" dxfId="1">
      <formula>0</formula>
    </cfRule>
  </conditionalFormatting>
  <conditionalFormatting sqref="F863">
    <cfRule type="cellIs" stopIfTrue="1" priority="493" operator="lessThan" dxfId="1">
      <formula>0</formula>
    </cfRule>
  </conditionalFormatting>
  <conditionalFormatting sqref="F864">
    <cfRule type="cellIs" stopIfTrue="1" priority="492" operator="lessThan" dxfId="1">
      <formula>0</formula>
    </cfRule>
  </conditionalFormatting>
  <conditionalFormatting sqref="F865">
    <cfRule type="cellIs" stopIfTrue="1" priority="491" operator="lessThan" dxfId="1">
      <formula>0</formula>
    </cfRule>
  </conditionalFormatting>
  <conditionalFormatting sqref="F866">
    <cfRule type="cellIs" stopIfTrue="1" priority="490" operator="lessThan" dxfId="1">
      <formula>0</formula>
    </cfRule>
  </conditionalFormatting>
  <conditionalFormatting sqref="F867">
    <cfRule type="cellIs" stopIfTrue="1" priority="489" operator="lessThan" dxfId="1">
      <formula>0</formula>
    </cfRule>
  </conditionalFormatting>
  <conditionalFormatting sqref="F868">
    <cfRule type="cellIs" stopIfTrue="1" priority="488" operator="lessThan" dxfId="1">
      <formula>0</formula>
    </cfRule>
  </conditionalFormatting>
  <conditionalFormatting sqref="F869">
    <cfRule type="cellIs" stopIfTrue="1" priority="487" operator="lessThan" dxfId="1">
      <formula>0</formula>
    </cfRule>
  </conditionalFormatting>
  <conditionalFormatting sqref="F870">
    <cfRule type="cellIs" stopIfTrue="1" priority="486" operator="lessThan" dxfId="1">
      <formula>0</formula>
    </cfRule>
  </conditionalFormatting>
  <conditionalFormatting sqref="F871">
    <cfRule type="cellIs" stopIfTrue="1" priority="485" operator="lessThan" dxfId="1">
      <formula>0</formula>
    </cfRule>
  </conditionalFormatting>
  <conditionalFormatting sqref="F872">
    <cfRule type="cellIs" stopIfTrue="1" priority="484" operator="lessThan" dxfId="1">
      <formula>0</formula>
    </cfRule>
  </conditionalFormatting>
  <conditionalFormatting sqref="F873">
    <cfRule type="cellIs" stopIfTrue="1" priority="483" operator="lessThan" dxfId="1">
      <formula>0</formula>
    </cfRule>
  </conditionalFormatting>
  <conditionalFormatting sqref="F874">
    <cfRule type="cellIs" stopIfTrue="1" priority="482" operator="lessThan" dxfId="1">
      <formula>0</formula>
    </cfRule>
  </conditionalFormatting>
  <conditionalFormatting sqref="F875">
    <cfRule type="cellIs" stopIfTrue="1" priority="481" operator="lessThan" dxfId="1">
      <formula>0</formula>
    </cfRule>
  </conditionalFormatting>
  <conditionalFormatting sqref="F876">
    <cfRule type="cellIs" stopIfTrue="1" priority="480" operator="lessThan" dxfId="1">
      <formula>0</formula>
    </cfRule>
  </conditionalFormatting>
  <conditionalFormatting sqref="F877">
    <cfRule type="cellIs" stopIfTrue="1" priority="479" operator="lessThan" dxfId="1">
      <formula>0</formula>
    </cfRule>
  </conditionalFormatting>
  <conditionalFormatting sqref="F878">
    <cfRule type="cellIs" stopIfTrue="1" priority="478" operator="lessThan" dxfId="1">
      <formula>0</formula>
    </cfRule>
  </conditionalFormatting>
  <conditionalFormatting sqref="F879">
    <cfRule type="cellIs" stopIfTrue="1" priority="477" operator="lessThan" dxfId="1">
      <formula>0</formula>
    </cfRule>
  </conditionalFormatting>
  <conditionalFormatting sqref="F880">
    <cfRule type="cellIs" stopIfTrue="1" priority="476" operator="lessThan" dxfId="1">
      <formula>0</formula>
    </cfRule>
  </conditionalFormatting>
  <conditionalFormatting sqref="F881">
    <cfRule type="cellIs" stopIfTrue="1" priority="475" operator="lessThan" dxfId="1">
      <formula>0</formula>
    </cfRule>
  </conditionalFormatting>
  <conditionalFormatting sqref="F882">
    <cfRule type="cellIs" stopIfTrue="1" priority="474" operator="lessThan" dxfId="1">
      <formula>0</formula>
    </cfRule>
  </conditionalFormatting>
  <conditionalFormatting sqref="F883">
    <cfRule type="cellIs" stopIfTrue="1" priority="473" operator="lessThan" dxfId="1">
      <formula>0</formula>
    </cfRule>
  </conditionalFormatting>
  <conditionalFormatting sqref="F884">
    <cfRule type="cellIs" stopIfTrue="1" priority="472" operator="lessThan" dxfId="1">
      <formula>0</formula>
    </cfRule>
  </conditionalFormatting>
  <conditionalFormatting sqref="F885">
    <cfRule type="cellIs" stopIfTrue="1" priority="471" operator="lessThan" dxfId="1">
      <formula>0</formula>
    </cfRule>
  </conditionalFormatting>
  <conditionalFormatting sqref="F886">
    <cfRule type="cellIs" stopIfTrue="1" priority="470" operator="lessThan" dxfId="1">
      <formula>0</formula>
    </cfRule>
  </conditionalFormatting>
  <conditionalFormatting sqref="F887">
    <cfRule type="cellIs" stopIfTrue="1" priority="469" operator="lessThan" dxfId="1">
      <formula>0</formula>
    </cfRule>
  </conditionalFormatting>
  <conditionalFormatting sqref="F888">
    <cfRule type="cellIs" stopIfTrue="1" priority="468" operator="lessThan" dxfId="1">
      <formula>0</formula>
    </cfRule>
  </conditionalFormatting>
  <conditionalFormatting sqref="F889">
    <cfRule type="cellIs" stopIfTrue="1" priority="467" operator="lessThan" dxfId="1">
      <formula>0</formula>
    </cfRule>
  </conditionalFormatting>
  <conditionalFormatting sqref="F890">
    <cfRule type="cellIs" stopIfTrue="1" priority="466" operator="lessThan" dxfId="1">
      <formula>0</formula>
    </cfRule>
  </conditionalFormatting>
  <conditionalFormatting sqref="F891">
    <cfRule type="cellIs" stopIfTrue="1" priority="465" operator="lessThan" dxfId="1">
      <formula>0</formula>
    </cfRule>
  </conditionalFormatting>
  <conditionalFormatting sqref="F892">
    <cfRule type="cellIs" stopIfTrue="1" priority="464" operator="lessThan" dxfId="1">
      <formula>0</formula>
    </cfRule>
  </conditionalFormatting>
  <conditionalFormatting sqref="F893">
    <cfRule type="cellIs" stopIfTrue="1" priority="463" operator="lessThan" dxfId="1">
      <formula>0</formula>
    </cfRule>
  </conditionalFormatting>
  <conditionalFormatting sqref="F894">
    <cfRule type="cellIs" stopIfTrue="1" priority="462" operator="lessThan" dxfId="1">
      <formula>0</formula>
    </cfRule>
  </conditionalFormatting>
  <conditionalFormatting sqref="F895">
    <cfRule type="cellIs" stopIfTrue="1" priority="461" operator="lessThan" dxfId="1">
      <formula>0</formula>
    </cfRule>
  </conditionalFormatting>
  <conditionalFormatting sqref="F896">
    <cfRule type="cellIs" stopIfTrue="1" priority="460" operator="lessThan" dxfId="1">
      <formula>0</formula>
    </cfRule>
  </conditionalFormatting>
  <conditionalFormatting sqref="F897">
    <cfRule type="cellIs" stopIfTrue="1" priority="459" operator="lessThan" dxfId="1">
      <formula>0</formula>
    </cfRule>
  </conditionalFormatting>
  <conditionalFormatting sqref="F898">
    <cfRule type="cellIs" stopIfTrue="1" priority="458" operator="lessThan" dxfId="1">
      <formula>0</formula>
    </cfRule>
  </conditionalFormatting>
  <conditionalFormatting sqref="F899">
    <cfRule type="cellIs" stopIfTrue="1" priority="457" operator="lessThan" dxfId="1">
      <formula>0</formula>
    </cfRule>
  </conditionalFormatting>
  <conditionalFormatting sqref="F900">
    <cfRule type="cellIs" stopIfTrue="1" priority="456" operator="lessThan" dxfId="1">
      <formula>0</formula>
    </cfRule>
  </conditionalFormatting>
  <conditionalFormatting sqref="F901">
    <cfRule type="cellIs" stopIfTrue="1" priority="455" operator="lessThan" dxfId="1">
      <formula>0</formula>
    </cfRule>
  </conditionalFormatting>
  <conditionalFormatting sqref="F902">
    <cfRule type="cellIs" stopIfTrue="1" priority="454" operator="lessThan" dxfId="1">
      <formula>0</formula>
    </cfRule>
  </conditionalFormatting>
  <conditionalFormatting sqref="F903">
    <cfRule type="cellIs" stopIfTrue="1" priority="453" operator="lessThan" dxfId="1">
      <formula>0</formula>
    </cfRule>
  </conditionalFormatting>
  <conditionalFormatting sqref="F904">
    <cfRule type="cellIs" stopIfTrue="1" priority="452" operator="lessThan" dxfId="1">
      <formula>0</formula>
    </cfRule>
  </conditionalFormatting>
  <conditionalFormatting sqref="F905">
    <cfRule type="cellIs" stopIfTrue="1" priority="451" operator="lessThan" dxfId="1">
      <formula>0</formula>
    </cfRule>
  </conditionalFormatting>
  <conditionalFormatting sqref="F906">
    <cfRule type="cellIs" stopIfTrue="1" priority="450" operator="lessThan" dxfId="1">
      <formula>0</formula>
    </cfRule>
  </conditionalFormatting>
  <conditionalFormatting sqref="F907">
    <cfRule type="cellIs" stopIfTrue="1" priority="449" operator="lessThan" dxfId="1">
      <formula>0</formula>
    </cfRule>
  </conditionalFormatting>
  <conditionalFormatting sqref="F908">
    <cfRule type="cellIs" stopIfTrue="1" priority="448" operator="lessThan" dxfId="1">
      <formula>0</formula>
    </cfRule>
  </conditionalFormatting>
  <conditionalFormatting sqref="F909">
    <cfRule type="cellIs" stopIfTrue="1" priority="447" operator="lessThan" dxfId="1">
      <formula>0</formula>
    </cfRule>
  </conditionalFormatting>
  <conditionalFormatting sqref="F910">
    <cfRule type="cellIs" stopIfTrue="1" priority="446" operator="lessThan" dxfId="1">
      <formula>0</formula>
    </cfRule>
  </conditionalFormatting>
  <conditionalFormatting sqref="F911">
    <cfRule type="cellIs" stopIfTrue="1" priority="445" operator="lessThan" dxfId="1">
      <formula>0</formula>
    </cfRule>
  </conditionalFormatting>
  <conditionalFormatting sqref="F912">
    <cfRule type="cellIs" stopIfTrue="1" priority="444" operator="lessThan" dxfId="1">
      <formula>0</formula>
    </cfRule>
  </conditionalFormatting>
  <conditionalFormatting sqref="F913">
    <cfRule type="cellIs" stopIfTrue="1" priority="443" operator="lessThan" dxfId="1">
      <formula>0</formula>
    </cfRule>
  </conditionalFormatting>
  <conditionalFormatting sqref="F914">
    <cfRule type="cellIs" stopIfTrue="1" priority="442" operator="lessThan" dxfId="1">
      <formula>0</formula>
    </cfRule>
  </conditionalFormatting>
  <conditionalFormatting sqref="F915">
    <cfRule type="cellIs" stopIfTrue="1" priority="441" operator="lessThan" dxfId="1">
      <formula>0</formula>
    </cfRule>
  </conditionalFormatting>
  <conditionalFormatting sqref="F916">
    <cfRule type="cellIs" stopIfTrue="1" priority="440" operator="lessThan" dxfId="1">
      <formula>0</formula>
    </cfRule>
  </conditionalFormatting>
  <conditionalFormatting sqref="F917">
    <cfRule type="cellIs" stopIfTrue="1" priority="439" operator="lessThan" dxfId="1">
      <formula>0</formula>
    </cfRule>
  </conditionalFormatting>
  <conditionalFormatting sqref="F918">
    <cfRule type="cellIs" stopIfTrue="1" priority="438" operator="lessThan" dxfId="1">
      <formula>0</formula>
    </cfRule>
  </conditionalFormatting>
  <conditionalFormatting sqref="F919">
    <cfRule type="cellIs" stopIfTrue="1" priority="437" operator="lessThan" dxfId="1">
      <formula>0</formula>
    </cfRule>
  </conditionalFormatting>
  <conditionalFormatting sqref="F920">
    <cfRule type="cellIs" stopIfTrue="1" priority="436" operator="lessThan" dxfId="1">
      <formula>0</formula>
    </cfRule>
  </conditionalFormatting>
  <conditionalFormatting sqref="F921">
    <cfRule type="cellIs" stopIfTrue="1" priority="435" operator="lessThan" dxfId="1">
      <formula>0</formula>
    </cfRule>
  </conditionalFormatting>
  <conditionalFormatting sqref="F922">
    <cfRule type="cellIs" stopIfTrue="1" priority="434" operator="lessThan" dxfId="1">
      <formula>0</formula>
    </cfRule>
  </conditionalFormatting>
  <conditionalFormatting sqref="F923">
    <cfRule type="cellIs" stopIfTrue="1" priority="433" operator="lessThan" dxfId="1">
      <formula>0</formula>
    </cfRule>
  </conditionalFormatting>
  <conditionalFormatting sqref="F924">
    <cfRule type="cellIs" stopIfTrue="1" priority="432" operator="lessThan" dxfId="1">
      <formula>0</formula>
    </cfRule>
  </conditionalFormatting>
  <conditionalFormatting sqref="F925">
    <cfRule type="cellIs" stopIfTrue="1" priority="431" operator="lessThan" dxfId="1">
      <formula>0</formula>
    </cfRule>
  </conditionalFormatting>
  <conditionalFormatting sqref="F926">
    <cfRule type="cellIs" stopIfTrue="1" priority="430" operator="lessThan" dxfId="1">
      <formula>0</formula>
    </cfRule>
  </conditionalFormatting>
  <conditionalFormatting sqref="F927">
    <cfRule type="cellIs" stopIfTrue="1" priority="429" operator="lessThan" dxfId="1">
      <formula>0</formula>
    </cfRule>
  </conditionalFormatting>
  <conditionalFormatting sqref="F928">
    <cfRule type="cellIs" stopIfTrue="1" priority="428" operator="lessThan" dxfId="1">
      <formula>0</formula>
    </cfRule>
  </conditionalFormatting>
  <conditionalFormatting sqref="F929">
    <cfRule type="cellIs" stopIfTrue="1" priority="427" operator="lessThan" dxfId="1">
      <formula>0</formula>
    </cfRule>
  </conditionalFormatting>
  <conditionalFormatting sqref="F930">
    <cfRule type="cellIs" stopIfTrue="1" priority="426" operator="lessThan" dxfId="1">
      <formula>0</formula>
    </cfRule>
  </conditionalFormatting>
  <conditionalFormatting sqref="F931">
    <cfRule type="cellIs" stopIfTrue="1" priority="425" operator="lessThan" dxfId="1">
      <formula>0</formula>
    </cfRule>
  </conditionalFormatting>
  <conditionalFormatting sqref="F932">
    <cfRule type="cellIs" stopIfTrue="1" priority="424" operator="lessThan" dxfId="1">
      <formula>0</formula>
    </cfRule>
  </conditionalFormatting>
  <conditionalFormatting sqref="F933">
    <cfRule type="cellIs" stopIfTrue="1" priority="423" operator="lessThan" dxfId="1">
      <formula>0</formula>
    </cfRule>
  </conditionalFormatting>
  <conditionalFormatting sqref="F934">
    <cfRule type="cellIs" stopIfTrue="1" priority="422" operator="lessThan" dxfId="1">
      <formula>0</formula>
    </cfRule>
  </conditionalFormatting>
  <conditionalFormatting sqref="F935">
    <cfRule type="cellIs" stopIfTrue="1" priority="421" operator="lessThan" dxfId="1">
      <formula>0</formula>
    </cfRule>
  </conditionalFormatting>
  <conditionalFormatting sqref="F936">
    <cfRule type="cellIs" stopIfTrue="1" priority="420" operator="lessThan" dxfId="1">
      <formula>0</formula>
    </cfRule>
  </conditionalFormatting>
  <conditionalFormatting sqref="F937">
    <cfRule type="cellIs" stopIfTrue="1" priority="419" operator="lessThan" dxfId="1">
      <formula>0</formula>
    </cfRule>
  </conditionalFormatting>
  <conditionalFormatting sqref="F938">
    <cfRule type="cellIs" stopIfTrue="1" priority="418" operator="lessThan" dxfId="1">
      <formula>0</formula>
    </cfRule>
  </conditionalFormatting>
  <conditionalFormatting sqref="F939">
    <cfRule type="cellIs" stopIfTrue="1" priority="417" operator="lessThan" dxfId="1">
      <formula>0</formula>
    </cfRule>
  </conditionalFormatting>
  <conditionalFormatting sqref="F940">
    <cfRule type="cellIs" stopIfTrue="1" priority="416" operator="lessThan" dxfId="1">
      <formula>0</formula>
    </cfRule>
  </conditionalFormatting>
  <conditionalFormatting sqref="F941">
    <cfRule type="cellIs" stopIfTrue="1" priority="415" operator="lessThan" dxfId="1">
      <formula>0</formula>
    </cfRule>
  </conditionalFormatting>
  <conditionalFormatting sqref="F942">
    <cfRule type="cellIs" stopIfTrue="1" priority="414" operator="lessThan" dxfId="1">
      <formula>0</formula>
    </cfRule>
  </conditionalFormatting>
  <conditionalFormatting sqref="F943">
    <cfRule type="cellIs" stopIfTrue="1" priority="413" operator="lessThan" dxfId="1">
      <formula>0</formula>
    </cfRule>
  </conditionalFormatting>
  <conditionalFormatting sqref="F944">
    <cfRule type="cellIs" stopIfTrue="1" priority="412" operator="lessThan" dxfId="1">
      <formula>0</formula>
    </cfRule>
  </conditionalFormatting>
  <conditionalFormatting sqref="F945">
    <cfRule type="cellIs" stopIfTrue="1" priority="411" operator="lessThan" dxfId="1">
      <formula>0</formula>
    </cfRule>
  </conditionalFormatting>
  <conditionalFormatting sqref="F946">
    <cfRule type="cellIs" stopIfTrue="1" priority="410" operator="lessThan" dxfId="1">
      <formula>0</formula>
    </cfRule>
  </conditionalFormatting>
  <conditionalFormatting sqref="F947">
    <cfRule type="cellIs" stopIfTrue="1" priority="409" operator="lessThan" dxfId="1">
      <formula>0</formula>
    </cfRule>
  </conditionalFormatting>
  <conditionalFormatting sqref="F948">
    <cfRule type="cellIs" stopIfTrue="1" priority="408" operator="lessThan" dxfId="1">
      <formula>0</formula>
    </cfRule>
  </conditionalFormatting>
  <conditionalFormatting sqref="F949">
    <cfRule type="cellIs" stopIfTrue="1" priority="407" operator="lessThan" dxfId="1">
      <formula>0</formula>
    </cfRule>
  </conditionalFormatting>
  <conditionalFormatting sqref="F950">
    <cfRule type="cellIs" stopIfTrue="1" priority="406" operator="lessThan" dxfId="1">
      <formula>0</formula>
    </cfRule>
  </conditionalFormatting>
  <conditionalFormatting sqref="F951">
    <cfRule type="cellIs" stopIfTrue="1" priority="405" operator="lessThan" dxfId="1">
      <formula>0</formula>
    </cfRule>
  </conditionalFormatting>
  <conditionalFormatting sqref="F952">
    <cfRule type="cellIs" stopIfTrue="1" priority="404" operator="lessThan" dxfId="1">
      <formula>0</formula>
    </cfRule>
  </conditionalFormatting>
  <conditionalFormatting sqref="F953">
    <cfRule type="cellIs" stopIfTrue="1" priority="403" operator="lessThan" dxfId="1">
      <formula>0</formula>
    </cfRule>
  </conditionalFormatting>
  <conditionalFormatting sqref="F954">
    <cfRule type="cellIs" stopIfTrue="1" priority="402" operator="lessThan" dxfId="1">
      <formula>0</formula>
    </cfRule>
  </conditionalFormatting>
  <conditionalFormatting sqref="F955">
    <cfRule type="cellIs" stopIfTrue="1" priority="401" operator="lessThan" dxfId="1">
      <formula>0</formula>
    </cfRule>
  </conditionalFormatting>
  <conditionalFormatting sqref="F956">
    <cfRule type="cellIs" stopIfTrue="1" priority="400" operator="lessThan" dxfId="1">
      <formula>0</formula>
    </cfRule>
  </conditionalFormatting>
  <conditionalFormatting sqref="F957">
    <cfRule type="cellIs" stopIfTrue="1" priority="399" operator="lessThan" dxfId="1">
      <formula>0</formula>
    </cfRule>
  </conditionalFormatting>
  <conditionalFormatting sqref="F958">
    <cfRule type="cellIs" stopIfTrue="1" priority="398" operator="lessThan" dxfId="1">
      <formula>0</formula>
    </cfRule>
  </conditionalFormatting>
  <conditionalFormatting sqref="F959">
    <cfRule type="cellIs" stopIfTrue="1" priority="397" operator="lessThan" dxfId="1">
      <formula>0</formula>
    </cfRule>
  </conditionalFormatting>
  <conditionalFormatting sqref="F960">
    <cfRule type="cellIs" stopIfTrue="1" priority="396" operator="lessThan" dxfId="1">
      <formula>0</formula>
    </cfRule>
  </conditionalFormatting>
  <conditionalFormatting sqref="F961">
    <cfRule type="cellIs" stopIfTrue="1" priority="395" operator="lessThan" dxfId="1">
      <formula>0</formula>
    </cfRule>
  </conditionalFormatting>
  <conditionalFormatting sqref="F962">
    <cfRule type="cellIs" stopIfTrue="1" priority="394" operator="lessThan" dxfId="1">
      <formula>0</formula>
    </cfRule>
  </conditionalFormatting>
  <conditionalFormatting sqref="F963">
    <cfRule type="cellIs" stopIfTrue="1" priority="393" operator="lessThan" dxfId="1">
      <formula>0</formula>
    </cfRule>
  </conditionalFormatting>
  <conditionalFormatting sqref="F964">
    <cfRule type="cellIs" stopIfTrue="1" priority="392" operator="lessThan" dxfId="1">
      <formula>0</formula>
    </cfRule>
  </conditionalFormatting>
  <conditionalFormatting sqref="F965">
    <cfRule type="cellIs" stopIfTrue="1" priority="391" operator="lessThan" dxfId="1">
      <formula>0</formula>
    </cfRule>
  </conditionalFormatting>
  <conditionalFormatting sqref="F966">
    <cfRule type="cellIs" stopIfTrue="1" priority="390" operator="lessThan" dxfId="1">
      <formula>0</formula>
    </cfRule>
  </conditionalFormatting>
  <conditionalFormatting sqref="F967">
    <cfRule type="cellIs" stopIfTrue="1" priority="389" operator="lessThan" dxfId="1">
      <formula>0</formula>
    </cfRule>
  </conditionalFormatting>
  <conditionalFormatting sqref="F968">
    <cfRule type="cellIs" stopIfTrue="1" priority="388" operator="lessThan" dxfId="1">
      <formula>0</formula>
    </cfRule>
  </conditionalFormatting>
  <conditionalFormatting sqref="F969">
    <cfRule type="cellIs" stopIfTrue="1" priority="387" operator="lessThan" dxfId="1">
      <formula>0</formula>
    </cfRule>
  </conditionalFormatting>
  <conditionalFormatting sqref="F970">
    <cfRule type="cellIs" stopIfTrue="1" priority="386" operator="lessThan" dxfId="1">
      <formula>0</formula>
    </cfRule>
  </conditionalFormatting>
  <conditionalFormatting sqref="F971">
    <cfRule type="cellIs" stopIfTrue="1" priority="385" operator="lessThan" dxfId="1">
      <formula>0</formula>
    </cfRule>
  </conditionalFormatting>
  <conditionalFormatting sqref="F972">
    <cfRule type="cellIs" stopIfTrue="1" priority="384" operator="lessThan" dxfId="1">
      <formula>0</formula>
    </cfRule>
  </conditionalFormatting>
  <conditionalFormatting sqref="F973">
    <cfRule type="cellIs" stopIfTrue="1" priority="383" operator="lessThan" dxfId="1">
      <formula>0</formula>
    </cfRule>
  </conditionalFormatting>
  <conditionalFormatting sqref="F974">
    <cfRule type="cellIs" stopIfTrue="1" priority="382" operator="lessThan" dxfId="1">
      <formula>0</formula>
    </cfRule>
  </conditionalFormatting>
  <conditionalFormatting sqref="F975">
    <cfRule type="cellIs" stopIfTrue="1" priority="381" operator="lessThan" dxfId="1">
      <formula>0</formula>
    </cfRule>
  </conditionalFormatting>
  <conditionalFormatting sqref="F976">
    <cfRule type="cellIs" stopIfTrue="1" priority="380" operator="lessThan" dxfId="1">
      <formula>0</formula>
    </cfRule>
  </conditionalFormatting>
  <conditionalFormatting sqref="F977">
    <cfRule type="cellIs" stopIfTrue="1" priority="379" operator="lessThan" dxfId="1">
      <formula>0</formula>
    </cfRule>
  </conditionalFormatting>
  <conditionalFormatting sqref="F978">
    <cfRule type="cellIs" stopIfTrue="1" priority="378" operator="lessThan" dxfId="1">
      <formula>0</formula>
    </cfRule>
  </conditionalFormatting>
  <conditionalFormatting sqref="F979">
    <cfRule type="cellIs" stopIfTrue="1" priority="377" operator="lessThan" dxfId="1">
      <formula>0</formula>
    </cfRule>
  </conditionalFormatting>
  <conditionalFormatting sqref="F980">
    <cfRule type="cellIs" stopIfTrue="1" priority="376" operator="lessThan" dxfId="1">
      <formula>0</formula>
    </cfRule>
  </conditionalFormatting>
  <conditionalFormatting sqref="F981">
    <cfRule type="cellIs" stopIfTrue="1" priority="375" operator="lessThan" dxfId="1">
      <formula>0</formula>
    </cfRule>
  </conditionalFormatting>
  <conditionalFormatting sqref="F982">
    <cfRule type="cellIs" stopIfTrue="1" priority="374" operator="lessThan" dxfId="1">
      <formula>0</formula>
    </cfRule>
  </conditionalFormatting>
  <conditionalFormatting sqref="F983">
    <cfRule type="cellIs" stopIfTrue="1" priority="373" operator="lessThan" dxfId="1">
      <formula>0</formula>
    </cfRule>
  </conditionalFormatting>
  <conditionalFormatting sqref="F984">
    <cfRule type="cellIs" stopIfTrue="1" priority="372" operator="lessThan" dxfId="1">
      <formula>0</formula>
    </cfRule>
  </conditionalFormatting>
  <conditionalFormatting sqref="F985">
    <cfRule type="cellIs" stopIfTrue="1" priority="371" operator="lessThan" dxfId="1">
      <formula>0</formula>
    </cfRule>
  </conditionalFormatting>
  <conditionalFormatting sqref="F986">
    <cfRule type="cellIs" stopIfTrue="1" priority="370" operator="lessThan" dxfId="1">
      <formula>0</formula>
    </cfRule>
  </conditionalFormatting>
  <conditionalFormatting sqref="F987">
    <cfRule type="cellIs" stopIfTrue="1" priority="369" operator="lessThan" dxfId="1">
      <formula>0</formula>
    </cfRule>
  </conditionalFormatting>
  <conditionalFormatting sqref="F988">
    <cfRule type="cellIs" stopIfTrue="1" priority="368" operator="lessThan" dxfId="1">
      <formula>0</formula>
    </cfRule>
  </conditionalFormatting>
  <conditionalFormatting sqref="F989">
    <cfRule type="cellIs" stopIfTrue="1" priority="367" operator="lessThan" dxfId="1">
      <formula>0</formula>
    </cfRule>
  </conditionalFormatting>
  <conditionalFormatting sqref="F990">
    <cfRule type="cellIs" stopIfTrue="1" priority="366" operator="lessThan" dxfId="1">
      <formula>0</formula>
    </cfRule>
  </conditionalFormatting>
  <conditionalFormatting sqref="F991">
    <cfRule type="cellIs" stopIfTrue="1" priority="365" operator="lessThan" dxfId="1">
      <formula>0</formula>
    </cfRule>
  </conditionalFormatting>
  <conditionalFormatting sqref="F992">
    <cfRule type="cellIs" stopIfTrue="1" priority="364" operator="lessThan" dxfId="1">
      <formula>0</formula>
    </cfRule>
  </conditionalFormatting>
  <conditionalFormatting sqref="F993">
    <cfRule type="cellIs" stopIfTrue="1" priority="363" operator="lessThan" dxfId="1">
      <formula>0</formula>
    </cfRule>
  </conditionalFormatting>
  <conditionalFormatting sqref="F994">
    <cfRule type="cellIs" stopIfTrue="1" priority="362" operator="lessThan" dxfId="1">
      <formula>0</formula>
    </cfRule>
  </conditionalFormatting>
  <conditionalFormatting sqref="F995">
    <cfRule type="cellIs" stopIfTrue="1" priority="361" operator="lessThan" dxfId="1">
      <formula>0</formula>
    </cfRule>
  </conditionalFormatting>
  <conditionalFormatting sqref="F996">
    <cfRule type="cellIs" stopIfTrue="1" priority="360" operator="lessThan" dxfId="1">
      <formula>0</formula>
    </cfRule>
  </conditionalFormatting>
  <conditionalFormatting sqref="F997">
    <cfRule type="cellIs" stopIfTrue="1" priority="359" operator="lessThan" dxfId="1">
      <formula>0</formula>
    </cfRule>
  </conditionalFormatting>
  <conditionalFormatting sqref="F998">
    <cfRule type="cellIs" stopIfTrue="1" priority="358" operator="lessThan" dxfId="1">
      <formula>0</formula>
    </cfRule>
  </conditionalFormatting>
  <conditionalFormatting sqref="F999">
    <cfRule type="cellIs" stopIfTrue="1" priority="357" operator="lessThan" dxfId="1">
      <formula>0</formula>
    </cfRule>
  </conditionalFormatting>
  <conditionalFormatting sqref="F1000">
    <cfRule type="cellIs" stopIfTrue="1" priority="356" operator="lessThan" dxfId="1">
      <formula>0</formula>
    </cfRule>
  </conditionalFormatting>
  <conditionalFormatting sqref="F1001">
    <cfRule type="cellIs" stopIfTrue="1" priority="355" operator="lessThan" dxfId="1">
      <formula>0</formula>
    </cfRule>
  </conditionalFormatting>
  <conditionalFormatting sqref="F1002">
    <cfRule type="cellIs" stopIfTrue="1" priority="354" operator="lessThan" dxfId="1">
      <formula>0</formula>
    </cfRule>
  </conditionalFormatting>
  <conditionalFormatting sqref="F1003">
    <cfRule type="cellIs" stopIfTrue="1" priority="353" operator="lessThan" dxfId="1">
      <formula>0</formula>
    </cfRule>
  </conditionalFormatting>
  <conditionalFormatting sqref="F1004">
    <cfRule type="cellIs" stopIfTrue="1" priority="352" operator="lessThan" dxfId="1">
      <formula>0</formula>
    </cfRule>
  </conditionalFormatting>
  <conditionalFormatting sqref="F1005">
    <cfRule type="cellIs" stopIfTrue="1" priority="351" operator="lessThan" dxfId="1">
      <formula>0</formula>
    </cfRule>
  </conditionalFormatting>
  <conditionalFormatting sqref="F1006">
    <cfRule type="cellIs" stopIfTrue="1" priority="350" operator="lessThan" dxfId="1">
      <formula>0</formula>
    </cfRule>
  </conditionalFormatting>
  <conditionalFormatting sqref="F1007">
    <cfRule type="cellIs" stopIfTrue="1" priority="349" operator="lessThan" dxfId="1">
      <formula>0</formula>
    </cfRule>
  </conditionalFormatting>
  <conditionalFormatting sqref="F1008">
    <cfRule type="cellIs" stopIfTrue="1" priority="348" operator="lessThan" dxfId="1">
      <formula>0</formula>
    </cfRule>
  </conditionalFormatting>
  <conditionalFormatting sqref="F1009">
    <cfRule type="cellIs" stopIfTrue="1" priority="347" operator="lessThan" dxfId="1">
      <formula>0</formula>
    </cfRule>
  </conditionalFormatting>
  <conditionalFormatting sqref="F1010">
    <cfRule type="cellIs" stopIfTrue="1" priority="346" operator="lessThan" dxfId="1">
      <formula>0</formula>
    </cfRule>
  </conditionalFormatting>
  <conditionalFormatting sqref="F1011">
    <cfRule type="cellIs" stopIfTrue="1" priority="345" operator="lessThan" dxfId="1">
      <formula>0</formula>
    </cfRule>
  </conditionalFormatting>
  <conditionalFormatting sqref="F1012">
    <cfRule type="cellIs" stopIfTrue="1" priority="344" operator="lessThan" dxfId="1">
      <formula>0</formula>
    </cfRule>
  </conditionalFormatting>
  <conditionalFormatting sqref="F1013">
    <cfRule type="cellIs" stopIfTrue="1" priority="343" operator="lessThan" dxfId="1">
      <formula>0</formula>
    </cfRule>
  </conditionalFormatting>
  <conditionalFormatting sqref="F1014">
    <cfRule type="cellIs" stopIfTrue="1" priority="342" operator="lessThan" dxfId="1">
      <formula>0</formula>
    </cfRule>
  </conditionalFormatting>
  <conditionalFormatting sqref="F1015">
    <cfRule type="cellIs" stopIfTrue="1" priority="341" operator="lessThan" dxfId="1">
      <formula>0</formula>
    </cfRule>
  </conditionalFormatting>
  <conditionalFormatting sqref="F1016">
    <cfRule type="cellIs" stopIfTrue="1" priority="340" operator="lessThan" dxfId="1">
      <formula>0</formula>
    </cfRule>
  </conditionalFormatting>
  <conditionalFormatting sqref="F1017">
    <cfRule type="cellIs" stopIfTrue="1" priority="339" operator="lessThan" dxfId="1">
      <formula>0</formula>
    </cfRule>
  </conditionalFormatting>
  <conditionalFormatting sqref="F1018">
    <cfRule type="cellIs" stopIfTrue="1" priority="338" operator="lessThan" dxfId="1">
      <formula>0</formula>
    </cfRule>
  </conditionalFormatting>
  <conditionalFormatting sqref="F1019">
    <cfRule type="cellIs" stopIfTrue="1" priority="337" operator="lessThan" dxfId="1">
      <formula>0</formula>
    </cfRule>
  </conditionalFormatting>
  <conditionalFormatting sqref="F1020">
    <cfRule type="cellIs" stopIfTrue="1" priority="336" operator="lessThan" dxfId="1">
      <formula>0</formula>
    </cfRule>
  </conditionalFormatting>
  <conditionalFormatting sqref="F1021">
    <cfRule type="cellIs" stopIfTrue="1" priority="335" operator="lessThan" dxfId="1">
      <formula>0</formula>
    </cfRule>
  </conditionalFormatting>
  <conditionalFormatting sqref="F1022">
    <cfRule type="cellIs" stopIfTrue="1" priority="334" operator="lessThan" dxfId="1">
      <formula>0</formula>
    </cfRule>
  </conditionalFormatting>
  <conditionalFormatting sqref="F1023">
    <cfRule type="cellIs" stopIfTrue="1" priority="333" operator="lessThan" dxfId="1">
      <formula>0</formula>
    </cfRule>
  </conditionalFormatting>
  <conditionalFormatting sqref="F1024">
    <cfRule type="cellIs" stopIfTrue="1" priority="332" operator="lessThan" dxfId="1">
      <formula>0</formula>
    </cfRule>
  </conditionalFormatting>
  <conditionalFormatting sqref="F1025">
    <cfRule type="cellIs" stopIfTrue="1" priority="331" operator="lessThan" dxfId="1">
      <formula>0</formula>
    </cfRule>
  </conditionalFormatting>
  <conditionalFormatting sqref="F1026">
    <cfRule type="cellIs" stopIfTrue="1" priority="330" operator="lessThan" dxfId="1">
      <formula>0</formula>
    </cfRule>
  </conditionalFormatting>
  <conditionalFormatting sqref="F1027">
    <cfRule type="cellIs" stopIfTrue="1" priority="329" operator="lessThan" dxfId="1">
      <formula>0</formula>
    </cfRule>
  </conditionalFormatting>
  <conditionalFormatting sqref="F1028">
    <cfRule type="cellIs" stopIfTrue="1" priority="328" operator="lessThan" dxfId="1">
      <formula>0</formula>
    </cfRule>
  </conditionalFormatting>
  <conditionalFormatting sqref="F1029">
    <cfRule type="cellIs" stopIfTrue="1" priority="327" operator="lessThan" dxfId="1">
      <formula>0</formula>
    </cfRule>
  </conditionalFormatting>
  <conditionalFormatting sqref="F1030">
    <cfRule type="cellIs" stopIfTrue="1" priority="326" operator="lessThan" dxfId="1">
      <formula>0</formula>
    </cfRule>
  </conditionalFormatting>
  <conditionalFormatting sqref="F1031">
    <cfRule type="cellIs" stopIfTrue="1" priority="325" operator="lessThan" dxfId="1">
      <formula>0</formula>
    </cfRule>
  </conditionalFormatting>
  <conditionalFormatting sqref="F1032">
    <cfRule type="cellIs" stopIfTrue="1" priority="324" operator="lessThan" dxfId="1">
      <formula>0</formula>
    </cfRule>
  </conditionalFormatting>
  <conditionalFormatting sqref="F1033">
    <cfRule type="cellIs" stopIfTrue="1" priority="323" operator="lessThan" dxfId="1">
      <formula>0</formula>
    </cfRule>
  </conditionalFormatting>
  <conditionalFormatting sqref="F1034">
    <cfRule type="cellIs" stopIfTrue="1" priority="322" operator="lessThan" dxfId="1">
      <formula>0</formula>
    </cfRule>
  </conditionalFormatting>
  <conditionalFormatting sqref="F1035">
    <cfRule type="cellIs" stopIfTrue="1" priority="321" operator="lessThan" dxfId="1">
      <formula>0</formula>
    </cfRule>
  </conditionalFormatting>
  <conditionalFormatting sqref="F1036">
    <cfRule type="cellIs" stopIfTrue="1" priority="320" operator="lessThan" dxfId="1">
      <formula>0</formula>
    </cfRule>
  </conditionalFormatting>
  <conditionalFormatting sqref="F1037">
    <cfRule type="cellIs" stopIfTrue="1" priority="319" operator="lessThan" dxfId="1">
      <formula>0</formula>
    </cfRule>
  </conditionalFormatting>
  <conditionalFormatting sqref="F1038">
    <cfRule type="cellIs" stopIfTrue="1" priority="318" operator="lessThan" dxfId="1">
      <formula>0</formula>
    </cfRule>
  </conditionalFormatting>
  <conditionalFormatting sqref="F1039">
    <cfRule type="cellIs" stopIfTrue="1" priority="317" operator="lessThan" dxfId="1">
      <formula>0</formula>
    </cfRule>
  </conditionalFormatting>
  <conditionalFormatting sqref="F1040">
    <cfRule type="cellIs" stopIfTrue="1" priority="316" operator="lessThan" dxfId="1">
      <formula>0</formula>
    </cfRule>
  </conditionalFormatting>
  <conditionalFormatting sqref="F1041">
    <cfRule type="cellIs" stopIfTrue="1" priority="315" operator="lessThan" dxfId="1">
      <formula>0</formula>
    </cfRule>
  </conditionalFormatting>
  <conditionalFormatting sqref="F1042">
    <cfRule type="cellIs" stopIfTrue="1" priority="314" operator="lessThan" dxfId="1">
      <formula>0</formula>
    </cfRule>
  </conditionalFormatting>
  <conditionalFormatting sqref="F1043">
    <cfRule type="cellIs" stopIfTrue="1" priority="313" operator="lessThan" dxfId="1">
      <formula>0</formula>
    </cfRule>
  </conditionalFormatting>
  <conditionalFormatting sqref="F1044">
    <cfRule type="cellIs" stopIfTrue="1" priority="312" operator="lessThan" dxfId="1">
      <formula>0</formula>
    </cfRule>
  </conditionalFormatting>
  <conditionalFormatting sqref="F1045">
    <cfRule type="cellIs" stopIfTrue="1" priority="311" operator="lessThan" dxfId="1">
      <formula>0</formula>
    </cfRule>
  </conditionalFormatting>
  <conditionalFormatting sqref="F1046">
    <cfRule type="cellIs" stopIfTrue="1" priority="310" operator="lessThan" dxfId="1">
      <formula>0</formula>
    </cfRule>
  </conditionalFormatting>
  <conditionalFormatting sqref="F1047">
    <cfRule type="cellIs" stopIfTrue="1" priority="309" operator="lessThan" dxfId="1">
      <formula>0</formula>
    </cfRule>
  </conditionalFormatting>
  <conditionalFormatting sqref="F1048">
    <cfRule type="cellIs" stopIfTrue="1" priority="308" operator="lessThan" dxfId="1">
      <formula>0</formula>
    </cfRule>
  </conditionalFormatting>
  <conditionalFormatting sqref="F1049">
    <cfRule type="cellIs" stopIfTrue="1" priority="307" operator="lessThan" dxfId="1">
      <formula>0</formula>
    </cfRule>
  </conditionalFormatting>
  <conditionalFormatting sqref="F1050">
    <cfRule type="cellIs" stopIfTrue="1" priority="306" operator="lessThan" dxfId="1">
      <formula>0</formula>
    </cfRule>
  </conditionalFormatting>
  <conditionalFormatting sqref="F1051">
    <cfRule type="cellIs" stopIfTrue="1" priority="305" operator="lessThan" dxfId="1">
      <formula>0</formula>
    </cfRule>
  </conditionalFormatting>
  <conditionalFormatting sqref="F1052">
    <cfRule type="cellIs" stopIfTrue="1" priority="304" operator="lessThan" dxfId="1">
      <formula>0</formula>
    </cfRule>
  </conditionalFormatting>
  <conditionalFormatting sqref="F1053">
    <cfRule type="cellIs" stopIfTrue="1" priority="303" operator="lessThan" dxfId="1">
      <formula>0</formula>
    </cfRule>
  </conditionalFormatting>
  <conditionalFormatting sqref="F1054">
    <cfRule type="cellIs" stopIfTrue="1" priority="302" operator="lessThan" dxfId="1">
      <formula>0</formula>
    </cfRule>
  </conditionalFormatting>
  <conditionalFormatting sqref="F1055">
    <cfRule type="cellIs" stopIfTrue="1" priority="301" operator="lessThan" dxfId="1">
      <formula>0</formula>
    </cfRule>
  </conditionalFormatting>
  <conditionalFormatting sqref="F1056">
    <cfRule type="cellIs" stopIfTrue="1" priority="300" operator="lessThan" dxfId="1">
      <formula>0</formula>
    </cfRule>
  </conditionalFormatting>
  <conditionalFormatting sqref="F1057">
    <cfRule type="cellIs" stopIfTrue="1" priority="299" operator="lessThan" dxfId="1">
      <formula>0</formula>
    </cfRule>
  </conditionalFormatting>
  <conditionalFormatting sqref="F1058">
    <cfRule type="cellIs" stopIfTrue="1" priority="298" operator="lessThan" dxfId="1">
      <formula>0</formula>
    </cfRule>
  </conditionalFormatting>
  <conditionalFormatting sqref="F1059">
    <cfRule type="cellIs" stopIfTrue="1" priority="297" operator="lessThan" dxfId="1">
      <formula>0</formula>
    </cfRule>
  </conditionalFormatting>
  <conditionalFormatting sqref="F1060">
    <cfRule type="cellIs" stopIfTrue="1" priority="296" operator="lessThan" dxfId="1">
      <formula>0</formula>
    </cfRule>
  </conditionalFormatting>
  <conditionalFormatting sqref="F1061">
    <cfRule type="cellIs" stopIfTrue="1" priority="295" operator="lessThan" dxfId="1">
      <formula>0</formula>
    </cfRule>
  </conditionalFormatting>
  <conditionalFormatting sqref="F1062">
    <cfRule type="cellIs" stopIfTrue="1" priority="294" operator="lessThan" dxfId="1">
      <formula>0</formula>
    </cfRule>
  </conditionalFormatting>
  <conditionalFormatting sqref="F1063">
    <cfRule type="cellIs" stopIfTrue="1" priority="293" operator="lessThan" dxfId="1">
      <formula>0</formula>
    </cfRule>
  </conditionalFormatting>
  <conditionalFormatting sqref="F1064">
    <cfRule type="cellIs" stopIfTrue="1" priority="292" operator="lessThan" dxfId="1">
      <formula>0</formula>
    </cfRule>
  </conditionalFormatting>
  <conditionalFormatting sqref="F1065">
    <cfRule type="cellIs" stopIfTrue="1" priority="291" operator="lessThan" dxfId="1">
      <formula>0</formula>
    </cfRule>
  </conditionalFormatting>
  <conditionalFormatting sqref="F1066">
    <cfRule type="cellIs" stopIfTrue="1" priority="290" operator="lessThan" dxfId="1">
      <formula>0</formula>
    </cfRule>
  </conditionalFormatting>
  <conditionalFormatting sqref="F1067">
    <cfRule type="cellIs" stopIfTrue="1" priority="289" operator="lessThan" dxfId="1">
      <formula>0</formula>
    </cfRule>
  </conditionalFormatting>
  <conditionalFormatting sqref="F1068">
    <cfRule type="cellIs" stopIfTrue="1" priority="288" operator="lessThan" dxfId="1">
      <formula>0</formula>
    </cfRule>
  </conditionalFormatting>
  <conditionalFormatting sqref="F1069">
    <cfRule type="cellIs" stopIfTrue="1" priority="287" operator="lessThan" dxfId="1">
      <formula>0</formula>
    </cfRule>
  </conditionalFormatting>
  <conditionalFormatting sqref="F1070">
    <cfRule type="cellIs" stopIfTrue="1" priority="286" operator="lessThan" dxfId="1">
      <formula>0</formula>
    </cfRule>
  </conditionalFormatting>
  <conditionalFormatting sqref="F1071">
    <cfRule type="cellIs" stopIfTrue="1" priority="285" operator="lessThan" dxfId="1">
      <formula>0</formula>
    </cfRule>
  </conditionalFormatting>
  <conditionalFormatting sqref="F1072">
    <cfRule type="cellIs" stopIfTrue="1" priority="284" operator="lessThan" dxfId="1">
      <formula>0</formula>
    </cfRule>
  </conditionalFormatting>
  <conditionalFormatting sqref="F1073">
    <cfRule type="cellIs" stopIfTrue="1" priority="283" operator="lessThan" dxfId="1">
      <formula>0</formula>
    </cfRule>
  </conditionalFormatting>
  <conditionalFormatting sqref="F1074">
    <cfRule type="cellIs" stopIfTrue="1" priority="282" operator="lessThan" dxfId="1">
      <formula>0</formula>
    </cfRule>
  </conditionalFormatting>
  <conditionalFormatting sqref="F1075">
    <cfRule type="cellIs" stopIfTrue="1" priority="281" operator="lessThan" dxfId="1">
      <formula>0</formula>
    </cfRule>
  </conditionalFormatting>
  <conditionalFormatting sqref="F1076">
    <cfRule type="cellIs" stopIfTrue="1" priority="280" operator="lessThan" dxfId="1">
      <formula>0</formula>
    </cfRule>
  </conditionalFormatting>
  <conditionalFormatting sqref="F1077">
    <cfRule type="cellIs" stopIfTrue="1" priority="279" operator="lessThan" dxfId="1">
      <formula>0</formula>
    </cfRule>
  </conditionalFormatting>
  <conditionalFormatting sqref="F1078">
    <cfRule type="cellIs" stopIfTrue="1" priority="278" operator="lessThan" dxfId="1">
      <formula>0</formula>
    </cfRule>
  </conditionalFormatting>
  <conditionalFormatting sqref="F1079">
    <cfRule type="cellIs" stopIfTrue="1" priority="277" operator="lessThan" dxfId="1">
      <formula>0</formula>
    </cfRule>
  </conditionalFormatting>
  <conditionalFormatting sqref="F1080">
    <cfRule type="cellIs" stopIfTrue="1" priority="276" operator="lessThan" dxfId="1">
      <formula>0</formula>
    </cfRule>
  </conditionalFormatting>
  <conditionalFormatting sqref="F1081">
    <cfRule type="cellIs" stopIfTrue="1" priority="275" operator="lessThan" dxfId="1">
      <formula>0</formula>
    </cfRule>
  </conditionalFormatting>
  <conditionalFormatting sqref="F1082">
    <cfRule type="cellIs" stopIfTrue="1" priority="274" operator="lessThan" dxfId="1">
      <formula>0</formula>
    </cfRule>
  </conditionalFormatting>
  <conditionalFormatting sqref="F1083">
    <cfRule type="cellIs" stopIfTrue="1" priority="273" operator="lessThan" dxfId="1">
      <formula>0</formula>
    </cfRule>
  </conditionalFormatting>
  <conditionalFormatting sqref="F1084">
    <cfRule type="cellIs" stopIfTrue="1" priority="272" operator="lessThan" dxfId="1">
      <formula>0</formula>
    </cfRule>
  </conditionalFormatting>
  <conditionalFormatting sqref="F1085">
    <cfRule type="cellIs" stopIfTrue="1" priority="271" operator="lessThan" dxfId="1">
      <formula>0</formula>
    </cfRule>
  </conditionalFormatting>
  <conditionalFormatting sqref="F1086">
    <cfRule type="cellIs" stopIfTrue="1" priority="270" operator="lessThan" dxfId="1">
      <formula>0</formula>
    </cfRule>
  </conditionalFormatting>
  <conditionalFormatting sqref="F1087">
    <cfRule type="cellIs" stopIfTrue="1" priority="269" operator="lessThan" dxfId="1">
      <formula>0</formula>
    </cfRule>
  </conditionalFormatting>
  <conditionalFormatting sqref="F1088">
    <cfRule type="cellIs" stopIfTrue="1" priority="268" operator="lessThan" dxfId="1">
      <formula>0</formula>
    </cfRule>
  </conditionalFormatting>
  <conditionalFormatting sqref="F1089">
    <cfRule type="cellIs" stopIfTrue="1" priority="267" operator="lessThan" dxfId="1">
      <formula>0</formula>
    </cfRule>
  </conditionalFormatting>
  <conditionalFormatting sqref="F1090">
    <cfRule type="cellIs" stopIfTrue="1" priority="266" operator="lessThan" dxfId="1">
      <formula>0</formula>
    </cfRule>
  </conditionalFormatting>
  <conditionalFormatting sqref="F1091">
    <cfRule type="cellIs" stopIfTrue="1" priority="265" operator="lessThan" dxfId="1">
      <formula>0</formula>
    </cfRule>
  </conditionalFormatting>
  <conditionalFormatting sqref="F1092">
    <cfRule type="cellIs" stopIfTrue="1" priority="264" operator="lessThan" dxfId="1">
      <formula>0</formula>
    </cfRule>
  </conditionalFormatting>
  <conditionalFormatting sqref="F1093">
    <cfRule type="cellIs" stopIfTrue="1" priority="263" operator="lessThan" dxfId="1">
      <formula>0</formula>
    </cfRule>
  </conditionalFormatting>
  <conditionalFormatting sqref="F1094">
    <cfRule type="cellIs" stopIfTrue="1" priority="262" operator="lessThan" dxfId="1">
      <formula>0</formula>
    </cfRule>
  </conditionalFormatting>
  <conditionalFormatting sqref="F1095">
    <cfRule type="cellIs" stopIfTrue="1" priority="261" operator="lessThan" dxfId="1">
      <formula>0</formula>
    </cfRule>
  </conditionalFormatting>
  <conditionalFormatting sqref="F1096">
    <cfRule type="cellIs" stopIfTrue="1" priority="260" operator="lessThan" dxfId="1">
      <formula>0</formula>
    </cfRule>
  </conditionalFormatting>
  <conditionalFormatting sqref="F1097">
    <cfRule type="cellIs" stopIfTrue="1" priority="259" operator="lessThan" dxfId="1">
      <formula>0</formula>
    </cfRule>
  </conditionalFormatting>
  <conditionalFormatting sqref="F1098">
    <cfRule type="cellIs" stopIfTrue="1" priority="258" operator="lessThan" dxfId="1">
      <formula>0</formula>
    </cfRule>
  </conditionalFormatting>
  <conditionalFormatting sqref="F1099">
    <cfRule type="cellIs" stopIfTrue="1" priority="257" operator="lessThan" dxfId="1">
      <formula>0</formula>
    </cfRule>
  </conditionalFormatting>
  <conditionalFormatting sqref="F1100">
    <cfRule type="cellIs" stopIfTrue="1" priority="256" operator="lessThan" dxfId="1">
      <formula>0</formula>
    </cfRule>
  </conditionalFormatting>
  <conditionalFormatting sqref="F1101">
    <cfRule type="cellIs" stopIfTrue="1" priority="255" operator="lessThan" dxfId="1">
      <formula>0</formula>
    </cfRule>
  </conditionalFormatting>
  <conditionalFormatting sqref="F1102">
    <cfRule type="cellIs" stopIfTrue="1" priority="254" operator="lessThan" dxfId="1">
      <formula>0</formula>
    </cfRule>
  </conditionalFormatting>
  <conditionalFormatting sqref="F1103">
    <cfRule type="cellIs" stopIfTrue="1" priority="253" operator="lessThan" dxfId="1">
      <formula>0</formula>
    </cfRule>
  </conditionalFormatting>
  <conditionalFormatting sqref="F1104">
    <cfRule type="cellIs" stopIfTrue="1" priority="252" operator="lessThan" dxfId="1">
      <formula>0</formula>
    </cfRule>
  </conditionalFormatting>
  <conditionalFormatting sqref="F1105">
    <cfRule type="cellIs" stopIfTrue="1" priority="251" operator="lessThan" dxfId="1">
      <formula>0</formula>
    </cfRule>
  </conditionalFormatting>
  <conditionalFormatting sqref="F1106">
    <cfRule type="cellIs" stopIfTrue="1" priority="250" operator="lessThan" dxfId="1">
      <formula>0</formula>
    </cfRule>
  </conditionalFormatting>
  <conditionalFormatting sqref="F1107">
    <cfRule type="cellIs" stopIfTrue="1" priority="249" operator="lessThan" dxfId="1">
      <formula>0</formula>
    </cfRule>
  </conditionalFormatting>
  <conditionalFormatting sqref="F1108">
    <cfRule type="cellIs" stopIfTrue="1" priority="248" operator="lessThan" dxfId="1">
      <formula>0</formula>
    </cfRule>
  </conditionalFormatting>
  <conditionalFormatting sqref="F1109">
    <cfRule type="cellIs" stopIfTrue="1" priority="247" operator="lessThan" dxfId="1">
      <formula>0</formula>
    </cfRule>
  </conditionalFormatting>
  <conditionalFormatting sqref="F1110">
    <cfRule type="cellIs" stopIfTrue="1" priority="246" operator="lessThan" dxfId="1">
      <formula>0</formula>
    </cfRule>
  </conditionalFormatting>
  <conditionalFormatting sqref="F1111">
    <cfRule type="cellIs" stopIfTrue="1" priority="245" operator="lessThan" dxfId="1">
      <formula>0</formula>
    </cfRule>
  </conditionalFormatting>
  <conditionalFormatting sqref="F1112">
    <cfRule type="cellIs" stopIfTrue="1" priority="244" operator="lessThan" dxfId="1">
      <formula>0</formula>
    </cfRule>
  </conditionalFormatting>
  <conditionalFormatting sqref="F1113">
    <cfRule type="cellIs" stopIfTrue="1" priority="243" operator="lessThan" dxfId="1">
      <formula>0</formula>
    </cfRule>
  </conditionalFormatting>
  <conditionalFormatting sqref="F1114">
    <cfRule type="cellIs" stopIfTrue="1" priority="242" operator="lessThan" dxfId="1">
      <formula>0</formula>
    </cfRule>
  </conditionalFormatting>
  <conditionalFormatting sqref="F1115">
    <cfRule type="cellIs" stopIfTrue="1" priority="241" operator="lessThan" dxfId="1">
      <formula>0</formula>
    </cfRule>
  </conditionalFormatting>
  <conditionalFormatting sqref="F1116">
    <cfRule type="cellIs" stopIfTrue="1" priority="240" operator="lessThan" dxfId="1">
      <formula>0</formula>
    </cfRule>
  </conditionalFormatting>
  <conditionalFormatting sqref="F1117">
    <cfRule type="cellIs" stopIfTrue="1" priority="239" operator="lessThan" dxfId="1">
      <formula>0</formula>
    </cfRule>
  </conditionalFormatting>
  <conditionalFormatting sqref="F1118">
    <cfRule type="cellIs" stopIfTrue="1" priority="238" operator="lessThan" dxfId="1">
      <formula>0</formula>
    </cfRule>
  </conditionalFormatting>
  <conditionalFormatting sqref="F1119">
    <cfRule type="cellIs" stopIfTrue="1" priority="237" operator="lessThan" dxfId="1">
      <formula>0</formula>
    </cfRule>
  </conditionalFormatting>
  <conditionalFormatting sqref="F1120">
    <cfRule type="cellIs" stopIfTrue="1" priority="236" operator="lessThan" dxfId="1">
      <formula>0</formula>
    </cfRule>
  </conditionalFormatting>
  <conditionalFormatting sqref="F1121">
    <cfRule type="cellIs" stopIfTrue="1" priority="235" operator="lessThan" dxfId="1">
      <formula>0</formula>
    </cfRule>
  </conditionalFormatting>
  <conditionalFormatting sqref="F1122">
    <cfRule type="cellIs" stopIfTrue="1" priority="234" operator="lessThan" dxfId="1">
      <formula>0</formula>
    </cfRule>
  </conditionalFormatting>
  <conditionalFormatting sqref="F1123">
    <cfRule type="cellIs" stopIfTrue="1" priority="233" operator="lessThan" dxfId="1">
      <formula>0</formula>
    </cfRule>
  </conditionalFormatting>
  <conditionalFormatting sqref="F1124">
    <cfRule type="cellIs" stopIfTrue="1" priority="232" operator="lessThan" dxfId="1">
      <formula>0</formula>
    </cfRule>
  </conditionalFormatting>
  <conditionalFormatting sqref="F1125">
    <cfRule type="cellIs" stopIfTrue="1" priority="231" operator="lessThan" dxfId="1">
      <formula>0</formula>
    </cfRule>
  </conditionalFormatting>
  <conditionalFormatting sqref="F1126">
    <cfRule type="cellIs" stopIfTrue="1" priority="230" operator="lessThan" dxfId="1">
      <formula>0</formula>
    </cfRule>
  </conditionalFormatting>
  <conditionalFormatting sqref="F1127">
    <cfRule type="cellIs" stopIfTrue="1" priority="229" operator="lessThan" dxfId="1">
      <formula>0</formula>
    </cfRule>
  </conditionalFormatting>
  <conditionalFormatting sqref="F1128">
    <cfRule type="cellIs" stopIfTrue="1" priority="228" operator="lessThan" dxfId="1">
      <formula>0</formula>
    </cfRule>
  </conditionalFormatting>
  <conditionalFormatting sqref="F1129">
    <cfRule type="cellIs" stopIfTrue="1" priority="227" operator="lessThan" dxfId="1">
      <formula>0</formula>
    </cfRule>
  </conditionalFormatting>
  <conditionalFormatting sqref="F1130">
    <cfRule type="cellIs" stopIfTrue="1" priority="226" operator="lessThan" dxfId="1">
      <formula>0</formula>
    </cfRule>
  </conditionalFormatting>
  <conditionalFormatting sqref="F1131">
    <cfRule type="cellIs" stopIfTrue="1" priority="225" operator="lessThan" dxfId="1">
      <formula>0</formula>
    </cfRule>
  </conditionalFormatting>
  <conditionalFormatting sqref="F1132">
    <cfRule type="cellIs" stopIfTrue="1" priority="224" operator="lessThan" dxfId="1">
      <formula>0</formula>
    </cfRule>
  </conditionalFormatting>
  <conditionalFormatting sqref="F1133">
    <cfRule type="cellIs" stopIfTrue="1" priority="223" operator="lessThan" dxfId="1">
      <formula>0</formula>
    </cfRule>
  </conditionalFormatting>
  <conditionalFormatting sqref="F1134">
    <cfRule type="cellIs" stopIfTrue="1" priority="222" operator="lessThan" dxfId="1">
      <formula>0</formula>
    </cfRule>
  </conditionalFormatting>
  <conditionalFormatting sqref="F1135">
    <cfRule type="cellIs" stopIfTrue="1" priority="221" operator="lessThan" dxfId="1">
      <formula>0</formula>
    </cfRule>
  </conditionalFormatting>
  <conditionalFormatting sqref="F1136">
    <cfRule type="cellIs" stopIfTrue="1" priority="220" operator="lessThan" dxfId="1">
      <formula>0</formula>
    </cfRule>
  </conditionalFormatting>
  <conditionalFormatting sqref="F1137">
    <cfRule type="cellIs" stopIfTrue="1" priority="219" operator="lessThan" dxfId="1">
      <formula>0</formula>
    </cfRule>
  </conditionalFormatting>
  <conditionalFormatting sqref="F1138">
    <cfRule type="cellIs" stopIfTrue="1" priority="218" operator="lessThan" dxfId="1">
      <formula>0</formula>
    </cfRule>
  </conditionalFormatting>
  <conditionalFormatting sqref="F1139">
    <cfRule type="cellIs" stopIfTrue="1" priority="217" operator="lessThan" dxfId="1">
      <formula>0</formula>
    </cfRule>
  </conditionalFormatting>
  <conditionalFormatting sqref="F1140">
    <cfRule type="cellIs" stopIfTrue="1" priority="216" operator="lessThan" dxfId="1">
      <formula>0</formula>
    </cfRule>
  </conditionalFormatting>
  <conditionalFormatting sqref="F1141">
    <cfRule type="cellIs" stopIfTrue="1" priority="215" operator="lessThan" dxfId="1">
      <formula>0</formula>
    </cfRule>
  </conditionalFormatting>
  <conditionalFormatting sqref="F1142">
    <cfRule type="cellIs" stopIfTrue="1" priority="214" operator="lessThan" dxfId="1">
      <formula>0</formula>
    </cfRule>
  </conditionalFormatting>
  <conditionalFormatting sqref="F1143">
    <cfRule type="cellIs" stopIfTrue="1" priority="213" operator="lessThan" dxfId="1">
      <formula>0</formula>
    </cfRule>
  </conditionalFormatting>
  <conditionalFormatting sqref="F1144">
    <cfRule type="cellIs" stopIfTrue="1" priority="212" operator="lessThan" dxfId="1">
      <formula>0</formula>
    </cfRule>
  </conditionalFormatting>
  <conditionalFormatting sqref="F1145">
    <cfRule type="cellIs" stopIfTrue="1" priority="211" operator="lessThan" dxfId="1">
      <formula>0</formula>
    </cfRule>
  </conditionalFormatting>
  <conditionalFormatting sqref="F1146">
    <cfRule type="cellIs" stopIfTrue="1" priority="210" operator="lessThan" dxfId="1">
      <formula>0</formula>
    </cfRule>
  </conditionalFormatting>
  <conditionalFormatting sqref="F1147">
    <cfRule type="cellIs" stopIfTrue="1" priority="209" operator="lessThan" dxfId="1">
      <formula>0</formula>
    </cfRule>
  </conditionalFormatting>
  <conditionalFormatting sqref="F1148">
    <cfRule type="cellIs" stopIfTrue="1" priority="208" operator="lessThan" dxfId="1">
      <formula>0</formula>
    </cfRule>
  </conditionalFormatting>
  <conditionalFormatting sqref="F1149">
    <cfRule type="cellIs" stopIfTrue="1" priority="207" operator="lessThan" dxfId="1">
      <formula>0</formula>
    </cfRule>
  </conditionalFormatting>
  <conditionalFormatting sqref="F1150">
    <cfRule type="cellIs" stopIfTrue="1" priority="206" operator="lessThan" dxfId="1">
      <formula>0</formula>
    </cfRule>
  </conditionalFormatting>
  <conditionalFormatting sqref="F1151">
    <cfRule type="cellIs" stopIfTrue="1" priority="205" operator="lessThan" dxfId="1">
      <formula>0</formula>
    </cfRule>
  </conditionalFormatting>
  <conditionalFormatting sqref="F1152">
    <cfRule type="cellIs" stopIfTrue="1" priority="204" operator="lessThan" dxfId="1">
      <formula>0</formula>
    </cfRule>
  </conditionalFormatting>
  <conditionalFormatting sqref="F1153">
    <cfRule type="cellIs" stopIfTrue="1" priority="203" operator="lessThan" dxfId="1">
      <formula>0</formula>
    </cfRule>
  </conditionalFormatting>
  <conditionalFormatting sqref="F1154">
    <cfRule type="cellIs" stopIfTrue="1" priority="202" operator="lessThan" dxfId="1">
      <formula>0</formula>
    </cfRule>
  </conditionalFormatting>
  <conditionalFormatting sqref="F1155">
    <cfRule type="cellIs" stopIfTrue="1" priority="201" operator="lessThan" dxfId="1">
      <formula>0</formula>
    </cfRule>
  </conditionalFormatting>
  <conditionalFormatting sqref="F1156">
    <cfRule type="cellIs" stopIfTrue="1" priority="200" operator="lessThan" dxfId="1">
      <formula>0</formula>
    </cfRule>
  </conditionalFormatting>
  <conditionalFormatting sqref="F1157">
    <cfRule type="cellIs" stopIfTrue="1" priority="199" operator="lessThan" dxfId="1">
      <formula>0</formula>
    </cfRule>
  </conditionalFormatting>
  <conditionalFormatting sqref="F1158">
    <cfRule type="cellIs" stopIfTrue="1" priority="198" operator="lessThan" dxfId="1">
      <formula>0</formula>
    </cfRule>
  </conditionalFormatting>
  <conditionalFormatting sqref="F1159">
    <cfRule type="cellIs" stopIfTrue="1" priority="197" operator="lessThan" dxfId="1">
      <formula>0</formula>
    </cfRule>
  </conditionalFormatting>
  <conditionalFormatting sqref="F1160">
    <cfRule type="cellIs" stopIfTrue="1" priority="196" operator="lessThan" dxfId="1">
      <formula>0</formula>
    </cfRule>
  </conditionalFormatting>
  <conditionalFormatting sqref="F1161">
    <cfRule type="cellIs" stopIfTrue="1" priority="195" operator="lessThan" dxfId="1">
      <formula>0</formula>
    </cfRule>
  </conditionalFormatting>
  <conditionalFormatting sqref="F1162">
    <cfRule type="cellIs" stopIfTrue="1" priority="194" operator="lessThan" dxfId="1">
      <formula>0</formula>
    </cfRule>
  </conditionalFormatting>
  <conditionalFormatting sqref="F1163">
    <cfRule type="cellIs" stopIfTrue="1" priority="193" operator="lessThan" dxfId="1">
      <formula>0</formula>
    </cfRule>
  </conditionalFormatting>
  <conditionalFormatting sqref="F1164">
    <cfRule type="cellIs" stopIfTrue="1" priority="192" operator="lessThan" dxfId="1">
      <formula>0</formula>
    </cfRule>
  </conditionalFormatting>
  <conditionalFormatting sqref="F1165">
    <cfRule type="cellIs" stopIfTrue="1" priority="191" operator="lessThan" dxfId="1">
      <formula>0</formula>
    </cfRule>
  </conditionalFormatting>
  <conditionalFormatting sqref="F1166">
    <cfRule type="cellIs" stopIfTrue="1" priority="190" operator="lessThan" dxfId="1">
      <formula>0</formula>
    </cfRule>
  </conditionalFormatting>
  <conditionalFormatting sqref="F1167">
    <cfRule type="cellIs" stopIfTrue="1" priority="189" operator="lessThan" dxfId="1">
      <formula>0</formula>
    </cfRule>
  </conditionalFormatting>
  <conditionalFormatting sqref="F1168">
    <cfRule type="cellIs" stopIfTrue="1" priority="188" operator="lessThan" dxfId="1">
      <formula>0</formula>
    </cfRule>
  </conditionalFormatting>
  <conditionalFormatting sqref="F1169">
    <cfRule type="cellIs" stopIfTrue="1" priority="187" operator="lessThan" dxfId="1">
      <formula>0</formula>
    </cfRule>
  </conditionalFormatting>
  <conditionalFormatting sqref="F1170">
    <cfRule type="cellIs" stopIfTrue="1" priority="186" operator="lessThan" dxfId="1">
      <formula>0</formula>
    </cfRule>
  </conditionalFormatting>
  <conditionalFormatting sqref="F1171">
    <cfRule type="cellIs" stopIfTrue="1" priority="185" operator="lessThan" dxfId="1">
      <formula>0</formula>
    </cfRule>
  </conditionalFormatting>
  <conditionalFormatting sqref="F1172">
    <cfRule type="cellIs" stopIfTrue="1" priority="184" operator="lessThan" dxfId="1">
      <formula>0</formula>
    </cfRule>
  </conditionalFormatting>
  <conditionalFormatting sqref="F1173">
    <cfRule type="cellIs" stopIfTrue="1" priority="183" operator="lessThan" dxfId="1">
      <formula>0</formula>
    </cfRule>
  </conditionalFormatting>
  <conditionalFormatting sqref="F1174">
    <cfRule type="cellIs" stopIfTrue="1" priority="182" operator="lessThan" dxfId="1">
      <formula>0</formula>
    </cfRule>
  </conditionalFormatting>
  <conditionalFormatting sqref="F1175">
    <cfRule type="cellIs" stopIfTrue="1" priority="181" operator="lessThan" dxfId="1">
      <formula>0</formula>
    </cfRule>
  </conditionalFormatting>
  <conditionalFormatting sqref="F1176">
    <cfRule type="cellIs" stopIfTrue="1" priority="180" operator="lessThan" dxfId="1">
      <formula>0</formula>
    </cfRule>
  </conditionalFormatting>
  <conditionalFormatting sqref="F1177">
    <cfRule type="cellIs" stopIfTrue="1" priority="179" operator="lessThan" dxfId="1">
      <formula>0</formula>
    </cfRule>
  </conditionalFormatting>
  <conditionalFormatting sqref="F1178">
    <cfRule type="cellIs" stopIfTrue="1" priority="178" operator="lessThan" dxfId="1">
      <formula>0</formula>
    </cfRule>
  </conditionalFormatting>
  <conditionalFormatting sqref="F1179">
    <cfRule type="cellIs" stopIfTrue="1" priority="177" operator="lessThan" dxfId="1">
      <formula>0</formula>
    </cfRule>
  </conditionalFormatting>
  <conditionalFormatting sqref="F1180">
    <cfRule type="cellIs" stopIfTrue="1" priority="176" operator="lessThan" dxfId="1">
      <formula>0</formula>
    </cfRule>
  </conditionalFormatting>
  <conditionalFormatting sqref="F1181">
    <cfRule type="cellIs" stopIfTrue="1" priority="175" operator="lessThan" dxfId="1">
      <formula>0</formula>
    </cfRule>
  </conditionalFormatting>
  <conditionalFormatting sqref="F1182">
    <cfRule type="cellIs" stopIfTrue="1" priority="174" operator="lessThan" dxfId="1">
      <formula>0</formula>
    </cfRule>
  </conditionalFormatting>
  <conditionalFormatting sqref="F1183">
    <cfRule type="cellIs" stopIfTrue="1" priority="173" operator="lessThan" dxfId="1">
      <formula>0</formula>
    </cfRule>
  </conditionalFormatting>
  <conditionalFormatting sqref="F1184">
    <cfRule type="cellIs" stopIfTrue="1" priority="172" operator="lessThan" dxfId="1">
      <formula>0</formula>
    </cfRule>
  </conditionalFormatting>
  <conditionalFormatting sqref="F1185">
    <cfRule type="cellIs" stopIfTrue="1" priority="171" operator="lessThan" dxfId="1">
      <formula>0</formula>
    </cfRule>
  </conditionalFormatting>
  <conditionalFormatting sqref="F1186">
    <cfRule type="cellIs" stopIfTrue="1" priority="170" operator="lessThan" dxfId="1">
      <formula>0</formula>
    </cfRule>
  </conditionalFormatting>
  <conditionalFormatting sqref="F1187">
    <cfRule type="cellIs" stopIfTrue="1" priority="169" operator="lessThan" dxfId="1">
      <formula>0</formula>
    </cfRule>
  </conditionalFormatting>
  <conditionalFormatting sqref="F1188">
    <cfRule type="cellIs" stopIfTrue="1" priority="168" operator="lessThan" dxfId="1">
      <formula>0</formula>
    </cfRule>
  </conditionalFormatting>
  <conditionalFormatting sqref="F1189">
    <cfRule type="cellIs" stopIfTrue="1" priority="167" operator="lessThan" dxfId="1">
      <formula>0</formula>
    </cfRule>
  </conditionalFormatting>
  <conditionalFormatting sqref="F1190">
    <cfRule type="cellIs" stopIfTrue="1" priority="166" operator="lessThan" dxfId="1">
      <formula>0</formula>
    </cfRule>
  </conditionalFormatting>
  <conditionalFormatting sqref="F1191">
    <cfRule type="cellIs" stopIfTrue="1" priority="165" operator="lessThan" dxfId="1">
      <formula>0</formula>
    </cfRule>
  </conditionalFormatting>
  <conditionalFormatting sqref="F1192">
    <cfRule type="cellIs" stopIfTrue="1" priority="164" operator="lessThan" dxfId="1">
      <formula>0</formula>
    </cfRule>
  </conditionalFormatting>
  <conditionalFormatting sqref="F1193">
    <cfRule type="cellIs" stopIfTrue="1" priority="163" operator="lessThan" dxfId="1">
      <formula>0</formula>
    </cfRule>
  </conditionalFormatting>
  <conditionalFormatting sqref="F1194">
    <cfRule type="cellIs" stopIfTrue="1" priority="162" operator="lessThan" dxfId="1">
      <formula>0</formula>
    </cfRule>
  </conditionalFormatting>
  <conditionalFormatting sqref="F1195">
    <cfRule type="cellIs" stopIfTrue="1" priority="161" operator="lessThan" dxfId="1">
      <formula>0</formula>
    </cfRule>
  </conditionalFormatting>
  <conditionalFormatting sqref="F1196">
    <cfRule type="cellIs" stopIfTrue="1" priority="160" operator="lessThan" dxfId="1">
      <formula>0</formula>
    </cfRule>
  </conditionalFormatting>
  <conditionalFormatting sqref="F1197">
    <cfRule type="cellIs" stopIfTrue="1" priority="159" operator="lessThan" dxfId="1">
      <formula>0</formula>
    </cfRule>
  </conditionalFormatting>
  <conditionalFormatting sqref="F1198">
    <cfRule type="cellIs" stopIfTrue="1" priority="158" operator="lessThan" dxfId="1">
      <formula>0</formula>
    </cfRule>
  </conditionalFormatting>
  <conditionalFormatting sqref="F1199">
    <cfRule type="cellIs" stopIfTrue="1" priority="157" operator="lessThan" dxfId="1">
      <formula>0</formula>
    </cfRule>
  </conditionalFormatting>
  <conditionalFormatting sqref="F1200">
    <cfRule type="cellIs" stopIfTrue="1" priority="156" operator="lessThan" dxfId="1">
      <formula>0</formula>
    </cfRule>
  </conditionalFormatting>
  <conditionalFormatting sqref="F1201">
    <cfRule type="cellIs" stopIfTrue="1" priority="155" operator="lessThan" dxfId="1">
      <formula>0</formula>
    </cfRule>
  </conditionalFormatting>
  <conditionalFormatting sqref="F1202">
    <cfRule type="cellIs" stopIfTrue="1" priority="154" operator="lessThan" dxfId="1">
      <formula>0</formula>
    </cfRule>
  </conditionalFormatting>
  <conditionalFormatting sqref="F1203">
    <cfRule type="cellIs" stopIfTrue="1" priority="153" operator="lessThan" dxfId="1">
      <formula>0</formula>
    </cfRule>
  </conditionalFormatting>
  <conditionalFormatting sqref="F1204">
    <cfRule type="cellIs" stopIfTrue="1" priority="152" operator="lessThan" dxfId="1">
      <formula>0</formula>
    </cfRule>
  </conditionalFormatting>
  <conditionalFormatting sqref="F1205">
    <cfRule type="cellIs" stopIfTrue="1" priority="151" operator="lessThan" dxfId="1">
      <formula>0</formula>
    </cfRule>
  </conditionalFormatting>
  <conditionalFormatting sqref="F1206">
    <cfRule type="cellIs" stopIfTrue="1" priority="150" operator="lessThan" dxfId="1">
      <formula>0</formula>
    </cfRule>
  </conditionalFormatting>
  <conditionalFormatting sqref="F1207">
    <cfRule type="cellIs" stopIfTrue="1" priority="149" operator="lessThan" dxfId="1">
      <formula>0</formula>
    </cfRule>
  </conditionalFormatting>
  <conditionalFormatting sqref="F1208">
    <cfRule type="cellIs" stopIfTrue="1" priority="148" operator="lessThan" dxfId="1">
      <formula>0</formula>
    </cfRule>
  </conditionalFormatting>
  <conditionalFormatting sqref="F1209">
    <cfRule type="cellIs" stopIfTrue="1" priority="147" operator="lessThan" dxfId="1">
      <formula>0</formula>
    </cfRule>
  </conditionalFormatting>
  <conditionalFormatting sqref="F1210">
    <cfRule type="cellIs" stopIfTrue="1" priority="146" operator="lessThan" dxfId="1">
      <formula>0</formula>
    </cfRule>
  </conditionalFormatting>
  <conditionalFormatting sqref="F1211">
    <cfRule type="cellIs" stopIfTrue="1" priority="145" operator="lessThan" dxfId="1">
      <formula>0</formula>
    </cfRule>
  </conditionalFormatting>
  <conditionalFormatting sqref="F1212">
    <cfRule type="cellIs" stopIfTrue="1" priority="144" operator="lessThan" dxfId="1">
      <formula>0</formula>
    </cfRule>
  </conditionalFormatting>
  <conditionalFormatting sqref="F1213">
    <cfRule type="cellIs" stopIfTrue="1" priority="143" operator="lessThan" dxfId="1">
      <formula>0</formula>
    </cfRule>
  </conditionalFormatting>
  <conditionalFormatting sqref="F1214">
    <cfRule type="cellIs" stopIfTrue="1" priority="142" operator="lessThan" dxfId="1">
      <formula>0</formula>
    </cfRule>
  </conditionalFormatting>
  <conditionalFormatting sqref="F1215">
    <cfRule type="cellIs" stopIfTrue="1" priority="141" operator="lessThan" dxfId="1">
      <formula>0</formula>
    </cfRule>
  </conditionalFormatting>
  <conditionalFormatting sqref="F1216">
    <cfRule type="cellIs" stopIfTrue="1" priority="140" operator="lessThan" dxfId="1">
      <formula>0</formula>
    </cfRule>
  </conditionalFormatting>
  <conditionalFormatting sqref="F1217">
    <cfRule type="cellIs" stopIfTrue="1" priority="139" operator="lessThan" dxfId="1">
      <formula>0</formula>
    </cfRule>
  </conditionalFormatting>
  <conditionalFormatting sqref="F1218">
    <cfRule type="cellIs" stopIfTrue="1" priority="138" operator="lessThan" dxfId="1">
      <formula>0</formula>
    </cfRule>
  </conditionalFormatting>
  <conditionalFormatting sqref="F1219">
    <cfRule type="cellIs" stopIfTrue="1" priority="137" operator="lessThan" dxfId="1">
      <formula>0</formula>
    </cfRule>
  </conditionalFormatting>
  <conditionalFormatting sqref="F1220">
    <cfRule type="cellIs" stopIfTrue="1" priority="136" operator="lessThan" dxfId="1">
      <formula>0</formula>
    </cfRule>
  </conditionalFormatting>
  <conditionalFormatting sqref="F1221">
    <cfRule type="cellIs" stopIfTrue="1" priority="135" operator="lessThan" dxfId="1">
      <formula>0</formula>
    </cfRule>
  </conditionalFormatting>
  <conditionalFormatting sqref="F1222">
    <cfRule type="cellIs" stopIfTrue="1" priority="134" operator="lessThan" dxfId="1">
      <formula>0</formula>
    </cfRule>
  </conditionalFormatting>
  <conditionalFormatting sqref="F1223">
    <cfRule type="cellIs" stopIfTrue="1" priority="133" operator="lessThan" dxfId="1">
      <formula>0</formula>
    </cfRule>
  </conditionalFormatting>
  <conditionalFormatting sqref="F1224">
    <cfRule type="cellIs" stopIfTrue="1" priority="132" operator="lessThan" dxfId="1">
      <formula>0</formula>
    </cfRule>
  </conditionalFormatting>
  <conditionalFormatting sqref="F1225">
    <cfRule type="cellIs" stopIfTrue="1" priority="131" operator="lessThan" dxfId="1">
      <formula>0</formula>
    </cfRule>
  </conditionalFormatting>
  <conditionalFormatting sqref="F1226">
    <cfRule type="cellIs" stopIfTrue="1" priority="130" operator="lessThan" dxfId="1">
      <formula>0</formula>
    </cfRule>
  </conditionalFormatting>
  <conditionalFormatting sqref="F1227">
    <cfRule type="cellIs" stopIfTrue="1" priority="129" operator="lessThan" dxfId="1">
      <formula>0</formula>
    </cfRule>
  </conditionalFormatting>
  <conditionalFormatting sqref="F1228">
    <cfRule type="cellIs" stopIfTrue="1" priority="128" operator="lessThan" dxfId="1">
      <formula>0</formula>
    </cfRule>
  </conditionalFormatting>
  <conditionalFormatting sqref="F1229">
    <cfRule type="cellIs" stopIfTrue="1" priority="127" operator="lessThan" dxfId="1">
      <formula>0</formula>
    </cfRule>
  </conditionalFormatting>
  <conditionalFormatting sqref="F1230">
    <cfRule type="cellIs" stopIfTrue="1" priority="126" operator="lessThan" dxfId="1">
      <formula>0</formula>
    </cfRule>
  </conditionalFormatting>
  <conditionalFormatting sqref="F1231">
    <cfRule type="cellIs" stopIfTrue="1" priority="125" operator="lessThan" dxfId="1">
      <formula>0</formula>
    </cfRule>
  </conditionalFormatting>
  <conditionalFormatting sqref="F1232">
    <cfRule type="cellIs" stopIfTrue="1" priority="124" operator="lessThan" dxfId="1">
      <formula>0</formula>
    </cfRule>
  </conditionalFormatting>
  <conditionalFormatting sqref="F1233">
    <cfRule type="cellIs" stopIfTrue="1" priority="123" operator="lessThan" dxfId="1">
      <formula>0</formula>
    </cfRule>
  </conditionalFormatting>
  <conditionalFormatting sqref="F1234">
    <cfRule type="cellIs" stopIfTrue="1" priority="122" operator="lessThan" dxfId="1">
      <formula>0</formula>
    </cfRule>
  </conditionalFormatting>
  <conditionalFormatting sqref="F1235">
    <cfRule type="cellIs" stopIfTrue="1" priority="121" operator="lessThan" dxfId="1">
      <formula>0</formula>
    </cfRule>
  </conditionalFormatting>
  <conditionalFormatting sqref="F1236">
    <cfRule type="cellIs" stopIfTrue="1" priority="120" operator="lessThan" dxfId="1">
      <formula>0</formula>
    </cfRule>
  </conditionalFormatting>
  <conditionalFormatting sqref="F1237">
    <cfRule type="cellIs" stopIfTrue="1" priority="119" operator="lessThan" dxfId="1">
      <formula>0</formula>
    </cfRule>
  </conditionalFormatting>
  <conditionalFormatting sqref="F1238">
    <cfRule type="cellIs" stopIfTrue="1" priority="118" operator="lessThan" dxfId="1">
      <formula>0</formula>
    </cfRule>
  </conditionalFormatting>
  <conditionalFormatting sqref="F1239">
    <cfRule type="cellIs" stopIfTrue="1" priority="117" operator="lessThan" dxfId="1">
      <formula>0</formula>
    </cfRule>
  </conditionalFormatting>
  <conditionalFormatting sqref="F1240">
    <cfRule type="cellIs" stopIfTrue="1" priority="116" operator="lessThan" dxfId="1">
      <formula>0</formula>
    </cfRule>
  </conditionalFormatting>
  <conditionalFormatting sqref="F1241">
    <cfRule type="cellIs" stopIfTrue="1" priority="115" operator="lessThan" dxfId="1">
      <formula>0</formula>
    </cfRule>
  </conditionalFormatting>
  <conditionalFormatting sqref="F1242">
    <cfRule type="cellIs" stopIfTrue="1" priority="114" operator="lessThan" dxfId="1">
      <formula>0</formula>
    </cfRule>
  </conditionalFormatting>
  <conditionalFormatting sqref="F1243">
    <cfRule type="cellIs" stopIfTrue="1" priority="113" operator="lessThan" dxfId="1">
      <formula>0</formula>
    </cfRule>
  </conditionalFormatting>
  <conditionalFormatting sqref="F1244">
    <cfRule type="cellIs" stopIfTrue="1" priority="112" operator="lessThan" dxfId="1">
      <formula>0</formula>
    </cfRule>
  </conditionalFormatting>
  <conditionalFormatting sqref="F1245">
    <cfRule type="cellIs" stopIfTrue="1" priority="111" operator="lessThan" dxfId="1">
      <formula>0</formula>
    </cfRule>
  </conditionalFormatting>
  <conditionalFormatting sqref="F1246">
    <cfRule type="cellIs" stopIfTrue="1" priority="110" operator="lessThan" dxfId="1">
      <formula>0</formula>
    </cfRule>
  </conditionalFormatting>
  <conditionalFormatting sqref="F1247">
    <cfRule type="cellIs" stopIfTrue="1" priority="109" operator="lessThan" dxfId="1">
      <formula>0</formula>
    </cfRule>
  </conditionalFormatting>
  <conditionalFormatting sqref="F1248">
    <cfRule type="cellIs" stopIfTrue="1" priority="108" operator="lessThan" dxfId="1">
      <formula>0</formula>
    </cfRule>
  </conditionalFormatting>
  <conditionalFormatting sqref="F1249">
    <cfRule type="cellIs" stopIfTrue="1" priority="107" operator="lessThan" dxfId="1">
      <formula>0</formula>
    </cfRule>
  </conditionalFormatting>
  <conditionalFormatting sqref="F1250">
    <cfRule type="cellIs" stopIfTrue="1" priority="106" operator="lessThan" dxfId="1">
      <formula>0</formula>
    </cfRule>
  </conditionalFormatting>
  <conditionalFormatting sqref="F1251">
    <cfRule type="cellIs" stopIfTrue="1" priority="105" operator="lessThan" dxfId="1">
      <formula>0</formula>
    </cfRule>
  </conditionalFormatting>
  <conditionalFormatting sqref="F1252">
    <cfRule type="cellIs" stopIfTrue="1" priority="104" operator="lessThan" dxfId="1">
      <formula>0</formula>
    </cfRule>
  </conditionalFormatting>
  <conditionalFormatting sqref="F1253">
    <cfRule type="cellIs" stopIfTrue="1" priority="103" operator="lessThan" dxfId="1">
      <formula>0</formula>
    </cfRule>
  </conditionalFormatting>
  <conditionalFormatting sqref="F1254">
    <cfRule type="cellIs" stopIfTrue="1" priority="102" operator="lessThan" dxfId="1">
      <formula>0</formula>
    </cfRule>
  </conditionalFormatting>
  <conditionalFormatting sqref="F1255">
    <cfRule type="cellIs" stopIfTrue="1" priority="101" operator="lessThan" dxfId="1">
      <formula>0</formula>
    </cfRule>
  </conditionalFormatting>
  <conditionalFormatting sqref="F1256">
    <cfRule type="cellIs" stopIfTrue="1" priority="100" operator="lessThan" dxfId="1">
      <formula>0</formula>
    </cfRule>
  </conditionalFormatting>
  <conditionalFormatting sqref="F1257">
    <cfRule type="cellIs" stopIfTrue="1" priority="99" operator="lessThan" dxfId="1">
      <formula>0</formula>
    </cfRule>
  </conditionalFormatting>
  <conditionalFormatting sqref="F1258">
    <cfRule type="cellIs" stopIfTrue="1" priority="98" operator="lessThan" dxfId="1">
      <formula>0</formula>
    </cfRule>
  </conditionalFormatting>
  <conditionalFormatting sqref="F1259">
    <cfRule type="cellIs" stopIfTrue="1" priority="97" operator="lessThan" dxfId="1">
      <formula>0</formula>
    </cfRule>
  </conditionalFormatting>
  <conditionalFormatting sqref="F1260">
    <cfRule type="cellIs" stopIfTrue="1" priority="96" operator="lessThan" dxfId="1">
      <formula>0</formula>
    </cfRule>
  </conditionalFormatting>
  <conditionalFormatting sqref="F1261">
    <cfRule type="cellIs" stopIfTrue="1" priority="95" operator="lessThan" dxfId="1">
      <formula>0</formula>
    </cfRule>
  </conditionalFormatting>
  <conditionalFormatting sqref="F1262">
    <cfRule type="cellIs" stopIfTrue="1" priority="94" operator="lessThan" dxfId="1">
      <formula>0</formula>
    </cfRule>
  </conditionalFormatting>
  <conditionalFormatting sqref="F1263">
    <cfRule type="cellIs" stopIfTrue="1" priority="93" operator="lessThan" dxfId="1">
      <formula>0</formula>
    </cfRule>
  </conditionalFormatting>
  <conditionalFormatting sqref="F1264">
    <cfRule type="cellIs" stopIfTrue="1" priority="92" operator="lessThan" dxfId="1">
      <formula>0</formula>
    </cfRule>
  </conditionalFormatting>
  <conditionalFormatting sqref="F1265">
    <cfRule type="cellIs" stopIfTrue="1" priority="91" operator="lessThan" dxfId="1">
      <formula>0</formula>
    </cfRule>
  </conditionalFormatting>
  <conditionalFormatting sqref="F1266">
    <cfRule type="cellIs" stopIfTrue="1" priority="90" operator="lessThan" dxfId="1">
      <formula>0</formula>
    </cfRule>
  </conditionalFormatting>
  <conditionalFormatting sqref="F1267">
    <cfRule type="cellIs" stopIfTrue="1" priority="89" operator="lessThan" dxfId="1">
      <formula>0</formula>
    </cfRule>
  </conditionalFormatting>
  <conditionalFormatting sqref="F1268">
    <cfRule type="cellIs" stopIfTrue="1" priority="88" operator="lessThan" dxfId="1">
      <formula>0</formula>
    </cfRule>
  </conditionalFormatting>
  <conditionalFormatting sqref="F1269">
    <cfRule type="cellIs" stopIfTrue="1" priority="87" operator="lessThan" dxfId="1">
      <formula>0</formula>
    </cfRule>
  </conditionalFormatting>
  <conditionalFormatting sqref="F1270">
    <cfRule type="cellIs" stopIfTrue="1" priority="86" operator="lessThan" dxfId="1">
      <formula>0</formula>
    </cfRule>
  </conditionalFormatting>
  <conditionalFormatting sqref="F1271">
    <cfRule type="cellIs" stopIfTrue="1" priority="85" operator="lessThan" dxfId="1">
      <formula>0</formula>
    </cfRule>
  </conditionalFormatting>
  <conditionalFormatting sqref="F1272">
    <cfRule type="cellIs" stopIfTrue="1" priority="84" operator="lessThan" dxfId="1">
      <formula>0</formula>
    </cfRule>
  </conditionalFormatting>
  <conditionalFormatting sqref="F1273">
    <cfRule type="cellIs" stopIfTrue="1" priority="83" operator="lessThan" dxfId="1">
      <formula>0</formula>
    </cfRule>
  </conditionalFormatting>
  <conditionalFormatting sqref="F1274">
    <cfRule type="cellIs" stopIfTrue="1" priority="82" operator="lessThan" dxfId="1">
      <formula>0</formula>
    </cfRule>
  </conditionalFormatting>
  <conditionalFormatting sqref="F1275">
    <cfRule type="cellIs" stopIfTrue="1" priority="81" operator="lessThan" dxfId="1">
      <formula>0</formula>
    </cfRule>
  </conditionalFormatting>
  <conditionalFormatting sqref="F1276">
    <cfRule type="cellIs" stopIfTrue="1" priority="80" operator="lessThan" dxfId="1">
      <formula>0</formula>
    </cfRule>
  </conditionalFormatting>
  <conditionalFormatting sqref="F1277">
    <cfRule type="cellIs" stopIfTrue="1" priority="79" operator="lessThan" dxfId="1">
      <formula>0</formula>
    </cfRule>
  </conditionalFormatting>
  <conditionalFormatting sqref="F1278">
    <cfRule type="cellIs" stopIfTrue="1" priority="78" operator="lessThan" dxfId="1">
      <formula>0</formula>
    </cfRule>
  </conditionalFormatting>
  <conditionalFormatting sqref="F1279">
    <cfRule type="cellIs" stopIfTrue="1" priority="77" operator="lessThan" dxfId="1">
      <formula>0</formula>
    </cfRule>
  </conditionalFormatting>
  <conditionalFormatting sqref="F1280">
    <cfRule type="cellIs" stopIfTrue="1" priority="76" operator="lessThan" dxfId="1">
      <formula>0</formula>
    </cfRule>
  </conditionalFormatting>
  <conditionalFormatting sqref="F1281">
    <cfRule type="cellIs" stopIfTrue="1" priority="75" operator="lessThan" dxfId="1">
      <formula>0</formula>
    </cfRule>
  </conditionalFormatting>
  <conditionalFormatting sqref="F1282">
    <cfRule type="cellIs" stopIfTrue="1" priority="74" operator="lessThan" dxfId="1">
      <formula>0</formula>
    </cfRule>
  </conditionalFormatting>
  <conditionalFormatting sqref="F1283">
    <cfRule type="cellIs" stopIfTrue="1" priority="73" operator="lessThan" dxfId="1">
      <formula>0</formula>
    </cfRule>
  </conditionalFormatting>
  <conditionalFormatting sqref="F1284">
    <cfRule type="cellIs" stopIfTrue="1" priority="72" operator="lessThan" dxfId="1">
      <formula>0</formula>
    </cfRule>
  </conditionalFormatting>
  <conditionalFormatting sqref="F1285">
    <cfRule type="cellIs" stopIfTrue="1" priority="71" operator="lessThan" dxfId="1">
      <formula>0</formula>
    </cfRule>
  </conditionalFormatting>
  <conditionalFormatting sqref="F1286">
    <cfRule type="cellIs" stopIfTrue="1" priority="70" operator="lessThan" dxfId="1">
      <formula>0</formula>
    </cfRule>
  </conditionalFormatting>
  <conditionalFormatting sqref="F1287">
    <cfRule type="cellIs" stopIfTrue="1" priority="69" operator="lessThan" dxfId="1">
      <formula>0</formula>
    </cfRule>
  </conditionalFormatting>
  <conditionalFormatting sqref="F1288">
    <cfRule type="cellIs" stopIfTrue="1" priority="68" operator="lessThan" dxfId="1">
      <formula>0</formula>
    </cfRule>
  </conditionalFormatting>
  <conditionalFormatting sqref="F1289">
    <cfRule type="cellIs" stopIfTrue="1" priority="67" operator="lessThan" dxfId="1">
      <formula>0</formula>
    </cfRule>
  </conditionalFormatting>
  <conditionalFormatting sqref="F1290">
    <cfRule type="cellIs" stopIfTrue="1" priority="66" operator="lessThan" dxfId="1">
      <formula>0</formula>
    </cfRule>
  </conditionalFormatting>
  <conditionalFormatting sqref="F1291">
    <cfRule type="cellIs" stopIfTrue="1" priority="65" operator="lessThan" dxfId="1">
      <formula>0</formula>
    </cfRule>
  </conditionalFormatting>
  <conditionalFormatting sqref="F1292">
    <cfRule type="cellIs" stopIfTrue="1" priority="64" operator="lessThan" dxfId="1">
      <formula>0</formula>
    </cfRule>
  </conditionalFormatting>
  <conditionalFormatting sqref="F1293">
    <cfRule type="cellIs" stopIfTrue="1" priority="63" operator="lessThan" dxfId="1">
      <formula>0</formula>
    </cfRule>
  </conditionalFormatting>
  <conditionalFormatting sqref="F1294">
    <cfRule type="cellIs" stopIfTrue="1" priority="62" operator="lessThan" dxfId="1">
      <formula>0</formula>
    </cfRule>
  </conditionalFormatting>
  <conditionalFormatting sqref="F1295">
    <cfRule type="cellIs" stopIfTrue="1" priority="61" operator="lessThan" dxfId="1">
      <formula>0</formula>
    </cfRule>
  </conditionalFormatting>
  <conditionalFormatting sqref="F1296">
    <cfRule type="cellIs" stopIfTrue="1" priority="60" operator="lessThan" dxfId="1">
      <formula>0</formula>
    </cfRule>
  </conditionalFormatting>
  <conditionalFormatting sqref="F1297">
    <cfRule type="cellIs" stopIfTrue="1" priority="59" operator="lessThan" dxfId="1">
      <formula>0</formula>
    </cfRule>
  </conditionalFormatting>
  <conditionalFormatting sqref="F1298">
    <cfRule type="cellIs" stopIfTrue="1" priority="58" operator="lessThan" dxfId="1">
      <formula>0</formula>
    </cfRule>
  </conditionalFormatting>
  <conditionalFormatting sqref="F1299">
    <cfRule type="cellIs" stopIfTrue="1" priority="57" operator="lessThan" dxfId="1">
      <formula>0</formula>
    </cfRule>
  </conditionalFormatting>
  <conditionalFormatting sqref="F1300">
    <cfRule type="cellIs" stopIfTrue="1" priority="56" operator="lessThan" dxfId="1">
      <formula>0</formula>
    </cfRule>
  </conditionalFormatting>
  <conditionalFormatting sqref="F1301">
    <cfRule type="cellIs" stopIfTrue="1" priority="55" operator="lessThan" dxfId="1">
      <formula>0</formula>
    </cfRule>
  </conditionalFormatting>
  <conditionalFormatting sqref="F1302">
    <cfRule type="cellIs" stopIfTrue="1" priority="54" operator="lessThan" dxfId="1">
      <formula>0</formula>
    </cfRule>
  </conditionalFormatting>
  <conditionalFormatting sqref="F1303">
    <cfRule type="cellIs" stopIfTrue="1" priority="53" operator="lessThan" dxfId="1">
      <formula>0</formula>
    </cfRule>
  </conditionalFormatting>
  <conditionalFormatting sqref="F1304">
    <cfRule type="cellIs" stopIfTrue="1" priority="52" operator="lessThan" dxfId="1">
      <formula>0</formula>
    </cfRule>
  </conditionalFormatting>
  <conditionalFormatting sqref="F1305">
    <cfRule type="cellIs" stopIfTrue="1" priority="51" operator="lessThan" dxfId="1">
      <formula>0</formula>
    </cfRule>
  </conditionalFormatting>
  <conditionalFormatting sqref="F1306">
    <cfRule type="cellIs" stopIfTrue="1" priority="50" operator="lessThan" dxfId="1">
      <formula>0</formula>
    </cfRule>
  </conditionalFormatting>
  <conditionalFormatting sqref="F1307">
    <cfRule type="cellIs" stopIfTrue="1" priority="49" operator="lessThan" dxfId="1">
      <formula>0</formula>
    </cfRule>
  </conditionalFormatting>
  <conditionalFormatting sqref="F1308">
    <cfRule type="cellIs" stopIfTrue="1" priority="48" operator="lessThan" dxfId="1">
      <formula>0</formula>
    </cfRule>
  </conditionalFormatting>
  <conditionalFormatting sqref="F1309">
    <cfRule type="cellIs" stopIfTrue="1" priority="47" operator="lessThan" dxfId="1">
      <formula>0</formula>
    </cfRule>
  </conditionalFormatting>
  <conditionalFormatting sqref="F1310">
    <cfRule type="cellIs" stopIfTrue="1" priority="46" operator="lessThan" dxfId="1">
      <formula>0</formula>
    </cfRule>
  </conditionalFormatting>
  <conditionalFormatting sqref="F1311">
    <cfRule type="cellIs" stopIfTrue="1" priority="45" operator="lessThan" dxfId="1">
      <formula>0</formula>
    </cfRule>
  </conditionalFormatting>
  <conditionalFormatting sqref="F1312">
    <cfRule type="cellIs" stopIfTrue="1" priority="44" operator="lessThan" dxfId="1">
      <formula>0</formula>
    </cfRule>
  </conditionalFormatting>
  <conditionalFormatting sqref="F1313">
    <cfRule type="cellIs" stopIfTrue="1" priority="43" operator="lessThan" dxfId="1">
      <formula>0</formula>
    </cfRule>
  </conditionalFormatting>
  <conditionalFormatting sqref="F1314">
    <cfRule type="cellIs" stopIfTrue="1" priority="42" operator="lessThan" dxfId="1">
      <formula>0</formula>
    </cfRule>
  </conditionalFormatting>
  <conditionalFormatting sqref="F1315">
    <cfRule type="cellIs" stopIfTrue="1" priority="41" operator="lessThan" dxfId="1">
      <formula>0</formula>
    </cfRule>
  </conditionalFormatting>
  <conditionalFormatting sqref="F1316">
    <cfRule type="cellIs" stopIfTrue="1" priority="40" operator="lessThan" dxfId="1">
      <formula>0</formula>
    </cfRule>
  </conditionalFormatting>
  <conditionalFormatting sqref="F1317">
    <cfRule type="cellIs" stopIfTrue="1" priority="39" operator="lessThan" dxfId="1">
      <formula>0</formula>
    </cfRule>
  </conditionalFormatting>
  <conditionalFormatting sqref="F1318">
    <cfRule type="cellIs" stopIfTrue="1" priority="38" operator="lessThan" dxfId="1">
      <formula>0</formula>
    </cfRule>
  </conditionalFormatting>
  <conditionalFormatting sqref="F1319">
    <cfRule type="cellIs" stopIfTrue="1" priority="37" operator="lessThan" dxfId="1">
      <formula>0</formula>
    </cfRule>
  </conditionalFormatting>
  <conditionalFormatting sqref="F1320">
    <cfRule type="cellIs" stopIfTrue="1" priority="36" operator="lessThan" dxfId="1">
      <formula>0</formula>
    </cfRule>
  </conditionalFormatting>
  <conditionalFormatting sqref="F1321">
    <cfRule type="cellIs" stopIfTrue="1" priority="35" operator="lessThan" dxfId="1">
      <formula>0</formula>
    </cfRule>
  </conditionalFormatting>
  <conditionalFormatting sqref="F1322">
    <cfRule type="cellIs" stopIfTrue="1" priority="34" operator="lessThan" dxfId="1">
      <formula>0</formula>
    </cfRule>
  </conditionalFormatting>
  <conditionalFormatting sqref="F1323">
    <cfRule type="cellIs" stopIfTrue="1" priority="33" operator="lessThan" dxfId="1">
      <formula>0</formula>
    </cfRule>
  </conditionalFormatting>
  <conditionalFormatting sqref="F1324">
    <cfRule type="cellIs" stopIfTrue="1" priority="32" operator="lessThan" dxfId="1">
      <formula>0</formula>
    </cfRule>
  </conditionalFormatting>
  <conditionalFormatting sqref="F1325">
    <cfRule type="cellIs" stopIfTrue="1" priority="31" operator="lessThan" dxfId="1">
      <formula>0</formula>
    </cfRule>
  </conditionalFormatting>
  <conditionalFormatting sqref="F1326">
    <cfRule type="cellIs" stopIfTrue="1" priority="30" operator="lessThan" dxfId="1">
      <formula>0</formula>
    </cfRule>
  </conditionalFormatting>
  <conditionalFormatting sqref="F1327">
    <cfRule type="cellIs" stopIfTrue="1" priority="29" operator="lessThan" dxfId="1">
      <formula>0</formula>
    </cfRule>
  </conditionalFormatting>
  <conditionalFormatting sqref="F1328">
    <cfRule type="cellIs" stopIfTrue="1" priority="28" operator="lessThan" dxfId="1">
      <formula>0</formula>
    </cfRule>
  </conditionalFormatting>
  <conditionalFormatting sqref="F1329">
    <cfRule type="cellIs" stopIfTrue="1" priority="27" operator="lessThan" dxfId="1">
      <formula>0</formula>
    </cfRule>
  </conditionalFormatting>
  <conditionalFormatting sqref="F1330">
    <cfRule type="cellIs" stopIfTrue="1" priority="26" operator="lessThan" dxfId="1">
      <formula>0</formula>
    </cfRule>
  </conditionalFormatting>
  <conditionalFormatting sqref="F1331">
    <cfRule type="cellIs" stopIfTrue="1" priority="25" operator="lessThan" dxfId="1">
      <formula>0</formula>
    </cfRule>
  </conditionalFormatting>
  <conditionalFormatting sqref="F1332">
    <cfRule type="cellIs" stopIfTrue="1" priority="24" operator="lessThan" dxfId="1">
      <formula>0</formula>
    </cfRule>
  </conditionalFormatting>
  <conditionalFormatting sqref="F1333">
    <cfRule type="cellIs" stopIfTrue="1" priority="23" operator="lessThan" dxfId="1">
      <formula>0</formula>
    </cfRule>
  </conditionalFormatting>
  <conditionalFormatting sqref="F1334">
    <cfRule type="cellIs" stopIfTrue="1" priority="22" operator="lessThan" dxfId="1">
      <formula>0</formula>
    </cfRule>
  </conditionalFormatting>
  <conditionalFormatting sqref="F1335">
    <cfRule type="cellIs" stopIfTrue="1" priority="21" operator="lessThan" dxfId="1">
      <formula>0</formula>
    </cfRule>
  </conditionalFormatting>
  <conditionalFormatting sqref="F1336">
    <cfRule type="cellIs" stopIfTrue="1" priority="20" operator="lessThan" dxfId="1">
      <formula>0</formula>
    </cfRule>
  </conditionalFormatting>
  <conditionalFormatting sqref="F1337">
    <cfRule type="cellIs" stopIfTrue="1" priority="19" operator="lessThan" dxfId="1">
      <formula>0</formula>
    </cfRule>
  </conditionalFormatting>
  <conditionalFormatting sqref="F1338">
    <cfRule type="cellIs" stopIfTrue="1" priority="18" operator="lessThan" dxfId="1">
      <formula>0</formula>
    </cfRule>
  </conditionalFormatting>
  <conditionalFormatting sqref="F1339">
    <cfRule type="cellIs" stopIfTrue="1" priority="17" operator="lessThan" dxfId="1">
      <formula>0</formula>
    </cfRule>
  </conditionalFormatting>
  <conditionalFormatting sqref="F1340">
    <cfRule type="cellIs" stopIfTrue="1" priority="16" operator="lessThan" dxfId="1">
      <formula>0</formula>
    </cfRule>
  </conditionalFormatting>
  <conditionalFormatting sqref="F1341">
    <cfRule type="cellIs" stopIfTrue="1" priority="15" operator="lessThan" dxfId="1">
      <formula>0</formula>
    </cfRule>
  </conditionalFormatting>
  <conditionalFormatting sqref="F1342">
    <cfRule type="cellIs" stopIfTrue="1" priority="14" operator="lessThan" dxfId="1">
      <formula>0</formula>
    </cfRule>
  </conditionalFormatting>
  <conditionalFormatting sqref="F1343">
    <cfRule type="cellIs" stopIfTrue="1" priority="13" operator="lessThan" dxfId="1">
      <formula>0</formula>
    </cfRule>
  </conditionalFormatting>
  <conditionalFormatting sqref="F1344">
    <cfRule type="cellIs" stopIfTrue="1" priority="12" operator="lessThan" dxfId="1">
      <formula>0</formula>
    </cfRule>
  </conditionalFormatting>
  <conditionalFormatting sqref="F1345">
    <cfRule type="cellIs" stopIfTrue="1" priority="11" operator="lessThan" dxfId="1">
      <formula>0</formula>
    </cfRule>
  </conditionalFormatting>
  <conditionalFormatting sqref="F1346">
    <cfRule type="cellIs" stopIfTrue="1" priority="10" operator="lessThan" dxfId="1">
      <formula>0</formula>
    </cfRule>
  </conditionalFormatting>
  <conditionalFormatting sqref="F1347">
    <cfRule type="cellIs" stopIfTrue="1" priority="9" operator="lessThan" dxfId="1">
      <formula>0</formula>
    </cfRule>
  </conditionalFormatting>
  <conditionalFormatting sqref="F1348">
    <cfRule type="cellIs" stopIfTrue="1" priority="8" operator="lessThan" dxfId="1">
      <formula>0</formula>
    </cfRule>
  </conditionalFormatting>
  <conditionalFormatting sqref="F1349">
    <cfRule type="cellIs" stopIfTrue="1" priority="7" operator="lessThan" dxfId="1">
      <formula>0</formula>
    </cfRule>
  </conditionalFormatting>
  <conditionalFormatting sqref="F1350">
    <cfRule type="cellIs" stopIfTrue="1" priority="6" operator="lessThan" dxfId="1">
      <formula>0</formula>
    </cfRule>
  </conditionalFormatting>
  <conditionalFormatting sqref="F1351">
    <cfRule type="cellIs" stopIfTrue="1" priority="5" operator="lessThan" dxfId="1">
      <formula>0</formula>
    </cfRule>
  </conditionalFormatting>
  <conditionalFormatting sqref="F1352">
    <cfRule type="cellIs" stopIfTrue="1" priority="4" operator="lessThan" dxfId="1">
      <formula>0</formula>
    </cfRule>
  </conditionalFormatting>
  <conditionalFormatting sqref="F1353">
    <cfRule type="cellIs" stopIfTrue="1" priority="3" operator="lessThan" dxfId="1">
      <formula>0</formula>
    </cfRule>
  </conditionalFormatting>
  <conditionalFormatting sqref="F1354">
    <cfRule type="cellIs" stopIfTrue="1" priority="2" operator="lessThan" dxfId="1">
      <formula>0</formula>
    </cfRule>
  </conditionalFormatting>
  <conditionalFormatting sqref="F1355">
    <cfRule type="cellIs" stopIfTrue="1" priority="1" operator="lessThan" dxfId="1">
      <formula>0</formula>
    </cfRule>
  </conditionalFormatting>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43"/>
  <sheetViews>
    <sheetView showGridLines="0" showZeros="0" view="pageBreakPreview" zoomScale="100" zoomScaleNormal="100" topLeftCell="A1" workbookViewId="0">
      <selection activeCell="A8" activeCellId="0" sqref="A1:E43"/>
    </sheetView>
  </sheetViews>
  <sheetFormatPr defaultRowHeight="13.5" defaultColWidth="9.0" x14ac:dyDescent="0.15"/>
  <cols>
    <col min="1" max="1" width="69.625" customWidth="1" style="175"/>
    <col min="2" max="2" width="45.625" customWidth="1"/>
    <col min="3" max="4" width="16.625" customWidth="1" hidden="1"/>
    <col min="5" max="5" width="9.0" hidden="1"/>
  </cols>
  <sheetData>
    <row s="254" customFormat="1" ht="45.0" customHeight="1" x14ac:dyDescent="0.15" r="1" spans="1:4">
      <c r="A1" s="991" t="s">
        <v>1232</v>
      </c>
      <c r="B1" s="991"/>
      <c r="C1" s="991"/>
      <c r="D1" s="991"/>
    </row>
    <row ht="20.1" customHeight="1" x14ac:dyDescent="0.15" r="2" spans="1:4">
      <c r="A2" s="941"/>
      <c r="B2" s="350" t="s">
        <v>2</v>
      </c>
      <c r="C2" s="990"/>
      <c r="D2" s="990" t="s">
        <v>2</v>
      </c>
    </row>
    <row ht="45.0" customHeight="1" x14ac:dyDescent="0.15" r="3" spans="1:5">
      <c r="A3" s="5" t="s">
        <v>1233</v>
      </c>
      <c r="B3" s="812" t="s">
        <v>6</v>
      </c>
      <c r="C3" s="989" t="s">
        <v>1234</v>
      </c>
      <c r="D3" s="812" t="s">
        <v>1235</v>
      </c>
      <c r="E3" s="988" t="s">
        <v>8</v>
      </c>
    </row>
    <row ht="36.0" customHeight="1" x14ac:dyDescent="0.15" r="4" spans="1:5">
      <c r="A4" s="358" t="s">
        <v>1236</v>
      </c>
      <c r="B4" s="808"/>
      <c r="C4" s="359">
        <f>SUM(C5:C5)</f>
        <v>0</v>
      </c>
      <c r="D4" s="360">
        <f>SUM(D5:D5)</f>
        <v>0</v>
      </c>
      <c r="E4" s="937" t="str">
        <f>IF(A4&lt;&gt;"",IF(SUM(B4:D4)&lt;&gt;0,"是","否"),"是")</f>
        <v>否</v>
      </c>
    </row>
    <row ht="36.0" customHeight="1" x14ac:dyDescent="0.15" r="5" spans="1:5">
      <c r="A5" s="987" t="s">
        <v>1237</v>
      </c>
      <c r="B5" s="876"/>
      <c r="C5" s="362"/>
      <c r="D5" s="363"/>
      <c r="E5" s="937" t="str">
        <f>IF(A5&lt;&gt;"",IF(SUM(B5:D5)&lt;&gt;0,"是","否"),"是")</f>
        <v>否</v>
      </c>
    </row>
    <row ht="36.0" customHeight="1" x14ac:dyDescent="0.15" r="6" spans="1:5">
      <c r="A6" s="358" t="s">
        <v>1238</v>
      </c>
      <c r="B6" s="876"/>
      <c r="C6" s="362">
        <v>64164</v>
      </c>
      <c r="D6" s="363"/>
      <c r="E6" s="937" t="str">
        <f>IF(A6&lt;&gt;"",IF(SUM(B6:D6)&lt;&gt;0,"是","否"),"是")</f>
        <v>是</v>
      </c>
    </row>
    <row ht="36.0" customHeight="1" x14ac:dyDescent="0.15" r="7" spans="1:5">
      <c r="A7" s="987" t="s">
        <v>1237</v>
      </c>
      <c r="B7" s="808"/>
      <c r="C7" s="362"/>
      <c r="D7" s="363"/>
      <c r="E7" s="937"/>
    </row>
    <row ht="36.0" customHeight="1" x14ac:dyDescent="0.15" r="8" spans="1:5">
      <c r="A8" s="358" t="s">
        <v>1239</v>
      </c>
      <c r="B8" s="876"/>
      <c r="C8" s="362">
        <v>2293</v>
      </c>
      <c r="D8" s="363"/>
      <c r="E8" s="937" t="str">
        <f>IF(A8&lt;&gt;"",IF(SUM(B8:D8)&lt;&gt;0,"是","否"),"是")</f>
        <v>是</v>
      </c>
    </row>
    <row ht="36.0" customHeight="1" x14ac:dyDescent="0.15" r="9" spans="1:5">
      <c r="A9" s="987" t="s">
        <v>1237</v>
      </c>
      <c r="B9" s="876"/>
      <c r="C9" s="362"/>
      <c r="D9" s="363"/>
      <c r="E9" s="937"/>
    </row>
    <row ht="36.0" customHeight="1" x14ac:dyDescent="0.15" r="10" spans="1:5">
      <c r="A10" s="358" t="s">
        <v>1240</v>
      </c>
      <c r="B10" s="876"/>
      <c r="C10" s="362">
        <v>9600</v>
      </c>
      <c r="D10" s="363"/>
      <c r="E10" s="937" t="str">
        <f>IF(A10&lt;&gt;"",IF(SUM(B10:D10)&lt;&gt;0,"是","否"),"是")</f>
        <v>是</v>
      </c>
    </row>
    <row ht="36.0" customHeight="1" x14ac:dyDescent="0.15" r="11" spans="1:5">
      <c r="A11" s="987" t="s">
        <v>1237</v>
      </c>
      <c r="B11" s="876"/>
      <c r="C11" s="362"/>
      <c r="D11" s="363"/>
      <c r="E11" s="937"/>
    </row>
    <row ht="36.0" customHeight="1" x14ac:dyDescent="0.15" r="12" spans="1:5">
      <c r="A12" s="358" t="s">
        <v>1241</v>
      </c>
      <c r="B12" s="876"/>
      <c r="C12" s="362">
        <v>280</v>
      </c>
      <c r="D12" s="363"/>
      <c r="E12" s="937" t="str">
        <f>IF(A12&lt;&gt;"",IF(SUM(B12:D12)&lt;&gt;0,"是","否"),"是")</f>
        <v>是</v>
      </c>
    </row>
    <row ht="36.0" customHeight="1" x14ac:dyDescent="0.15" r="13" spans="1:5">
      <c r="A13" s="987" t="s">
        <v>1237</v>
      </c>
      <c r="B13" s="876"/>
      <c r="C13" s="362"/>
      <c r="D13" s="363"/>
      <c r="E13" s="937"/>
    </row>
    <row ht="36.0" customHeight="1" x14ac:dyDescent="0.15" r="14" spans="1:5">
      <c r="A14" s="358" t="s">
        <v>1242</v>
      </c>
      <c r="B14" s="876"/>
      <c r="C14" s="362">
        <v>83870</v>
      </c>
      <c r="D14" s="363"/>
      <c r="E14" s="937" t="str">
        <f>IF(A14&lt;&gt;"",IF(SUM(B14:D14)&lt;&gt;0,"是","否"),"是")</f>
        <v>是</v>
      </c>
    </row>
    <row ht="36.0" customHeight="1" x14ac:dyDescent="0.15" r="15" spans="1:5">
      <c r="A15" s="987" t="s">
        <v>1237</v>
      </c>
      <c r="B15" s="876"/>
      <c r="C15" s="362"/>
      <c r="D15" s="363"/>
      <c r="E15" s="937"/>
    </row>
    <row ht="36.0" customHeight="1" x14ac:dyDescent="0.15" r="16" spans="1:5">
      <c r="A16" s="358" t="s">
        <v>1243</v>
      </c>
      <c r="B16" s="876"/>
      <c r="C16" s="362">
        <v>413</v>
      </c>
      <c r="D16" s="363"/>
      <c r="E16" s="937" t="str">
        <f>IF(A16&lt;&gt;"",IF(SUM(B16:D16)&lt;&gt;0,"是","否"),"是")</f>
        <v>是</v>
      </c>
    </row>
    <row ht="36.0" customHeight="1" x14ac:dyDescent="0.15" r="17" spans="1:5">
      <c r="A17" s="987" t="s">
        <v>1237</v>
      </c>
      <c r="B17" s="876"/>
      <c r="C17" s="362"/>
      <c r="D17" s="363"/>
      <c r="E17" s="937"/>
    </row>
    <row ht="36.0" customHeight="1" x14ac:dyDescent="0.15" r="18" spans="1:5">
      <c r="A18" s="358" t="s">
        <v>1244</v>
      </c>
      <c r="B18" s="876"/>
      <c r="C18" s="362">
        <v>60</v>
      </c>
      <c r="D18" s="363"/>
      <c r="E18" s="937" t="str">
        <f>IF(A18&lt;&gt;"",IF(SUM(B18:D18)&lt;&gt;0,"是","否"),"是")</f>
        <v>是</v>
      </c>
    </row>
    <row ht="36.0" customHeight="1" x14ac:dyDescent="0.15" r="19" spans="1:5">
      <c r="A19" s="987" t="s">
        <v>1237</v>
      </c>
      <c r="B19" s="876"/>
      <c r="C19" s="362"/>
      <c r="D19" s="363"/>
      <c r="E19" s="937"/>
    </row>
    <row ht="36.0" customHeight="1" x14ac:dyDescent="0.15" r="20" spans="1:5">
      <c r="A20" s="358" t="s">
        <v>1245</v>
      </c>
      <c r="B20" s="876"/>
      <c r="C20" s="362">
        <v>4418</v>
      </c>
      <c r="D20" s="363"/>
      <c r="E20" s="937" t="str">
        <f>IF(A20&lt;&gt;"",IF(SUM(B20:D20)&lt;&gt;0,"是","否"),"是")</f>
        <v>是</v>
      </c>
    </row>
    <row ht="36.0" customHeight="1" x14ac:dyDescent="0.15" r="21" spans="1:5">
      <c r="A21" s="987" t="s">
        <v>1237</v>
      </c>
      <c r="B21" s="876"/>
      <c r="C21" s="359"/>
      <c r="D21" s="360"/>
      <c r="E21" s="937"/>
    </row>
    <row ht="36.0" customHeight="1" x14ac:dyDescent="0.15" r="22" spans="1:5">
      <c r="A22" s="358" t="s">
        <v>1246</v>
      </c>
      <c r="B22" s="876"/>
      <c r="C22" s="362"/>
      <c r="D22" s="363"/>
      <c r="E22" s="937" t="str">
        <f>IF(A22&lt;&gt;"",IF(SUM(B22:D22)&lt;&gt;0,"是","否"),"是")</f>
        <v>否</v>
      </c>
    </row>
    <row ht="36.0" customHeight="1" x14ac:dyDescent="0.15" r="23" spans="1:5">
      <c r="A23" s="987" t="s">
        <v>1237</v>
      </c>
      <c r="B23" s="876"/>
      <c r="C23" s="362"/>
      <c r="D23" s="363"/>
      <c r="E23" s="937"/>
    </row>
    <row ht="36.0" customHeight="1" x14ac:dyDescent="0.15" r="24" spans="1:5">
      <c r="A24" s="358" t="s">
        <v>1247</v>
      </c>
      <c r="B24" s="876"/>
      <c r="C24" s="362"/>
      <c r="D24" s="363"/>
      <c r="E24" s="937" t="str">
        <f>IF(A24&lt;&gt;"",IF(SUM(B24:D24)&lt;&gt;0,"是","否"),"是")</f>
        <v>否</v>
      </c>
    </row>
    <row ht="36.0" customHeight="1" x14ac:dyDescent="0.15" r="25" spans="1:5">
      <c r="A25" s="987" t="s">
        <v>1237</v>
      </c>
      <c r="B25" s="876"/>
      <c r="C25" s="362"/>
      <c r="D25" s="363"/>
      <c r="E25" s="937"/>
    </row>
    <row ht="36.0" customHeight="1" x14ac:dyDescent="0.15" r="26" spans="1:5">
      <c r="A26" s="358" t="s">
        <v>1248</v>
      </c>
      <c r="B26" s="876"/>
      <c r="C26" s="362"/>
      <c r="D26" s="363">
        <v>5000</v>
      </c>
      <c r="E26" s="937" t="str">
        <f>IF(A26&lt;&gt;"",IF(SUM(B26:D26)&lt;&gt;0,"是","否"),"是")</f>
        <v>是</v>
      </c>
    </row>
    <row ht="36.0" customHeight="1" x14ac:dyDescent="0.15" r="27" spans="1:5">
      <c r="A27" s="987" t="s">
        <v>1237</v>
      </c>
      <c r="B27" s="876"/>
      <c r="C27" s="362"/>
      <c r="D27" s="363"/>
      <c r="E27" s="937"/>
    </row>
    <row ht="36.0" customHeight="1" x14ac:dyDescent="0.15" r="28" spans="1:5">
      <c r="A28" s="358" t="s">
        <v>1249</v>
      </c>
      <c r="B28" s="876"/>
      <c r="C28" s="362">
        <v>3800</v>
      </c>
      <c r="D28" s="363"/>
      <c r="E28" s="937" t="str">
        <f>IF(A28&lt;&gt;"",IF(SUM(B28:D28)&lt;&gt;0,"是","否"),"是")</f>
        <v>是</v>
      </c>
    </row>
    <row ht="36.0" customHeight="1" x14ac:dyDescent="0.15" r="29" spans="1:5">
      <c r="A29" s="987" t="s">
        <v>1237</v>
      </c>
      <c r="B29" s="876"/>
      <c r="C29" s="362"/>
      <c r="D29" s="363"/>
      <c r="E29" s="937"/>
    </row>
    <row ht="36.0" customHeight="1" x14ac:dyDescent="0.15" r="30" spans="1:5">
      <c r="A30" s="358" t="s">
        <v>1250</v>
      </c>
      <c r="B30" s="876"/>
      <c r="C30" s="362">
        <v>1257</v>
      </c>
      <c r="D30" s="363"/>
      <c r="E30" s="937" t="str">
        <f>IF(A30&lt;&gt;"",IF(SUM(B30:D30)&lt;&gt;0,"是","否"),"是")</f>
        <v>是</v>
      </c>
    </row>
    <row ht="36.0" customHeight="1" x14ac:dyDescent="0.15" r="31" spans="1:5">
      <c r="A31" s="987" t="s">
        <v>1237</v>
      </c>
      <c r="B31" s="876"/>
      <c r="C31" s="362"/>
      <c r="D31" s="363"/>
      <c r="E31" s="937"/>
    </row>
    <row ht="36.0" customHeight="1" x14ac:dyDescent="0.15" r="32" spans="1:5">
      <c r="A32" s="358" t="s">
        <v>1251</v>
      </c>
      <c r="B32" s="876"/>
      <c r="C32" s="362">
        <v>2163</v>
      </c>
      <c r="D32" s="363"/>
      <c r="E32" s="937" t="str">
        <f>IF(A32&lt;&gt;"",IF(SUM(B32:D32)&lt;&gt;0,"是","否"),"是")</f>
        <v>是</v>
      </c>
    </row>
    <row ht="36.0" customHeight="1" x14ac:dyDescent="0.15" r="33" spans="1:5">
      <c r="A33" s="987" t="s">
        <v>1237</v>
      </c>
      <c r="B33" s="876"/>
      <c r="C33" s="362"/>
      <c r="D33" s="363"/>
      <c r="E33" s="937"/>
    </row>
    <row ht="36.0" customHeight="1" x14ac:dyDescent="0.15" r="34" spans="1:5">
      <c r="A34" s="358" t="s">
        <v>1252</v>
      </c>
      <c r="B34" s="876"/>
      <c r="E34" s="937" t="str">
        <f>IF(A34&lt;&gt;"",IF(SUM(B34:D34)&lt;&gt;0,"是","否"),"是")</f>
        <v>否</v>
      </c>
    </row>
    <row ht="36.0" customHeight="1" x14ac:dyDescent="0.15" r="35" spans="1:5">
      <c r="A35" s="987" t="s">
        <v>1237</v>
      </c>
      <c r="B35" s="876"/>
      <c r="E35" s="937"/>
    </row>
    <row ht="36.0" customHeight="1" x14ac:dyDescent="0.15" r="36" spans="1:5">
      <c r="A36" s="358" t="s">
        <v>1253</v>
      </c>
      <c r="B36" s="876"/>
      <c r="E36" s="937" t="str">
        <f>IF(A36&lt;&gt;"",IF(SUM(B36:D36)&lt;&gt;0,"是","否"),"是")</f>
        <v>否</v>
      </c>
    </row>
    <row ht="36.0" customHeight="1" x14ac:dyDescent="0.15" r="37" spans="1:5">
      <c r="A37" s="987" t="s">
        <v>1237</v>
      </c>
      <c r="B37" s="876"/>
      <c r="E37" s="937"/>
    </row>
    <row ht="36.0" customHeight="1" x14ac:dyDescent="0.15" r="38" spans="1:5">
      <c r="A38" s="358" t="s">
        <v>1254</v>
      </c>
      <c r="B38" s="876"/>
      <c r="E38" s="937" t="str">
        <f>IF(A38&lt;&gt;"",IF(SUM(B38:D38)&lt;&gt;0,"是","否"),"是")</f>
        <v>否</v>
      </c>
    </row>
    <row ht="36.0" customHeight="1" x14ac:dyDescent="0.15" r="39" spans="1:5">
      <c r="A39" s="987" t="s">
        <v>1237</v>
      </c>
      <c r="B39" s="876"/>
      <c r="E39" s="937"/>
    </row>
    <row ht="36.0" customHeight="1" x14ac:dyDescent="0.15" r="40" spans="1:5">
      <c r="A40" s="358" t="s">
        <v>1255</v>
      </c>
      <c r="B40" s="876"/>
      <c r="E40" s="937" t="str">
        <f>IF(A40&lt;&gt;"",IF(SUM(B40:D40)&lt;&gt;0,"是","否"),"是")</f>
        <v>否</v>
      </c>
    </row>
    <row ht="36.0" customHeight="1" x14ac:dyDescent="0.15" r="41" spans="1:5">
      <c r="A41" s="987" t="s">
        <v>1237</v>
      </c>
      <c r="B41" s="876"/>
      <c r="E41" s="937"/>
    </row>
    <row ht="36.0" customHeight="1" x14ac:dyDescent="0.15" r="42" spans="1:5">
      <c r="A42" s="364" t="s">
        <v>1256</v>
      </c>
      <c r="B42" s="876"/>
      <c r="E42" s="937" t="str">
        <f>IF(A42&lt;&gt;"",IF(SUM(B42:D42)&lt;&gt;0,"是","否"),"是")</f>
        <v>否</v>
      </c>
    </row>
    <row x14ac:dyDescent="0.15" r="43" spans="1:2">
      <c r="A43" s="654" t="s">
        <v>1257</v>
      </c>
      <c r="B43" s="654"/>
    </row>
  </sheetData>
  <autoFilter ref="A3:E43"/>
  <mergeCells count="2">
    <mergeCell ref="A1:D1"/>
    <mergeCell ref="A43:B43"/>
  </mergeCells>
  <phoneticPr fontId="0" type="noConversion"/>
  <conditionalFormatting sqref="E4">
    <cfRule type="cellIs" stopIfTrue="1" priority="2" operator="lessThan" dxfId="1">
      <formula>0</formula>
    </cfRule>
  </conditionalFormatting>
  <conditionalFormatting sqref="E5:E42">
    <cfRule type="cellIs" stopIfTrue="1" priority="1" operator="lessThan" dxfId="1">
      <formula>0</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5"/>
  <sheetViews>
    <sheetView showGridLines="0" showZeros="0" view="pageBreakPreview" zoomScale="100" zoomScaleNormal="85" topLeftCell="A1" workbookViewId="0">
      <selection activeCell="E11" activeCellId="0" sqref="E11"/>
    </sheetView>
  </sheetViews>
  <sheetFormatPr defaultRowHeight="14.25" defaultColWidth="9.0" x14ac:dyDescent="0.15"/>
  <cols>
    <col min="1" max="1" width="43.625" customWidth="1" style="872"/>
    <col min="2" max="2" width="20.625" customWidth="1" style="873"/>
    <col min="3" max="3" width="20.625" customWidth="1" style="872"/>
    <col min="4" max="4" width="20.0" customWidth="1" style="958"/>
    <col min="5" max="5" width="12.625" customWidth="1" style="872"/>
    <col min="6" max="16377" width="9.0" style="872"/>
    <col min="16378" max="16379" width="35.625" customWidth="1" style="872"/>
    <col min="16380" max="16384" width="9.0" style="872"/>
  </cols>
  <sheetData>
    <row ht="45.0" customHeight="1" x14ac:dyDescent="0.15" r="1" spans="1:4">
      <c r="A1" s="880" t="s">
        <v>1258</v>
      </c>
      <c r="B1" s="880"/>
      <c r="C1" s="880"/>
      <c r="D1" s="880"/>
    </row>
    <row ht="20.1" customHeight="1" x14ac:dyDescent="0.15" r="2" spans="1:4">
      <c r="A2" s="879"/>
      <c r="B2" s="879"/>
      <c r="C2" s="986"/>
      <c r="D2" s="350" t="s">
        <v>2</v>
      </c>
    </row>
    <row s="878" customFormat="1" ht="45.0" customHeight="1" x14ac:dyDescent="0.15" r="3" spans="1:4">
      <c r="A3" s="763" t="s">
        <v>1259</v>
      </c>
      <c r="B3" s="763" t="s">
        <v>1256</v>
      </c>
      <c r="C3" s="985" t="s">
        <v>1260</v>
      </c>
      <c r="D3" s="985" t="s">
        <v>1261</v>
      </c>
    </row>
    <row ht="36.0" customHeight="1" x14ac:dyDescent="0.15" r="4" spans="1:4">
      <c r="A4" s="352" t="s">
        <v>1262</v>
      </c>
      <c r="B4" s="808"/>
      <c r="C4" s="808"/>
      <c r="D4" s="808"/>
    </row>
    <row ht="36.0" customHeight="1" x14ac:dyDescent="0.15" r="5" spans="1:6">
      <c r="A5" s="168" t="s">
        <v>1263</v>
      </c>
      <c r="B5" s="876">
        <f>C5+D5</f>
        <v>0</v>
      </c>
      <c r="C5" s="876"/>
      <c r="D5" s="182"/>
      <c r="F5" s="873" t="s">
        <v>1264</v>
      </c>
    </row>
    <row ht="36.0" customHeight="1" x14ac:dyDescent="0.15" r="6" spans="1:4">
      <c r="A6" s="168" t="s">
        <v>1265</v>
      </c>
      <c r="B6" s="876">
        <f>C6+D6</f>
        <v>0</v>
      </c>
      <c r="C6" s="876"/>
      <c r="D6" s="182"/>
    </row>
    <row ht="36.0" customHeight="1" x14ac:dyDescent="0.15" r="7" spans="1:4">
      <c r="A7" s="168" t="s">
        <v>1266</v>
      </c>
      <c r="B7" s="876">
        <f>C7+D7</f>
        <v>0</v>
      </c>
      <c r="C7" s="876"/>
      <c r="D7" s="182"/>
    </row>
    <row ht="36.0" customHeight="1" x14ac:dyDescent="0.15" r="8" spans="1:4">
      <c r="A8" s="168" t="s">
        <v>1267</v>
      </c>
      <c r="B8" s="876">
        <f>C8+D8</f>
        <v>0</v>
      </c>
      <c r="C8" s="876"/>
      <c r="D8" s="182"/>
    </row>
    <row ht="36.0" customHeight="1" x14ac:dyDescent="0.15" r="9" spans="1:4">
      <c r="A9" s="168" t="s">
        <v>1268</v>
      </c>
      <c r="B9" s="876">
        <f>C9+D9</f>
        <v>0</v>
      </c>
      <c r="C9" s="876"/>
      <c r="D9" s="182"/>
    </row>
    <row ht="36.0" customHeight="1" x14ac:dyDescent="0.15" r="10" spans="1:4">
      <c r="A10" s="352" t="s">
        <v>1269</v>
      </c>
      <c r="B10" s="808">
        <f>C10+D10</f>
        <v>0</v>
      </c>
      <c r="C10" s="808"/>
      <c r="D10" s="808"/>
    </row>
    <row ht="36.0" customHeight="1" x14ac:dyDescent="0.15" r="11" spans="1:4">
      <c r="A11" s="873" t="s">
        <v>1270</v>
      </c>
      <c r="B11" s="873"/>
      <c r="C11" s="873"/>
      <c r="D11" s="977"/>
    </row>
    <row x14ac:dyDescent="0.15" r="12" spans="2:4">
      <c r="B12" s="873"/>
      <c r="C12" s="873"/>
      <c r="D12" s="977"/>
    </row>
    <row x14ac:dyDescent="0.15" r="13" spans="3:3">
      <c r="C13" s="984"/>
    </row>
    <row x14ac:dyDescent="0.15" r="14" spans="3:3">
      <c r="C14" s="984"/>
    </row>
    <row x14ac:dyDescent="0.15" r="15" spans="3:3">
      <c r="C15" s="984"/>
    </row>
  </sheetData>
  <mergeCells count="1">
    <mergeCell ref="A1:D1"/>
  </mergeCells>
  <phoneticPr fontId="0" type="noConversion"/>
  <conditionalFormatting sqref="D1">
    <cfRule type="cellIs" stopIfTrue="1" priority="7" operator="lessThanOrEqual" dxfId="0">
      <formula>-1</formula>
    </cfRule>
    <cfRule type="cellIs" stopIfTrue="1" priority="6" operator="greaterThanOrEqual" dxfId="0">
      <formula>10</formula>
    </cfRule>
  </conditionalFormatting>
  <conditionalFormatting sqref="B3:C3">
    <cfRule type="cellIs" stopIfTrue="1" priority="3" operator="lessThanOrEqual" dxfId="0">
      <formula>-1</formula>
    </cfRule>
  </conditionalFormatting>
  <conditionalFormatting sqref="B4:C4">
    <cfRule type="cellIs" stopIfTrue="1" priority="2" operator="lessThanOrEqual" dxfId="0">
      <formula>-1</formula>
    </cfRule>
  </conditionalFormatting>
  <conditionalFormatting sqref="B5:B10 C5:C9">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51"/>
  <sheetViews>
    <sheetView showGridLines="0" showZeros="0" view="pageBreakPreview" zoomScale="100" zoomScaleNormal="115" topLeftCell="B27" workbookViewId="0">
      <selection activeCell="F5" activeCellId="0" sqref="F5"/>
    </sheetView>
  </sheetViews>
  <sheetFormatPr defaultRowHeight="14.25" defaultColWidth="9.0" x14ac:dyDescent="0.15"/>
  <cols>
    <col min="1" max="1" width="20.625" customWidth="1" style="872" hidden="1"/>
    <col min="2" max="2" width="50.75" customWidth="1" style="872"/>
    <col min="3" max="4" width="20.625" customWidth="1" style="872"/>
    <col min="5" max="5" width="20.625" customWidth="1" style="958"/>
    <col min="6" max="6" width="3.75" customWidth="1" style="872"/>
    <col min="7" max="16357" width="9.0" style="872"/>
    <col min="16358" max="16358" width="45.625" customWidth="1" style="872"/>
    <col min="16359" max="16384" width="9.0" style="872"/>
  </cols>
  <sheetData>
    <row s="321" customFormat="1" ht="41.0" customHeight="1" x14ac:dyDescent="0.15" r="1" spans="1:5">
      <c r="A1" s="662" t="s">
        <v>1282</v>
      </c>
      <c r="B1" s="662"/>
      <c r="C1" s="662"/>
      <c r="D1" s="662"/>
      <c r="E1" s="662"/>
    </row>
    <row s="862" customFormat="1" ht="20.1" customHeight="1" x14ac:dyDescent="0.15" r="2" spans="2:6">
      <c r="B2" s="956"/>
      <c r="C2" s="971"/>
      <c r="D2" s="956"/>
      <c r="E2" s="970" t="s">
        <v>2</v>
      </c>
    </row>
    <row s="952" customFormat="1" ht="45.0" customHeight="1" x14ac:dyDescent="0.15" r="3" spans="1:6">
      <c r="A3" s="954" t="s">
        <v>3</v>
      </c>
      <c r="B3" s="919" t="s">
        <v>4</v>
      </c>
      <c r="C3" s="812" t="s">
        <v>5</v>
      </c>
      <c r="D3" s="812" t="s">
        <v>6</v>
      </c>
      <c r="E3" s="812" t="s">
        <v>7</v>
      </c>
      <c r="F3" s="969" t="s">
        <v>8</v>
      </c>
    </row>
    <row s="952" customFormat="1" ht="36.0" customHeight="1" x14ac:dyDescent="0.15" r="4" spans="1:6">
      <c r="A4" s="285">
        <v>1030102</v>
      </c>
      <c r="B4" s="281" t="s">
        <v>1283</v>
      </c>
      <c r="C4" s="307">
        <v>0</v>
      </c>
      <c r="D4" s="307">
        <v>0</v>
      </c>
      <c r="E4" s="978"/>
      <c r="F4" s="862" t="str">
        <f>IF(LEN(A4)=7,"是",IF(B4&lt;&gt;"",IF(SUM(C4:D4)&lt;&gt;0,"是","否"),"是"))</f>
        <v>是</v>
      </c>
    </row>
    <row ht="36.0" customHeight="1" x14ac:dyDescent="0.15" r="5" spans="1:6">
      <c r="A5" s="285">
        <v>1030112</v>
      </c>
      <c r="B5" s="281" t="s">
        <v>1284</v>
      </c>
      <c r="C5" s="307"/>
      <c r="D5" s="307"/>
      <c r="E5" s="978"/>
      <c r="F5" s="862" t="str">
        <f>IF(LEN(A5)=7,"是",IF(B5&lt;&gt;"",IF(SUM(C5:D5)&lt;&gt;0,"是","否"),"是"))</f>
        <v>是</v>
      </c>
    </row>
    <row ht="36.0" customHeight="1" x14ac:dyDescent="0.15" r="6" spans="1:6">
      <c r="A6" s="285">
        <v>1030115</v>
      </c>
      <c r="B6" s="281" t="s">
        <v>1285</v>
      </c>
      <c r="C6" s="307"/>
      <c r="D6" s="307"/>
      <c r="E6" s="978"/>
      <c r="F6" s="862" t="str">
        <f>IF(LEN(A6)=7,"是",IF(B6&lt;&gt;"",IF(SUM(C6:D6)&lt;&gt;0,"是","否"),"是"))</f>
        <v>是</v>
      </c>
    </row>
    <row ht="36.0" customHeight="1" x14ac:dyDescent="0.15" r="7" spans="1:6">
      <c r="A7" s="285">
        <v>1030129</v>
      </c>
      <c r="B7" s="281" t="s">
        <v>1286</v>
      </c>
      <c r="C7" s="307">
        <v>0</v>
      </c>
      <c r="D7" s="307">
        <v>0</v>
      </c>
      <c r="E7" s="978"/>
      <c r="F7" s="862" t="str">
        <f>IF(LEN(A7)=7,"是",IF(B7&lt;&gt;"",IF(SUM(C7:D7)&lt;&gt;0,"是","否"),"是"))</f>
        <v>是</v>
      </c>
    </row>
    <row ht="36.0" customHeight="1" x14ac:dyDescent="0.15" r="8" spans="1:6">
      <c r="A8" s="285">
        <v>1030146</v>
      </c>
      <c r="B8" s="281" t="s">
        <v>1287</v>
      </c>
      <c r="C8" s="307">
        <v>0</v>
      </c>
      <c r="D8" s="307">
        <v>0</v>
      </c>
      <c r="E8" s="978"/>
      <c r="F8" s="862" t="str">
        <f>IF(LEN(A8)=7,"是",IF(B8&lt;&gt;"",IF(SUM(C8:D8)&lt;&gt;0,"是","否"),"是"))</f>
        <v>是</v>
      </c>
    </row>
    <row ht="36.0" customHeight="1" x14ac:dyDescent="0.15" r="9" spans="1:6">
      <c r="A9" s="285">
        <v>1030147</v>
      </c>
      <c r="B9" s="281" t="s">
        <v>1288</v>
      </c>
      <c r="C9" s="307">
        <v>0</v>
      </c>
      <c r="D9" s="307">
        <v>0</v>
      </c>
      <c r="E9" s="978"/>
      <c r="F9" s="862" t="str">
        <f>IF(LEN(A9)=7,"是",IF(B9&lt;&gt;"",IF(SUM(C9:D9)&lt;&gt;0,"是","否"),"是"))</f>
        <v>是</v>
      </c>
    </row>
    <row ht="36.0" customHeight="1" x14ac:dyDescent="0.15" r="10" spans="1:6">
      <c r="A10" s="285">
        <v>1030148</v>
      </c>
      <c r="B10" s="281" t="s">
        <v>1289</v>
      </c>
      <c r="C10" s="307">
        <v>10390</v>
      </c>
      <c r="D10" s="307">
        <v>14054</v>
      </c>
      <c r="E10" s="978">
        <f>D10/C10-1</f>
        <v>0.3526</v>
      </c>
      <c r="F10" s="862" t="str">
        <f>IF(LEN(A10)=7,"是",IF(B10&lt;&gt;"",IF(SUM(C10:D10)&lt;&gt;0,"是","否"),"是"))</f>
        <v>是</v>
      </c>
    </row>
    <row ht="36.0" customHeight="1" x14ac:dyDescent="0.15" r="11" spans="1:6">
      <c r="A11" s="285">
        <v>103014801</v>
      </c>
      <c r="B11" s="284" t="s">
        <v>1290</v>
      </c>
      <c r="C11" s="310">
        <v>10212</v>
      </c>
      <c r="D11" s="310">
        <v>13593</v>
      </c>
      <c r="E11" s="944">
        <f>D11/C11-1</f>
        <v>0.3311</v>
      </c>
      <c r="F11" s="862" t="str">
        <f>IF(LEN(A11)=7,"是",IF(B11&lt;&gt;"",IF(SUM(C11:D11)&lt;&gt;0,"是","否"),"是"))</f>
        <v>是</v>
      </c>
    </row>
    <row ht="36.0" customHeight="1" x14ac:dyDescent="0.15" r="12" spans="1:6">
      <c r="A12" s="285">
        <v>103014802</v>
      </c>
      <c r="B12" s="284" t="s">
        <v>1291</v>
      </c>
      <c r="C12" s="310">
        <v>56</v>
      </c>
      <c r="D12" s="310">
        <v>0</v>
      </c>
      <c r="E12" s="944">
        <f>D12/C12-1</f>
        <v>-1</v>
      </c>
      <c r="F12" s="862" t="str">
        <f>IF(LEN(A12)=7,"是",IF(B12&lt;&gt;"",IF(SUM(C12:D12)&lt;&gt;0,"是","否"),"是"))</f>
        <v>是</v>
      </c>
    </row>
    <row ht="36.0" customHeight="1" x14ac:dyDescent="0.15" r="13" spans="1:6">
      <c r="A13" s="285">
        <v>103014803</v>
      </c>
      <c r="B13" s="284" t="s">
        <v>1292</v>
      </c>
      <c r="C13" s="310">
        <v>280</v>
      </c>
      <c r="D13" s="310">
        <v>461</v>
      </c>
      <c r="E13" s="944">
        <f>D13/C13-1</f>
        <v>0.6464</v>
      </c>
      <c r="F13" s="862" t="str">
        <f>IF(LEN(A13)=7,"是",IF(B13&lt;&gt;"",IF(SUM(C13:D13)&lt;&gt;0,"是","否"),"是"))</f>
        <v>是</v>
      </c>
    </row>
    <row ht="36.0" customHeight="1" x14ac:dyDescent="0.15" r="14" spans="1:6">
      <c r="A14" s="285">
        <v>103014898</v>
      </c>
      <c r="B14" s="284" t="s">
        <v>1293</v>
      </c>
      <c r="C14" s="310">
        <v>-158</v>
      </c>
      <c r="D14" s="310">
        <v>0</v>
      </c>
      <c r="E14" s="944">
        <f>D14/C14-1</f>
        <v>-1</v>
      </c>
      <c r="F14" s="862" t="str">
        <f>IF(LEN(A14)=7,"是",IF(B14&lt;&gt;"",IF(SUM(C14:D14)&lt;&gt;0,"是","否"),"是"))</f>
        <v>是</v>
      </c>
    </row>
    <row ht="36.0" customHeight="1" x14ac:dyDescent="0.15" r="15" spans="1:6">
      <c r="A15" s="285">
        <v>103014899</v>
      </c>
      <c r="B15" s="284" t="s">
        <v>1294</v>
      </c>
      <c r="C15" s="310">
        <v>0</v>
      </c>
      <c r="D15" s="307">
        <v>0</v>
      </c>
      <c r="E15" s="944"/>
      <c r="F15" s="862" t="str">
        <f>IF(LEN(A15)=7,"是",IF(B15&lt;&gt;"",IF(SUM(C15:D15)&lt;&gt;0,"是","否"),"是"))</f>
        <v>否</v>
      </c>
    </row>
    <row ht="36.0" customHeight="1" x14ac:dyDescent="0.15" r="16" spans="1:6">
      <c r="A16" s="335">
        <v>1030150</v>
      </c>
      <c r="B16" s="164" t="s">
        <v>1295</v>
      </c>
      <c r="C16" s="307">
        <v>0</v>
      </c>
      <c r="D16" s="307">
        <v>0</v>
      </c>
      <c r="E16" s="978"/>
      <c r="F16" s="862" t="str">
        <f>IF(LEN(A16)=7,"是",IF(B16&lt;&gt;"",IF(SUM(C16:D16)&lt;&gt;0,"是","否"),"是"))</f>
        <v>是</v>
      </c>
    </row>
    <row ht="36.0" customHeight="1" x14ac:dyDescent="0.15" r="17" spans="1:6">
      <c r="A17" s="335">
        <v>1030155</v>
      </c>
      <c r="B17" s="164" t="s">
        <v>1296</v>
      </c>
      <c r="C17" s="307">
        <v>0</v>
      </c>
      <c r="D17" s="307">
        <v>0</v>
      </c>
      <c r="E17" s="978"/>
      <c r="F17" s="862" t="str">
        <f>IF(LEN(A17)=7,"是",IF(B17&lt;&gt;"",IF(SUM(C17:D17)&lt;&gt;0,"是","否"),"是"))</f>
        <v>是</v>
      </c>
    </row>
    <row ht="36.0" customHeight="1" x14ac:dyDescent="0.15" r="18" spans="1:6">
      <c r="A18" s="335">
        <v>103015501</v>
      </c>
      <c r="B18" s="178" t="s">
        <v>1297</v>
      </c>
      <c r="C18" s="307">
        <v>0</v>
      </c>
      <c r="D18" s="307">
        <v>0</v>
      </c>
      <c r="E18" s="978"/>
      <c r="F18" s="862" t="str">
        <f>IF(LEN(A18)=7,"是",IF(B18&lt;&gt;"",IF(SUM(C18:D18)&lt;&gt;0,"是","否"),"是"))</f>
        <v>否</v>
      </c>
    </row>
    <row ht="36.0" customHeight="1" x14ac:dyDescent="0.15" r="19" spans="1:6">
      <c r="A19" s="335">
        <v>103015502</v>
      </c>
      <c r="B19" s="178" t="s">
        <v>1298</v>
      </c>
      <c r="C19" s="307">
        <v>0</v>
      </c>
      <c r="D19" s="307">
        <v>0</v>
      </c>
      <c r="E19" s="978"/>
      <c r="F19" s="862" t="str">
        <f>IF(LEN(A19)=7,"是",IF(B19&lt;&gt;"",IF(SUM(C19:D19)&lt;&gt;0,"是","否"),"是"))</f>
        <v>否</v>
      </c>
    </row>
    <row ht="36.0" customHeight="1" x14ac:dyDescent="0.15" r="20" spans="1:6">
      <c r="A20" s="335">
        <v>1030156</v>
      </c>
      <c r="B20" s="164" t="s">
        <v>1299</v>
      </c>
      <c r="C20" s="307">
        <v>0</v>
      </c>
      <c r="D20" s="307">
        <v>0</v>
      </c>
      <c r="E20" s="978"/>
      <c r="F20" s="862" t="str">
        <f>IF(LEN(A20)=7,"是",IF(B20&lt;&gt;"",IF(SUM(C20:D20)&lt;&gt;0,"是","否"),"是"))</f>
        <v>是</v>
      </c>
    </row>
    <row ht="36.0" customHeight="1" x14ac:dyDescent="0.15" r="21" spans="1:6">
      <c r="A21" s="335">
        <v>1030157</v>
      </c>
      <c r="B21" s="164" t="s">
        <v>1300</v>
      </c>
      <c r="C21" s="307">
        <v>0</v>
      </c>
      <c r="D21" s="307">
        <v>0</v>
      </c>
      <c r="E21" s="978"/>
      <c r="F21" s="862" t="str">
        <f>IF(LEN(A21)=7,"是",IF(B21&lt;&gt;"",IF(SUM(C21:D21)&lt;&gt;0,"是","否"),"是"))</f>
        <v>是</v>
      </c>
    </row>
    <row ht="36.0" customHeight="1" x14ac:dyDescent="0.15" r="22" spans="1:6">
      <c r="A22" s="335">
        <v>1030158</v>
      </c>
      <c r="B22" s="164" t="s">
        <v>1301</v>
      </c>
      <c r="C22" s="307">
        <v>0</v>
      </c>
      <c r="D22" s="307">
        <v>0</v>
      </c>
      <c r="E22" s="978"/>
      <c r="F22" s="862" t="str">
        <f>IF(LEN(A22)=7,"是",IF(B22&lt;&gt;"",IF(SUM(C22:D22)&lt;&gt;0,"是","否"),"是"))</f>
        <v>是</v>
      </c>
    </row>
    <row ht="36.0" customHeight="1" x14ac:dyDescent="0.15" r="23" spans="1:6">
      <c r="A23" s="285">
        <v>1030159</v>
      </c>
      <c r="B23" s="281" t="s">
        <v>1302</v>
      </c>
      <c r="C23" s="307">
        <v>0</v>
      </c>
      <c r="D23" s="307">
        <v>0</v>
      </c>
      <c r="E23" s="978"/>
      <c r="F23" s="862" t="str">
        <f>IF(LEN(A23)=7,"是",IF(B23&lt;&gt;"",IF(SUM(C23:D23)&lt;&gt;0,"是","否"),"是"))</f>
        <v>是</v>
      </c>
    </row>
    <row ht="36.0" customHeight="1" x14ac:dyDescent="0.15" r="24" spans="1:6">
      <c r="A24" s="285">
        <v>1030178</v>
      </c>
      <c r="B24" s="281" t="s">
        <v>1303</v>
      </c>
      <c r="C24" s="307">
        <v>310</v>
      </c>
      <c r="D24" s="307">
        <v>350</v>
      </c>
      <c r="E24" s="978">
        <f>D24/C24-1</f>
        <v>0.129</v>
      </c>
      <c r="F24" s="862" t="str">
        <f>IF(LEN(A24)=7,"是",IF(B24&lt;&gt;"",IF(SUM(C24:D24)&lt;&gt;0,"是","否"),"是"))</f>
        <v>是</v>
      </c>
    </row>
    <row ht="36.0" customHeight="1" x14ac:dyDescent="0.15" r="25" spans="1:6">
      <c r="A25" s="285">
        <v>1030180</v>
      </c>
      <c r="B25" s="281" t="s">
        <v>1304</v>
      </c>
      <c r="C25" s="307">
        <v>0</v>
      </c>
      <c r="D25" s="307">
        <v>0</v>
      </c>
      <c r="E25" s="978"/>
      <c r="F25" s="862" t="str">
        <f>IF(LEN(A25)=7,"是",IF(B25&lt;&gt;"",IF(SUM(C25:D25)&lt;&gt;0,"是","否"),"是"))</f>
        <v>是</v>
      </c>
    </row>
    <row ht="36.0" customHeight="1" x14ac:dyDescent="0.15" r="26" spans="1:6">
      <c r="A26" s="285">
        <v>1030199</v>
      </c>
      <c r="B26" s="281" t="s">
        <v>1305</v>
      </c>
      <c r="C26" s="307">
        <v>0</v>
      </c>
      <c r="D26" s="307">
        <v>0</v>
      </c>
      <c r="E26" s="978"/>
      <c r="F26" s="862" t="str">
        <f>IF(LEN(A26)=7,"是",IF(B26&lt;&gt;"",IF(SUM(C26:D26)&lt;&gt;0,"是","否"),"是"))</f>
        <v>是</v>
      </c>
    </row>
    <row ht="36.0" customHeight="1" x14ac:dyDescent="0.15" r="27" spans="1:6">
      <c r="A27" s="285">
        <v>10310</v>
      </c>
      <c r="B27" s="281" t="s">
        <v>1306</v>
      </c>
      <c r="C27" s="307">
        <v>8249</v>
      </c>
      <c r="D27" s="307">
        <v>4806</v>
      </c>
      <c r="E27" s="978">
        <f>D27/C27-1</f>
        <v>-0.4174</v>
      </c>
      <c r="F27" s="862" t="str">
        <f>IF(LEN(A27)=7,"是",IF(B27&lt;&gt;"",IF(SUM(C27:D27)&lt;&gt;0,"是","否"),"是"))</f>
        <v>是</v>
      </c>
    </row>
    <row ht="36.0" customHeight="1" x14ac:dyDescent="0.15" r="28" spans="1:6">
      <c r="A28" s="285"/>
      <c r="B28" s="284"/>
      <c r="C28" s="307"/>
      <c r="D28" s="307"/>
      <c r="E28" s="978"/>
      <c r="F28" s="862" t="str">
        <f>IF(LEN(A28)=7,"是",IF(B28&lt;&gt;"",IF(SUM(C28:D28)&lt;&gt;0,"是","否"),"是"))</f>
        <v>是</v>
      </c>
    </row>
    <row ht="36.0" customHeight="1" x14ac:dyDescent="0.15" r="29" spans="1:6">
      <c r="A29" s="293"/>
      <c r="B29" s="294" t="s">
        <v>1307</v>
      </c>
      <c r="C29" s="307">
        <f>SUM(C4:C10,C16:C17,C20:C27)</f>
        <v>18949</v>
      </c>
      <c r="D29" s="307">
        <f>SUM(D4:D10,D16:D17,D20:D27)</f>
        <v>19210</v>
      </c>
      <c r="E29" s="978">
        <f>D29/C29-1</f>
        <v>0.0138</v>
      </c>
      <c r="F29" s="862" t="str">
        <f>IF(LEN(A29)=7,"是",IF(B29&lt;&gt;"",IF(SUM(C29:D29)&lt;&gt;0,"是","否"),"是"))</f>
        <v>是</v>
      </c>
    </row>
    <row ht="36.0" customHeight="1" x14ac:dyDescent="0.15" r="30" spans="1:6">
      <c r="A30" s="968">
        <v>105</v>
      </c>
      <c r="B30" s="967" t="s">
        <v>1308</v>
      </c>
      <c r="C30" s="307">
        <v>0</v>
      </c>
      <c r="D30" s="307">
        <v>0</v>
      </c>
      <c r="E30" s="978"/>
      <c r="F30" s="862" t="str">
        <f>IF(LEN(A30)=7,"是",IF(B30&lt;&gt;"",IF(SUM(C30:D30)&lt;&gt;0,"是","否"),"是"))</f>
        <v>否</v>
      </c>
    </row>
    <row ht="36.0" customHeight="1" x14ac:dyDescent="0.15" r="31" spans="1:6">
      <c r="A31" s="968">
        <v>110</v>
      </c>
      <c r="B31" s="967" t="s">
        <v>61</v>
      </c>
      <c r="C31" s="307">
        <f>SUM(C32,C35:C37)</f>
        <v>59702</v>
      </c>
      <c r="D31" s="307">
        <f>SUM(D32,D35:D37)</f>
        <v>10962</v>
      </c>
      <c r="E31" s="978">
        <f>D31/C31-1</f>
        <v>-0.8164</v>
      </c>
      <c r="F31" s="862" t="str">
        <f>IF(LEN(A31)=7,"是",IF(B31&lt;&gt;"",IF(SUM(C31:D31)&lt;&gt;0,"是","否"),"是"))</f>
        <v>是</v>
      </c>
    </row>
    <row ht="36.0" customHeight="1" x14ac:dyDescent="0.15" r="32" spans="1:6">
      <c r="A32" s="968">
        <v>11004</v>
      </c>
      <c r="B32" s="967" t="s">
        <v>1309</v>
      </c>
      <c r="C32" s="307">
        <f>SUM(C33:C34)</f>
        <v>8069</v>
      </c>
      <c r="D32" s="307">
        <f>SUM(D33:D34)</f>
        <v>1500</v>
      </c>
      <c r="E32" s="978">
        <f>D32/C32-1</f>
        <v>-0.8141</v>
      </c>
      <c r="F32" s="862" t="str">
        <f>IF(LEN(A32)=7,"是",IF(B32&lt;&gt;"",IF(SUM(C32:D32)&lt;&gt;0,"是","否"),"是"))</f>
        <v>是</v>
      </c>
    </row>
    <row ht="36.0" customHeight="1" x14ac:dyDescent="0.15" r="33" spans="1:6">
      <c r="A33" s="964">
        <v>1100402</v>
      </c>
      <c r="B33" s="966" t="s">
        <v>1310</v>
      </c>
      <c r="C33" s="307">
        <v>8069</v>
      </c>
      <c r="D33" s="307">
        <v>1500</v>
      </c>
      <c r="E33" s="978">
        <f>D33/C33-1</f>
        <v>-0.8141</v>
      </c>
      <c r="F33" s="862" t="str">
        <f>IF(LEN(A33)=7,"是",IF(B33&lt;&gt;"",IF(SUM(C33:D33)&lt;&gt;0,"是","否"),"是"))</f>
        <v>是</v>
      </c>
    </row>
    <row ht="36.0" customHeight="1" x14ac:dyDescent="0.15" r="34" spans="1:6">
      <c r="A34" s="964">
        <v>1100403</v>
      </c>
      <c r="B34" s="966" t="s">
        <v>1311</v>
      </c>
      <c r="C34" s="307"/>
      <c r="D34" s="307"/>
      <c r="E34" s="978"/>
      <c r="F34" s="862" t="str">
        <f>IF(LEN(A34)=7,"是",IF(B34&lt;&gt;"",IF(SUM(C34:D34)&lt;&gt;0,"是","否"),"是"))</f>
        <v>是</v>
      </c>
    </row>
    <row ht="36.0" customHeight="1" x14ac:dyDescent="0.15" r="35" spans="1:6">
      <c r="A35" s="964">
        <v>11008</v>
      </c>
      <c r="B35" s="967" t="s">
        <v>64</v>
      </c>
      <c r="C35" s="307">
        <v>501</v>
      </c>
      <c r="D35" s="307">
        <v>4304</v>
      </c>
      <c r="E35" s="978">
        <f>D35/C35-1</f>
        <v>7.5908</v>
      </c>
      <c r="F35" s="862" t="str">
        <f>IF(LEN(A35)=7,"是",IF(B35&lt;&gt;"",IF(SUM(C35:D35)&lt;&gt;0,"是","否"),"是"))</f>
        <v>是</v>
      </c>
    </row>
    <row ht="36.0" customHeight="1" x14ac:dyDescent="0.15" r="36" spans="1:6">
      <c r="A36" s="964">
        <v>11009</v>
      </c>
      <c r="B36" s="967" t="s">
        <v>65</v>
      </c>
      <c r="C36" s="307">
        <v>2502</v>
      </c>
      <c r="D36" s="307">
        <v>4258</v>
      </c>
      <c r="E36" s="978">
        <f>D36/C36-1</f>
        <v>0.7018</v>
      </c>
      <c r="F36" s="862" t="str">
        <f>IF(LEN(A36)=7,"是",IF(B36&lt;&gt;"",IF(SUM(C36:D36)&lt;&gt;0,"是","否"),"是"))</f>
        <v>是</v>
      </c>
    </row>
    <row ht="36.0" customHeight="1" x14ac:dyDescent="0.15" r="37" spans="1:6">
      <c r="A37" s="964">
        <v>11011</v>
      </c>
      <c r="B37" s="967" t="s">
        <v>66</v>
      </c>
      <c r="C37" s="332">
        <v>48630</v>
      </c>
      <c r="D37" s="307">
        <v>900</v>
      </c>
      <c r="E37" s="978">
        <f>D37/C37-1</f>
        <v>-0.9815</v>
      </c>
      <c r="F37" s="862"/>
    </row>
    <row ht="36.0" customHeight="1" x14ac:dyDescent="0.15" r="38" spans="1:6">
      <c r="A38" s="964"/>
      <c r="B38" s="961" t="s">
        <v>69</v>
      </c>
      <c r="C38" s="332">
        <f>SUM(C29:C31)</f>
        <v>78651</v>
      </c>
      <c r="D38" s="332">
        <f>SUM(D29:D31)</f>
        <v>30172</v>
      </c>
      <c r="E38" s="978">
        <f>D38/C38-1</f>
        <v>-0.6164</v>
      </c>
      <c r="F38" s="862" t="str">
        <f>IF(LEN(A38)=7,"是",IF(B38&lt;&gt;"",IF(SUM(C38:D38)&lt;&gt;0,"是","否"),"是"))</f>
        <v>是</v>
      </c>
    </row>
    <row x14ac:dyDescent="0.15" r="39" spans="3:4">
      <c r="C39" s="972"/>
      <c r="D39" s="972"/>
    </row>
    <row x14ac:dyDescent="0.15" r="41" spans="3:4">
      <c r="C41" s="972"/>
      <c r="D41" s="972"/>
    </row>
    <row x14ac:dyDescent="0.15" r="43" spans="3:4">
      <c r="C43" s="972"/>
      <c r="D43" s="972"/>
    </row>
    <row x14ac:dyDescent="0.15" r="44" spans="3:4">
      <c r="C44" s="972"/>
      <c r="D44" s="972"/>
    </row>
    <row x14ac:dyDescent="0.15" r="46" spans="3:4">
      <c r="C46" s="972"/>
      <c r="D46" s="972"/>
    </row>
    <row x14ac:dyDescent="0.15" r="47" spans="3:4">
      <c r="C47" s="972"/>
      <c r="D47" s="972"/>
    </row>
    <row x14ac:dyDescent="0.15" r="48" spans="3:4">
      <c r="C48" s="972"/>
      <c r="D48" s="972"/>
    </row>
    <row x14ac:dyDescent="0.15" r="49" spans="3:4">
      <c r="C49" s="972"/>
      <c r="D49" s="972"/>
    </row>
    <row x14ac:dyDescent="0.15" r="51" spans="3:4">
      <c r="C51" s="972"/>
      <c r="D51" s="972"/>
    </row>
  </sheetData>
  <autoFilter ref="A3:F38"/>
  <mergeCells count="1">
    <mergeCell ref="A1:E1"/>
  </mergeCells>
  <phoneticPr fontId="0" type="noConversion"/>
  <conditionalFormatting sqref="B30">
    <cfRule type="expression" stopIfTrue="1" priority="11" operator="between">
      <formula>"len($A:$A)=3"</formula>
    </cfRule>
  </conditionalFormatting>
  <conditionalFormatting sqref="B32">
    <cfRule type="expression" stopIfTrue="1" priority="2" operator="between">
      <formula>"len($A:$A)=3"</formula>
    </cfRule>
  </conditionalFormatting>
  <conditionalFormatting sqref="B34">
    <cfRule type="expression" stopIfTrue="1" priority="1" operator="between">
      <formula>"len($A:$A)=3"</formula>
    </cfRule>
  </conditionalFormatting>
  <conditionalFormatting sqref="C30:C35 D31:D34">
    <cfRule type="expression" stopIfTrue="1" priority="10" operator="between">
      <formula>"len($A:$A)=3"</formula>
    </cfRule>
  </conditionalFormatting>
  <conditionalFormatting sqref="D30 D33:D35">
    <cfRule type="expression" stopIfTrue="1" priority="7" operator="between">
      <formula>"len($A:$A)=3"</formula>
    </cfRule>
  </conditionalFormatting>
  <conditionalFormatting sqref="B31 B33">
    <cfRule type="expression" stopIfTrue="1" priority="4"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84"/>
  <sheetViews>
    <sheetView showGridLines="0" showZeros="0" view="pageBreakPreview" zoomScale="100" zoomScaleNormal="115" topLeftCell="B1" workbookViewId="0">
      <pane ySplit="3" topLeftCell="B270" activePane="bottomLeft" state="frozen"/>
      <selection activeCell="B10" activeCellId="0" sqref="B10"/>
      <selection pane="bottomLeft" activeCell="B10" activeCellId="0" sqref="B10"/>
    </sheetView>
  </sheetViews>
  <sheetFormatPr defaultRowHeight="14.25" defaultColWidth="9.0" x14ac:dyDescent="0.15"/>
  <cols>
    <col min="1" max="1" width="21.5" customWidth="1" style="873" hidden="1"/>
    <col min="2" max="2" width="50.75" customWidth="1" style="873"/>
    <col min="3" max="4" width="20.625" customWidth="1" style="873"/>
    <col min="5" max="5" width="20.625" customWidth="1" style="977"/>
    <col min="6" max="6" width="3.75" customWidth="1" style="891" hidden="1"/>
    <col min="7" max="7" width="9.0" style="873" hidden="1"/>
    <col min="8" max="16384" width="9.0" style="873"/>
  </cols>
  <sheetData>
    <row s="321" customFormat="1" ht="45.0" customHeight="1" x14ac:dyDescent="0.15" r="1" spans="1:16384">
      <c r="A1" s="322"/>
      <c r="B1" s="663" t="s">
        <v>1312</v>
      </c>
      <c r="C1" s="663"/>
      <c r="D1" s="663"/>
      <c r="E1" s="663"/>
      <c r="XFC1" s="873"/>
      <c r="XFD1" s="873"/>
    </row>
    <row s="862" customFormat="1" ht="20.1" customHeight="1" x14ac:dyDescent="0.15" r="2" spans="2:6">
      <c r="B2" s="956"/>
      <c r="C2" s="956"/>
      <c r="D2" s="956"/>
      <c r="E2" s="887" t="s">
        <v>2</v>
      </c>
      <c r="F2" s="955"/>
    </row>
    <row s="952" customFormat="1" ht="45.0" customHeight="1" x14ac:dyDescent="0.15" r="3" spans="1:7">
      <c r="A3" s="954" t="s">
        <v>3</v>
      </c>
      <c r="B3" s="919" t="s">
        <v>4</v>
      </c>
      <c r="C3" s="812" t="s">
        <v>5</v>
      </c>
      <c r="D3" s="812" t="s">
        <v>6</v>
      </c>
      <c r="E3" s="812" t="s">
        <v>7</v>
      </c>
      <c r="F3" s="953" t="s">
        <v>8</v>
      </c>
      <c r="G3" s="952" t="s">
        <v>134</v>
      </c>
    </row>
    <row ht="38.0" customHeight="1" x14ac:dyDescent="0.15" r="4" spans="1:7">
      <c r="A4" s="280">
        <v>207</v>
      </c>
      <c r="B4" s="281" t="s">
        <v>1313</v>
      </c>
      <c r="C4" s="307">
        <v>0</v>
      </c>
      <c r="D4" s="307">
        <v>18</v>
      </c>
      <c r="E4" s="944" t="str">
        <f>IF(C4&gt;0,D4/C4-1,IF(C4&lt;0,-(D4/C4-1),""))</f>
      </c>
      <c r="F4" s="862" t="str">
        <f>IF(LEN(A4)=3,"是",IF(B4&lt;&gt;"",IF(SUM(C4:D4)&lt;&gt;0,"是","否"),"是"))</f>
        <v>是</v>
      </c>
      <c r="G4" s="873" t="str">
        <f>IF(LEN(A4)=3,"类",IF(LEN(A4)=5,"款","项"))</f>
        <v>类</v>
      </c>
    </row>
    <row ht="38.0" customHeight="1" x14ac:dyDescent="0.15" r="5" spans="1:7">
      <c r="A5" s="285">
        <v>20707</v>
      </c>
      <c r="B5" s="284" t="s">
        <v>1314</v>
      </c>
      <c r="C5" s="307">
        <v>0</v>
      </c>
      <c r="D5" s="307"/>
      <c r="E5" s="944" t="str">
        <f>IF(C5&gt;0,D5/C5-1,IF(C5&lt;0,-(D5/C5-1),""))</f>
      </c>
      <c r="F5" s="862" t="str">
        <f>IF(LEN(A5)=3,"是",IF(B5&lt;&gt;"",IF(SUM(C5:D5)&lt;&gt;0,"是","否"),"是"))</f>
        <v>否</v>
      </c>
      <c r="G5" s="873" t="str">
        <f>IF(LEN(A5)=3,"类",IF(LEN(A5)=5,"款","项"))</f>
        <v>款</v>
      </c>
    </row>
    <row ht="38.0" customHeight="1" x14ac:dyDescent="0.15" r="6" spans="1:7">
      <c r="A6" s="285">
        <v>2070701</v>
      </c>
      <c r="B6" s="286" t="s">
        <v>1315</v>
      </c>
      <c r="C6" s="307">
        <v>0</v>
      </c>
      <c r="D6" s="307"/>
      <c r="E6" s="944" t="str">
        <f>IF(C6&gt;0,D6/C6-1,IF(C6&lt;0,-(D6/C6-1),""))</f>
      </c>
      <c r="F6" s="862" t="str">
        <f>IF(LEN(A6)=3,"是",IF(B6&lt;&gt;"",IF(SUM(C6:D6)&lt;&gt;0,"是","否"),"是"))</f>
        <v>否</v>
      </c>
      <c r="G6" s="873" t="str">
        <f>IF(LEN(A6)=3,"类",IF(LEN(A6)=5,"款","项"))</f>
        <v>项</v>
      </c>
    </row>
    <row ht="38.0" customHeight="1" x14ac:dyDescent="0.15" r="7" spans="1:7">
      <c r="A7" s="285">
        <v>2070702</v>
      </c>
      <c r="B7" s="286" t="s">
        <v>1316</v>
      </c>
      <c r="C7" s="307">
        <v>0</v>
      </c>
      <c r="D7" s="307"/>
      <c r="E7" s="944" t="str">
        <f>IF(C7&gt;0,D7/C7-1,IF(C7&lt;0,-(D7/C7-1),""))</f>
      </c>
      <c r="F7" s="862" t="str">
        <f>IF(LEN(A7)=3,"是",IF(B7&lt;&gt;"",IF(SUM(C7:D7)&lt;&gt;0,"是","否"),"是"))</f>
        <v>否</v>
      </c>
      <c r="G7" s="873" t="str">
        <f>IF(LEN(A7)=3,"类",IF(LEN(A7)=5,"款","项"))</f>
        <v>项</v>
      </c>
    </row>
    <row ht="38.0" customHeight="1" x14ac:dyDescent="0.15" r="8" spans="1:7">
      <c r="A8" s="285">
        <v>2070703</v>
      </c>
      <c r="B8" s="286" t="s">
        <v>1317</v>
      </c>
      <c r="C8" s="307">
        <v>0</v>
      </c>
      <c r="D8" s="307"/>
      <c r="E8" s="944" t="str">
        <f>IF(C8&gt;0,D8/C8-1,IF(C8&lt;0,-(D8/C8-1),""))</f>
      </c>
      <c r="F8" s="862" t="str">
        <f>IF(LEN(A8)=3,"是",IF(B8&lt;&gt;"",IF(SUM(C8:D8)&lt;&gt;0,"是","否"),"是"))</f>
        <v>否</v>
      </c>
      <c r="G8" s="873" t="str">
        <f>IF(LEN(A8)=3,"类",IF(LEN(A8)=5,"款","项"))</f>
        <v>项</v>
      </c>
    </row>
    <row s="873" customFormat="1" ht="38.0" customHeight="1" x14ac:dyDescent="0.15" r="9" spans="1:7">
      <c r="A9" s="285">
        <v>2070704</v>
      </c>
      <c r="B9" s="286" t="s">
        <v>1318</v>
      </c>
      <c r="C9" s="307">
        <v>0</v>
      </c>
      <c r="D9" s="307"/>
      <c r="E9" s="944" t="str">
        <f>IF(C9&gt;0,D9/C9-1,IF(C9&lt;0,-(D9/C9-1),""))</f>
      </c>
      <c r="F9" s="862" t="str">
        <f>IF(LEN(A9)=3,"是",IF(B9&lt;&gt;"",IF(SUM(C9:D9)&lt;&gt;0,"是","否"),"是"))</f>
        <v>否</v>
      </c>
      <c r="G9" s="873" t="str">
        <f>IF(LEN(A9)=3,"类",IF(LEN(A9)=5,"款","项"))</f>
        <v>项</v>
      </c>
    </row>
    <row ht="38.0" customHeight="1" x14ac:dyDescent="0.15" r="10" spans="1:7">
      <c r="A10" s="285">
        <v>2070799</v>
      </c>
      <c r="B10" s="286" t="s">
        <v>1319</v>
      </c>
      <c r="C10" s="307">
        <v>0</v>
      </c>
      <c r="D10" s="307"/>
      <c r="E10" s="944" t="str">
        <f>IF(C10&gt;0,D10/C10-1,IF(C10&lt;0,-(D10/C10-1),""))</f>
      </c>
      <c r="F10" s="862" t="str">
        <f>IF(LEN(A10)=3,"是",IF(B10&lt;&gt;"",IF(SUM(C10:D10)&lt;&gt;0,"是","否"),"是"))</f>
        <v>否</v>
      </c>
      <c r="G10" s="873" t="str">
        <f>IF(LEN(A10)=3,"类",IF(LEN(A10)=5,"款","项"))</f>
        <v>项</v>
      </c>
    </row>
    <row ht="38.0" customHeight="1" x14ac:dyDescent="0.15" r="11" spans="1:7">
      <c r="A11" s="285">
        <v>20709</v>
      </c>
      <c r="B11" s="284" t="s">
        <v>1320</v>
      </c>
      <c r="C11" s="307">
        <v>0</v>
      </c>
      <c r="D11" s="310">
        <v>18</v>
      </c>
      <c r="E11" s="944" t="str">
        <f>IF(C11&gt;0,D11/C11-1,IF(C11&lt;0,-(D11/C11-1),""))</f>
      </c>
      <c r="F11" s="862" t="str">
        <f>IF(LEN(A11)=3,"是",IF(B11&lt;&gt;"",IF(SUM(C11:D11)&lt;&gt;0,"是","否"),"是"))</f>
        <v>是</v>
      </c>
      <c r="G11" s="873" t="str">
        <f>IF(LEN(A11)=3,"类",IF(LEN(A11)=5,"款","项"))</f>
        <v>款</v>
      </c>
    </row>
    <row s="873" customFormat="1" ht="38.0" customHeight="1" x14ac:dyDescent="0.15" r="12" spans="1:7">
      <c r="A12" s="285">
        <v>2070901</v>
      </c>
      <c r="B12" s="286" t="s">
        <v>1321</v>
      </c>
      <c r="C12" s="307">
        <v>0</v>
      </c>
      <c r="D12" s="307"/>
      <c r="E12" s="944" t="str">
        <f>IF(C12&gt;0,D12/C12-1,IF(C12&lt;0,-(D12/C12-1),""))</f>
      </c>
      <c r="F12" s="862" t="str">
        <f>IF(LEN(A12)=3,"是",IF(B12&lt;&gt;"",IF(SUM(C12:D12)&lt;&gt;0,"是","否"),"是"))</f>
        <v>否</v>
      </c>
      <c r="G12" s="873" t="str">
        <f>IF(LEN(A12)=3,"类",IF(LEN(A12)=5,"款","项"))</f>
        <v>项</v>
      </c>
    </row>
    <row ht="38.0" customHeight="1" x14ac:dyDescent="0.15" r="13" spans="1:7">
      <c r="A13" s="285">
        <v>2070902</v>
      </c>
      <c r="B13" s="286" t="s">
        <v>1322</v>
      </c>
      <c r="C13" s="307">
        <v>0</v>
      </c>
      <c r="D13" s="307"/>
      <c r="E13" s="944" t="str">
        <f>IF(C13&gt;0,D13/C13-1,IF(C13&lt;0,-(D13/C13-1),""))</f>
      </c>
      <c r="F13" s="862" t="str">
        <f>IF(LEN(A13)=3,"是",IF(B13&lt;&gt;"",IF(SUM(C13:D13)&lt;&gt;0,"是","否"),"是"))</f>
        <v>否</v>
      </c>
      <c r="G13" s="873" t="str">
        <f>IF(LEN(A13)=3,"类",IF(LEN(A13)=5,"款","项"))</f>
        <v>项</v>
      </c>
    </row>
    <row s="873" customFormat="1" ht="38.0" customHeight="1" x14ac:dyDescent="0.15" r="14" spans="1:7">
      <c r="A14" s="285">
        <v>2070903</v>
      </c>
      <c r="B14" s="286" t="s">
        <v>1323</v>
      </c>
      <c r="C14" s="307">
        <v>0</v>
      </c>
      <c r="D14" s="307"/>
      <c r="E14" s="944" t="str">
        <f>IF(C14&gt;0,D14/C14-1,IF(C14&lt;0,-(D14/C14-1),""))</f>
      </c>
      <c r="F14" s="862" t="str">
        <f>IF(LEN(A14)=3,"是",IF(B14&lt;&gt;"",IF(SUM(C14:D14)&lt;&gt;0,"是","否"),"是"))</f>
        <v>否</v>
      </c>
      <c r="G14" s="873" t="str">
        <f>IF(LEN(A14)=3,"类",IF(LEN(A14)=5,"款","项"))</f>
        <v>项</v>
      </c>
    </row>
    <row ht="38.0" customHeight="1" x14ac:dyDescent="0.15" r="15" spans="1:7">
      <c r="A15" s="285">
        <v>2070904</v>
      </c>
      <c r="B15" s="286" t="s">
        <v>1324</v>
      </c>
      <c r="C15" s="307">
        <v>0</v>
      </c>
      <c r="D15" s="310">
        <v>18</v>
      </c>
      <c r="E15" s="944" t="str">
        <f>IF(C15&gt;0,D15/C15-1,IF(C15&lt;0,-(D15/C15-1),""))</f>
      </c>
      <c r="F15" s="862" t="str">
        <f>IF(LEN(A15)=3,"是",IF(B15&lt;&gt;"",IF(SUM(C15:D15)&lt;&gt;0,"是","否"),"是"))</f>
        <v>是</v>
      </c>
      <c r="G15" s="873" t="str">
        <f>IF(LEN(A15)=3,"类",IF(LEN(A15)=5,"款","项"))</f>
        <v>项</v>
      </c>
    </row>
    <row ht="38.0" customHeight="1" x14ac:dyDescent="0.15" r="16" spans="1:7">
      <c r="A16" s="285">
        <v>2070999</v>
      </c>
      <c r="B16" s="286" t="s">
        <v>1325</v>
      </c>
      <c r="C16" s="307">
        <v>0</v>
      </c>
      <c r="D16" s="307"/>
      <c r="E16" s="944" t="str">
        <f>IF(C16&gt;0,D16/C16-1,IF(C16&lt;0,-(D16/C16-1),""))</f>
      </c>
      <c r="F16" s="862" t="str">
        <f>IF(LEN(A16)=3,"是",IF(B16&lt;&gt;"",IF(SUM(C16:D16)&lt;&gt;0,"是","否"),"是"))</f>
        <v>否</v>
      </c>
      <c r="G16" s="873" t="str">
        <f>IF(LEN(A16)=3,"类",IF(LEN(A16)=5,"款","项"))</f>
        <v>项</v>
      </c>
    </row>
    <row s="873" customFormat="1" ht="38.0" customHeight="1" x14ac:dyDescent="0.15" r="17" spans="1:7">
      <c r="A17" s="285">
        <v>20710</v>
      </c>
      <c r="B17" s="286" t="s">
        <v>1326</v>
      </c>
      <c r="C17" s="307">
        <v>0</v>
      </c>
      <c r="D17" s="307"/>
      <c r="E17" s="944" t="str">
        <f>IF(C17&gt;0,D17/C17-1,IF(C17&lt;0,-(D17/C17-1),""))</f>
      </c>
      <c r="F17" s="862" t="str">
        <f>IF(LEN(A17)=3,"是",IF(B17&lt;&gt;"",IF(SUM(C17:D17)&lt;&gt;0,"是","否"),"是"))</f>
        <v>否</v>
      </c>
      <c r="G17" s="873" t="str">
        <f>IF(LEN(A17)=3,"类",IF(LEN(A17)=5,"款","项"))</f>
        <v>款</v>
      </c>
    </row>
    <row s="873" customFormat="1" ht="38.0" customHeight="1" x14ac:dyDescent="0.15" r="18" spans="1:7">
      <c r="A18" s="285">
        <v>2071001</v>
      </c>
      <c r="B18" s="286" t="s">
        <v>1327</v>
      </c>
      <c r="C18" s="307">
        <v>0</v>
      </c>
      <c r="D18" s="307"/>
      <c r="E18" s="944" t="str">
        <f>IF(C18&gt;0,D18/C18-1,IF(C18&lt;0,-(D18/C18-1),""))</f>
      </c>
      <c r="F18" s="862" t="str">
        <f>IF(LEN(A18)=3,"是",IF(B18&lt;&gt;"",IF(SUM(C18:D18)&lt;&gt;0,"是","否"),"是"))</f>
        <v>否</v>
      </c>
      <c r="G18" s="873" t="str">
        <f>IF(LEN(A18)=3,"类",IF(LEN(A18)=5,"款","项"))</f>
        <v>项</v>
      </c>
    </row>
    <row s="873" customFormat="1" ht="38.0" customHeight="1" x14ac:dyDescent="0.15" r="19" spans="1:7">
      <c r="A19" s="285">
        <v>2071099</v>
      </c>
      <c r="B19" s="286" t="s">
        <v>1328</v>
      </c>
      <c r="C19" s="307">
        <v>0</v>
      </c>
      <c r="D19" s="307"/>
      <c r="E19" s="944" t="str">
        <f>IF(C19&gt;0,D19/C19-1,IF(C19&lt;0,-(D19/C19-1),""))</f>
      </c>
      <c r="F19" s="862" t="str">
        <f>IF(LEN(A19)=3,"是",IF(B19&lt;&gt;"",IF(SUM(C19:D19)&lt;&gt;0,"是","否"),"是"))</f>
        <v>否</v>
      </c>
      <c r="G19" s="873" t="str">
        <f>IF(LEN(A19)=3,"类",IF(LEN(A19)=5,"款","项"))</f>
        <v>项</v>
      </c>
    </row>
    <row ht="38.0" customHeight="1" x14ac:dyDescent="0.15" r="20" spans="1:7">
      <c r="A20" s="280">
        <v>208</v>
      </c>
      <c r="B20" s="281" t="s">
        <v>1329</v>
      </c>
      <c r="C20" s="307"/>
      <c r="D20" s="307"/>
      <c r="E20" s="944" t="str">
        <f>IF(C20&gt;0,D20/C20-1,IF(C20&lt;0,-(D20/C20-1),""))</f>
      </c>
      <c r="F20" s="862" t="str">
        <f>IF(LEN(A20)=3,"是",IF(B20&lt;&gt;"",IF(SUM(C20:D20)&lt;&gt;0,"是","否"),"是"))</f>
        <v>是</v>
      </c>
      <c r="G20" s="873" t="str">
        <f>IF(LEN(A20)=3,"类",IF(LEN(A20)=5,"款","项"))</f>
        <v>类</v>
      </c>
    </row>
    <row ht="38.0" customHeight="1" x14ac:dyDescent="0.15" r="21" spans="1:7">
      <c r="A21" s="285">
        <v>20822</v>
      </c>
      <c r="B21" s="284" t="s">
        <v>1330</v>
      </c>
      <c r="C21" s="307"/>
      <c r="D21" s="307"/>
      <c r="E21" s="944" t="str">
        <f>IF(C21&gt;0,D21/C21-1,IF(C21&lt;0,-(D21/C21-1),""))</f>
      </c>
      <c r="F21" s="862" t="str">
        <f>IF(LEN(A21)=3,"是",IF(B21&lt;&gt;"",IF(SUM(C21:D21)&lt;&gt;0,"是","否"),"是"))</f>
        <v>否</v>
      </c>
      <c r="G21" s="873" t="str">
        <f>IF(LEN(A21)=3,"类",IF(LEN(A21)=5,"款","项"))</f>
        <v>款</v>
      </c>
    </row>
    <row ht="38.0" customHeight="1" x14ac:dyDescent="0.15" r="22" spans="1:7">
      <c r="A22" s="285">
        <v>2082201</v>
      </c>
      <c r="B22" s="286" t="s">
        <v>1331</v>
      </c>
      <c r="C22" s="307"/>
      <c r="D22" s="307"/>
      <c r="E22" s="944" t="str">
        <f>IF(C22&gt;0,D22/C22-1,IF(C22&lt;0,-(D22/C22-1),""))</f>
      </c>
      <c r="F22" s="862" t="str">
        <f>IF(LEN(A22)=3,"是",IF(B22&lt;&gt;"",IF(SUM(C22:D22)&lt;&gt;0,"是","否"),"是"))</f>
        <v>否</v>
      </c>
      <c r="G22" s="873" t="str">
        <f>IF(LEN(A22)=3,"类",IF(LEN(A22)=5,"款","项"))</f>
        <v>项</v>
      </c>
    </row>
    <row ht="38.0" customHeight="1" x14ac:dyDescent="0.15" r="23" spans="1:7">
      <c r="A23" s="285">
        <v>2082202</v>
      </c>
      <c r="B23" s="286" t="s">
        <v>1332</v>
      </c>
      <c r="C23" s="307"/>
      <c r="D23" s="307"/>
      <c r="E23" s="944" t="str">
        <f>IF(C23&gt;0,D23/C23-1,IF(C23&lt;0,-(D23/C23-1),""))</f>
      </c>
      <c r="F23" s="862" t="str">
        <f>IF(LEN(A23)=3,"是",IF(B23&lt;&gt;"",IF(SUM(C23:D23)&lt;&gt;0,"是","否"),"是"))</f>
        <v>否</v>
      </c>
      <c r="G23" s="873" t="str">
        <f>IF(LEN(A23)=3,"类",IF(LEN(A23)=5,"款","项"))</f>
        <v>项</v>
      </c>
    </row>
    <row ht="38.0" customHeight="1" x14ac:dyDescent="0.15" r="24" spans="1:7">
      <c r="A24" s="285">
        <v>2082299</v>
      </c>
      <c r="B24" s="286" t="s">
        <v>1333</v>
      </c>
      <c r="C24" s="307"/>
      <c r="D24" s="307"/>
      <c r="E24" s="944" t="str">
        <f>IF(C24&gt;0,D24/C24-1,IF(C24&lt;0,-(D24/C24-1),""))</f>
      </c>
      <c r="F24" s="862" t="str">
        <f>IF(LEN(A24)=3,"是",IF(B24&lt;&gt;"",IF(SUM(C24:D24)&lt;&gt;0,"是","否"),"是"))</f>
        <v>否</v>
      </c>
      <c r="G24" s="873" t="str">
        <f>IF(LEN(A24)=3,"类",IF(LEN(A24)=5,"款","项"))</f>
        <v>项</v>
      </c>
    </row>
    <row ht="38.0" customHeight="1" x14ac:dyDescent="0.15" r="25" spans="1:7">
      <c r="A25" s="285">
        <v>20823</v>
      </c>
      <c r="B25" s="284" t="s">
        <v>1334</v>
      </c>
      <c r="C25" s="307"/>
      <c r="D25" s="307"/>
      <c r="E25" s="944" t="str">
        <f>IF(C25&gt;0,D25/C25-1,IF(C25&lt;0,-(D25/C25-1),""))</f>
      </c>
      <c r="F25" s="862" t="str">
        <f>IF(LEN(A25)=3,"是",IF(B25&lt;&gt;"",IF(SUM(C25:D25)&lt;&gt;0,"是","否"),"是"))</f>
        <v>否</v>
      </c>
      <c r="G25" s="873" t="str">
        <f>IF(LEN(A25)=3,"类",IF(LEN(A25)=5,"款","项"))</f>
        <v>款</v>
      </c>
    </row>
    <row s="873" customFormat="1" ht="38.0" customHeight="1" x14ac:dyDescent="0.15" r="26" spans="1:7">
      <c r="A26" s="285">
        <v>2082301</v>
      </c>
      <c r="B26" s="286" t="s">
        <v>1331</v>
      </c>
      <c r="C26" s="307"/>
      <c r="D26" s="307"/>
      <c r="E26" s="944" t="str">
        <f>IF(C26&gt;0,D26/C26-1,IF(C26&lt;0,-(D26/C26-1),""))</f>
      </c>
      <c r="F26" s="862" t="str">
        <f>IF(LEN(A26)=3,"是",IF(B26&lt;&gt;"",IF(SUM(C26:D26)&lt;&gt;0,"是","否"),"是"))</f>
        <v>否</v>
      </c>
      <c r="G26" s="873" t="str">
        <f>IF(LEN(A26)=3,"类",IF(LEN(A26)=5,"款","项"))</f>
        <v>项</v>
      </c>
    </row>
    <row ht="38.0" customHeight="1" x14ac:dyDescent="0.15" r="27" spans="1:7">
      <c r="A27" s="285">
        <v>2082302</v>
      </c>
      <c r="B27" s="286" t="s">
        <v>1332</v>
      </c>
      <c r="C27" s="307"/>
      <c r="D27" s="307"/>
      <c r="E27" s="944" t="str">
        <f>IF(C27&gt;0,D27/C27-1,IF(C27&lt;0,-(D27/C27-1),""))</f>
      </c>
      <c r="F27" s="862" t="str">
        <f>IF(LEN(A27)=3,"是",IF(B27&lt;&gt;"",IF(SUM(C27:D27)&lt;&gt;0,"是","否"),"是"))</f>
        <v>否</v>
      </c>
      <c r="G27" s="873" t="str">
        <f>IF(LEN(A27)=3,"类",IF(LEN(A27)=5,"款","项"))</f>
        <v>项</v>
      </c>
    </row>
    <row ht="38.0" customHeight="1" x14ac:dyDescent="0.15" r="28" spans="1:7">
      <c r="A28" s="285">
        <v>2082399</v>
      </c>
      <c r="B28" s="286" t="s">
        <v>1335</v>
      </c>
      <c r="C28" s="307"/>
      <c r="D28" s="307"/>
      <c r="E28" s="944" t="str">
        <f>IF(C28&gt;0,D28/C28-1,IF(C28&lt;0,-(D28/C28-1),""))</f>
      </c>
      <c r="F28" s="862" t="str">
        <f>IF(LEN(A28)=3,"是",IF(B28&lt;&gt;"",IF(SUM(C28:D28)&lt;&gt;0,"是","否"),"是"))</f>
        <v>否</v>
      </c>
      <c r="G28" s="873" t="str">
        <f>IF(LEN(A28)=3,"类",IF(LEN(A28)=5,"款","项"))</f>
        <v>项</v>
      </c>
    </row>
    <row s="951" customFormat="1" ht="38.0" customHeight="1" x14ac:dyDescent="0.15" r="29" spans="1:7">
      <c r="A29" s="285">
        <v>20829</v>
      </c>
      <c r="B29" s="284" t="s">
        <v>1336</v>
      </c>
      <c r="C29" s="307"/>
      <c r="D29" s="307"/>
      <c r="E29" s="944" t="str">
        <f>IF(C29&gt;0,D29/C29-1,IF(C29&lt;0,-(D29/C29-1),""))</f>
      </c>
      <c r="F29" s="862" t="str">
        <f>IF(LEN(A29)=3,"是",IF(B29&lt;&gt;"",IF(SUM(C29:D29)&lt;&gt;0,"是","否"),"是"))</f>
        <v>否</v>
      </c>
      <c r="G29" s="873" t="str">
        <f>IF(LEN(A29)=3,"类",IF(LEN(A29)=5,"款","项"))</f>
        <v>款</v>
      </c>
    </row>
    <row s="873" customFormat="1" ht="38.0" customHeight="1" x14ac:dyDescent="0.15" r="30" spans="1:7">
      <c r="A30" s="285">
        <v>2082901</v>
      </c>
      <c r="B30" s="286" t="s">
        <v>1332</v>
      </c>
      <c r="C30" s="307"/>
      <c r="D30" s="307"/>
      <c r="E30" s="944" t="str">
        <f>IF(C30&gt;0,D30/C30-1,IF(C30&lt;0,-(D30/C30-1),""))</f>
      </c>
      <c r="F30" s="862" t="str">
        <f>IF(LEN(A30)=3,"是",IF(B30&lt;&gt;"",IF(SUM(C30:D30)&lt;&gt;0,"是","否"),"是"))</f>
        <v>否</v>
      </c>
      <c r="G30" s="873" t="str">
        <f>IF(LEN(A30)=3,"类",IF(LEN(A30)=5,"款","项"))</f>
        <v>项</v>
      </c>
    </row>
    <row s="873" customFormat="1" ht="38.0" customHeight="1" x14ac:dyDescent="0.15" r="31" spans="1:7">
      <c r="A31" s="285">
        <v>2082999</v>
      </c>
      <c r="B31" s="286" t="s">
        <v>1337</v>
      </c>
      <c r="C31" s="307"/>
      <c r="D31" s="307"/>
      <c r="E31" s="944" t="str">
        <f>IF(C31&gt;0,D31/C31-1,IF(C31&lt;0,-(D31/C31-1),""))</f>
      </c>
      <c r="F31" s="862" t="str">
        <f>IF(LEN(A31)=3,"是",IF(B31&lt;&gt;"",IF(SUM(C31:D31)&lt;&gt;0,"是","否"),"是"))</f>
        <v>否</v>
      </c>
      <c r="G31" s="873" t="str">
        <f>IF(LEN(A31)=3,"类",IF(LEN(A31)=5,"款","项"))</f>
        <v>项</v>
      </c>
    </row>
    <row ht="38.0" customHeight="1" x14ac:dyDescent="0.15" r="32" spans="1:7">
      <c r="A32" s="280">
        <v>211</v>
      </c>
      <c r="B32" s="281" t="s">
        <v>1338</v>
      </c>
      <c r="C32" s="307"/>
      <c r="D32" s="307"/>
      <c r="E32" s="944" t="str">
        <f>IF(C32&gt;0,D32/C32-1,IF(C32&lt;0,-(D32/C32-1),""))</f>
      </c>
      <c r="F32" s="862" t="str">
        <f>IF(LEN(A32)=3,"是",IF(B32&lt;&gt;"",IF(SUM(C32:D32)&lt;&gt;0,"是","否"),"是"))</f>
        <v>是</v>
      </c>
      <c r="G32" s="873" t="str">
        <f>IF(LEN(A32)=3,"类",IF(LEN(A32)=5,"款","项"))</f>
        <v>类</v>
      </c>
    </row>
    <row ht="38.0" customHeight="1" x14ac:dyDescent="0.15" r="33" spans="1:7">
      <c r="A33" s="285">
        <v>21160</v>
      </c>
      <c r="B33" s="284" t="s">
        <v>1339</v>
      </c>
      <c r="C33" s="307"/>
      <c r="D33" s="307"/>
      <c r="E33" s="944" t="str">
        <f>IF(C33&gt;0,D33/C33-1,IF(C33&lt;0,-(D33/C33-1),""))</f>
      </c>
      <c r="F33" s="862" t="str">
        <f>IF(LEN(A33)=3,"是",IF(B33&lt;&gt;"",IF(SUM(C33:D33)&lt;&gt;0,"是","否"),"是"))</f>
        <v>否</v>
      </c>
      <c r="G33" s="873" t="str">
        <f>IF(LEN(A33)=3,"类",IF(LEN(A33)=5,"款","项"))</f>
        <v>款</v>
      </c>
    </row>
    <row s="873" customFormat="1" ht="38.0" customHeight="1" x14ac:dyDescent="0.15" r="34" spans="1:7">
      <c r="A34" s="285">
        <v>2116001</v>
      </c>
      <c r="B34" s="286" t="s">
        <v>1340</v>
      </c>
      <c r="C34" s="307">
        <v>0</v>
      </c>
      <c r="D34" s="307"/>
      <c r="E34" s="944" t="str">
        <f>IF(C34&gt;0,D34/C34-1,IF(C34&lt;0,-(D34/C34-1),""))</f>
      </c>
      <c r="F34" s="862" t="str">
        <f>IF(LEN(A34)=3,"是",IF(B34&lt;&gt;"",IF(SUM(C34:D34)&lt;&gt;0,"是","否"),"是"))</f>
        <v>否</v>
      </c>
      <c r="G34" s="873" t="str">
        <f>IF(LEN(A34)=3,"类",IF(LEN(A34)=5,"款","项"))</f>
        <v>项</v>
      </c>
    </row>
    <row s="873" customFormat="1" ht="38.0" customHeight="1" x14ac:dyDescent="0.15" r="35" spans="1:7">
      <c r="A35" s="285">
        <v>2116002</v>
      </c>
      <c r="B35" s="286" t="s">
        <v>1341</v>
      </c>
      <c r="C35" s="307">
        <v>0</v>
      </c>
      <c r="D35" s="307"/>
      <c r="E35" s="944" t="str">
        <f>IF(C35&gt;0,D35/C35-1,IF(C35&lt;0,-(D35/C35-1),""))</f>
      </c>
      <c r="F35" s="862" t="str">
        <f>IF(LEN(A35)=3,"是",IF(B35&lt;&gt;"",IF(SUM(C35:D35)&lt;&gt;0,"是","否"),"是"))</f>
        <v>否</v>
      </c>
      <c r="G35" s="873" t="str">
        <f>IF(LEN(A35)=3,"类",IF(LEN(A35)=5,"款","项"))</f>
        <v>项</v>
      </c>
    </row>
    <row s="873" customFormat="1" ht="38.0" customHeight="1" x14ac:dyDescent="0.15" r="36" spans="1:7">
      <c r="A36" s="285">
        <v>2116003</v>
      </c>
      <c r="B36" s="286" t="s">
        <v>1342</v>
      </c>
      <c r="C36" s="307">
        <v>0</v>
      </c>
      <c r="D36" s="307"/>
      <c r="E36" s="944" t="str">
        <f>IF(C36&gt;0,D36/C36-1,IF(C36&lt;0,-(D36/C36-1),""))</f>
      </c>
      <c r="F36" s="862" t="str">
        <f>IF(LEN(A36)=3,"是",IF(B36&lt;&gt;"",IF(SUM(C36:D36)&lt;&gt;0,"是","否"),"是"))</f>
        <v>否</v>
      </c>
      <c r="G36" s="873" t="str">
        <f>IF(LEN(A36)=3,"类",IF(LEN(A36)=5,"款","项"))</f>
        <v>项</v>
      </c>
    </row>
    <row s="951" customFormat="1" ht="38.0" customHeight="1" x14ac:dyDescent="0.15" r="37" spans="1:7">
      <c r="A37" s="285">
        <v>2116099</v>
      </c>
      <c r="B37" s="286" t="s">
        <v>1343</v>
      </c>
      <c r="C37" s="307">
        <v>0</v>
      </c>
      <c r="D37" s="307"/>
      <c r="E37" s="944" t="str">
        <f>IF(C37&gt;0,D37/C37-1,IF(C37&lt;0,-(D37/C37-1),""))</f>
      </c>
      <c r="F37" s="862" t="str">
        <f>IF(LEN(A37)=3,"是",IF(B37&lt;&gt;"",IF(SUM(C37:D37)&lt;&gt;0,"是","否"),"是"))</f>
        <v>否</v>
      </c>
      <c r="G37" s="873" t="str">
        <f>IF(LEN(A37)=3,"类",IF(LEN(A37)=5,"款","项"))</f>
        <v>项</v>
      </c>
    </row>
    <row s="873" customFormat="1" ht="38.0" customHeight="1" x14ac:dyDescent="0.15" r="38" spans="1:7">
      <c r="A38" s="285">
        <v>21161</v>
      </c>
      <c r="B38" s="286" t="s">
        <v>1344</v>
      </c>
      <c r="C38" s="307">
        <v>0</v>
      </c>
      <c r="D38" s="307"/>
      <c r="E38" s="944" t="str">
        <f>IF(C38&gt;0,D38/C38-1,IF(C38&lt;0,-(D38/C38-1),""))</f>
      </c>
      <c r="F38" s="862" t="str">
        <f>IF(LEN(A38)=3,"是",IF(B38&lt;&gt;"",IF(SUM(C38:D38)&lt;&gt;0,"是","否"),"是"))</f>
        <v>否</v>
      </c>
      <c r="G38" s="873" t="str">
        <f>IF(LEN(A38)=3,"类",IF(LEN(A38)=5,"款","项"))</f>
        <v>款</v>
      </c>
    </row>
    <row ht="38.0" customHeight="1" x14ac:dyDescent="0.15" r="39" spans="1:7">
      <c r="A39" s="285">
        <v>2116101</v>
      </c>
      <c r="B39" s="286" t="s">
        <v>1345</v>
      </c>
      <c r="C39" s="307">
        <v>0</v>
      </c>
      <c r="D39" s="307"/>
      <c r="E39" s="944" t="str">
        <f>IF(C39&gt;0,D39/C39-1,IF(C39&lt;0,-(D39/C39-1),""))</f>
      </c>
      <c r="F39" s="862" t="str">
        <f>IF(LEN(A39)=3,"是",IF(B39&lt;&gt;"",IF(SUM(C39:D39)&lt;&gt;0,"是","否"),"是"))</f>
        <v>否</v>
      </c>
      <c r="G39" s="873" t="str">
        <f>IF(LEN(A39)=3,"类",IF(LEN(A39)=5,"款","项"))</f>
        <v>项</v>
      </c>
    </row>
    <row ht="38.0" customHeight="1" x14ac:dyDescent="0.15" r="40" spans="1:7">
      <c r="A40" s="285">
        <v>2116102</v>
      </c>
      <c r="B40" s="286" t="s">
        <v>1346</v>
      </c>
      <c r="C40" s="307">
        <v>0</v>
      </c>
      <c r="D40" s="307"/>
      <c r="E40" s="944" t="str">
        <f>IF(C40&gt;0,D40/C40-1,IF(C40&lt;0,-(D40/C40-1),""))</f>
      </c>
      <c r="F40" s="862" t="str">
        <f>IF(LEN(A40)=3,"是",IF(B40&lt;&gt;"",IF(SUM(C40:D40)&lt;&gt;0,"是","否"),"是"))</f>
        <v>否</v>
      </c>
      <c r="G40" s="873" t="str">
        <f>IF(LEN(A40)=3,"类",IF(LEN(A40)=5,"款","项"))</f>
        <v>项</v>
      </c>
    </row>
    <row ht="38.0" customHeight="1" x14ac:dyDescent="0.15" r="41" spans="1:7">
      <c r="A41" s="285">
        <v>2116103</v>
      </c>
      <c r="B41" s="286" t="s">
        <v>1347</v>
      </c>
      <c r="C41" s="307">
        <v>0</v>
      </c>
      <c r="D41" s="307"/>
      <c r="E41" s="944" t="str">
        <f>IF(C41&gt;0,D41/C41-1,IF(C41&lt;0,-(D41/C41-1),""))</f>
      </c>
      <c r="F41" s="862" t="str">
        <f>IF(LEN(A41)=3,"是",IF(B41&lt;&gt;"",IF(SUM(C41:D41)&lt;&gt;0,"是","否"),"是"))</f>
        <v>否</v>
      </c>
      <c r="G41" s="873" t="str">
        <f>IF(LEN(A41)=3,"类",IF(LEN(A41)=5,"款","项"))</f>
        <v>项</v>
      </c>
    </row>
    <row ht="38.0" customHeight="1" x14ac:dyDescent="0.15" r="42" spans="1:7">
      <c r="A42" s="285">
        <v>2116104</v>
      </c>
      <c r="B42" s="286" t="s">
        <v>1348</v>
      </c>
      <c r="C42" s="307">
        <v>0</v>
      </c>
      <c r="D42" s="307"/>
      <c r="E42" s="944" t="str">
        <f>IF(C42&gt;0,D42/C42-1,IF(C42&lt;0,-(D42/C42-1),""))</f>
      </c>
      <c r="F42" s="862" t="str">
        <f>IF(LEN(A42)=3,"是",IF(B42&lt;&gt;"",IF(SUM(C42:D42)&lt;&gt;0,"是","否"),"是"))</f>
        <v>否</v>
      </c>
      <c r="G42" s="873" t="str">
        <f>IF(LEN(A42)=3,"类",IF(LEN(A42)=5,"款","项"))</f>
        <v>项</v>
      </c>
    </row>
    <row ht="38.0" customHeight="1" x14ac:dyDescent="0.15" r="43" spans="1:7">
      <c r="A43" s="280">
        <v>212</v>
      </c>
      <c r="B43" s="281" t="s">
        <v>1349</v>
      </c>
      <c r="C43" s="307">
        <v>16187</v>
      </c>
      <c r="D43" s="307">
        <v>17211</v>
      </c>
      <c r="E43" s="944">
        <f>IF(C43&gt;0,D43/C43-1,IF(C43&lt;0,-(D43/C43-1),""))</f>
        <v>0.0633</v>
      </c>
      <c r="F43" s="862" t="str">
        <f>IF(LEN(A43)=3,"是",IF(B43&lt;&gt;"",IF(SUM(C43:D43)&lt;&gt;0,"是","否"),"是"))</f>
        <v>是</v>
      </c>
      <c r="G43" s="873" t="str">
        <f>IF(LEN(A43)=3,"类",IF(LEN(A43)=5,"款","项"))</f>
        <v>类</v>
      </c>
    </row>
    <row ht="38.0" customHeight="1" x14ac:dyDescent="0.15" r="44" spans="1:7">
      <c r="A44" s="285">
        <v>21208</v>
      </c>
      <c r="B44" s="284" t="s">
        <v>1350</v>
      </c>
      <c r="C44" s="310">
        <v>10377</v>
      </c>
      <c r="D44" s="310">
        <v>16032</v>
      </c>
      <c r="E44" s="944">
        <f>IF(C44&gt;0,D44/C44-1,IF(C44&lt;0,-(D44/C44-1),""))</f>
        <v>0.545</v>
      </c>
      <c r="F44" s="862" t="str">
        <f>IF(LEN(A44)=3,"是",IF(B44&lt;&gt;"",IF(SUM(C44:D44)&lt;&gt;0,"是","否"),"是"))</f>
        <v>是</v>
      </c>
      <c r="G44" s="873" t="str">
        <f>IF(LEN(A44)=3,"类",IF(LEN(A44)=5,"款","项"))</f>
        <v>款</v>
      </c>
    </row>
    <row ht="38.0" customHeight="1" x14ac:dyDescent="0.15" r="45" spans="1:7">
      <c r="A45" s="285">
        <v>2120801</v>
      </c>
      <c r="B45" s="286" t="s">
        <v>1351</v>
      </c>
      <c r="C45" s="310">
        <v>6683</v>
      </c>
      <c r="D45" s="310">
        <v>6447</v>
      </c>
      <c r="E45" s="944">
        <f>IF(C45&gt;0,D45/C45-1,IF(C45&lt;0,-(D45/C45-1),""))</f>
        <v>-0.0353</v>
      </c>
      <c r="F45" s="862" t="str">
        <f>IF(LEN(A45)=3,"是",IF(B45&lt;&gt;"",IF(SUM(C45:D45)&lt;&gt;0,"是","否"),"是"))</f>
        <v>是</v>
      </c>
      <c r="G45" s="873" t="str">
        <f>IF(LEN(A45)=3,"类",IF(LEN(A45)=5,"款","项"))</f>
        <v>项</v>
      </c>
    </row>
    <row ht="38.0" customHeight="1" x14ac:dyDescent="0.15" r="46" spans="1:7">
      <c r="A46" s="285">
        <v>2120802</v>
      </c>
      <c r="B46" s="286" t="s">
        <v>1352</v>
      </c>
      <c r="C46" s="310">
        <v>216</v>
      </c>
      <c r="D46" s="310">
        <v>1600</v>
      </c>
      <c r="E46" s="944">
        <f>IF(C46&gt;0,D46/C46-1,IF(C46&lt;0,-(D46/C46-1),""))</f>
        <v>6.4074</v>
      </c>
      <c r="F46" s="862" t="str">
        <f>IF(LEN(A46)=3,"是",IF(B46&lt;&gt;"",IF(SUM(C46:D46)&lt;&gt;0,"是","否"),"是"))</f>
        <v>是</v>
      </c>
      <c r="G46" s="873" t="str">
        <f>IF(LEN(A46)=3,"类",IF(LEN(A46)=5,"款","项"))</f>
        <v>项</v>
      </c>
    </row>
    <row ht="38.0" customHeight="1" x14ac:dyDescent="0.15" r="47" spans="1:7">
      <c r="A47" s="285">
        <v>2120803</v>
      </c>
      <c r="B47" s="286" t="s">
        <v>1353</v>
      </c>
      <c r="C47" s="310">
        <v>0</v>
      </c>
      <c r="D47" s="310">
        <v>0</v>
      </c>
      <c r="E47" s="944" t="str">
        <f>IF(C47&gt;0,D47/C47-1,IF(C47&lt;0,-(D47/C47-1),""))</f>
      </c>
      <c r="F47" s="862" t="str">
        <f>IF(LEN(A47)=3,"是",IF(B47&lt;&gt;"",IF(SUM(C47:D47)&lt;&gt;0,"是","否"),"是"))</f>
        <v>否</v>
      </c>
      <c r="G47" s="873" t="str">
        <f>IF(LEN(A47)=3,"类",IF(LEN(A47)=5,"款","项"))</f>
        <v>项</v>
      </c>
    </row>
    <row ht="38.0" customHeight="1" x14ac:dyDescent="0.15" r="48" spans="1:7">
      <c r="A48" s="285">
        <v>2120804</v>
      </c>
      <c r="B48" s="286" t="s">
        <v>1354</v>
      </c>
      <c r="C48" s="310">
        <v>1431</v>
      </c>
      <c r="D48" s="310">
        <v>805</v>
      </c>
      <c r="E48" s="944">
        <f>IF(C48&gt;0,D48/C48-1,IF(C48&lt;0,-(D48/C48-1),""))</f>
        <v>-0.4375</v>
      </c>
      <c r="F48" s="862" t="str">
        <f>IF(LEN(A48)=3,"是",IF(B48&lt;&gt;"",IF(SUM(C48:D48)&lt;&gt;0,"是","否"),"是"))</f>
        <v>是</v>
      </c>
      <c r="G48" s="873" t="str">
        <f>IF(LEN(A48)=3,"类",IF(LEN(A48)=5,"款","项"))</f>
        <v>项</v>
      </c>
    </row>
    <row ht="38.0" customHeight="1" x14ac:dyDescent="0.15" r="49" spans="1:7">
      <c r="A49" s="285">
        <v>2120805</v>
      </c>
      <c r="B49" s="286" t="s">
        <v>1355</v>
      </c>
      <c r="C49" s="310">
        <v>0</v>
      </c>
      <c r="D49" s="310">
        <v>0</v>
      </c>
      <c r="E49" s="944" t="str">
        <f>IF(C49&gt;0,D49/C49-1,IF(C49&lt;0,-(D49/C49-1),""))</f>
      </c>
      <c r="F49" s="862" t="str">
        <f>IF(LEN(A49)=3,"是",IF(B49&lt;&gt;"",IF(SUM(C49:D49)&lt;&gt;0,"是","否"),"是"))</f>
        <v>否</v>
      </c>
      <c r="G49" s="873" t="str">
        <f>IF(LEN(A49)=3,"类",IF(LEN(A49)=5,"款","项"))</f>
        <v>项</v>
      </c>
    </row>
    <row ht="38.0" customHeight="1" x14ac:dyDescent="0.15" r="50" spans="1:7">
      <c r="A50" s="285">
        <v>2120806</v>
      </c>
      <c r="B50" s="286" t="s">
        <v>1356</v>
      </c>
      <c r="C50" s="310">
        <v>26</v>
      </c>
      <c r="D50" s="310">
        <v>200</v>
      </c>
      <c r="E50" s="944">
        <f>IF(C50&gt;0,D50/C50-1,IF(C50&lt;0,-(D50/C50-1),""))</f>
        <v>6.6923</v>
      </c>
      <c r="F50" s="862" t="str">
        <f>IF(LEN(A50)=3,"是",IF(B50&lt;&gt;"",IF(SUM(C50:D50)&lt;&gt;0,"是","否"),"是"))</f>
        <v>是</v>
      </c>
      <c r="G50" s="873" t="str">
        <f>IF(LEN(A50)=3,"类",IF(LEN(A50)=5,"款","项"))</f>
        <v>项</v>
      </c>
    </row>
    <row ht="38.0" customHeight="1" x14ac:dyDescent="0.15" r="51" spans="1:7">
      <c r="A51" s="285">
        <v>2120807</v>
      </c>
      <c r="B51" s="286" t="s">
        <v>1357</v>
      </c>
      <c r="C51" s="310">
        <v>0</v>
      </c>
      <c r="D51" s="310">
        <v>0</v>
      </c>
      <c r="E51" s="944" t="str">
        <f>IF(C51&gt;0,D51/C51-1,IF(C51&lt;0,-(D51/C51-1),""))</f>
      </c>
      <c r="F51" s="862" t="str">
        <f>IF(LEN(A51)=3,"是",IF(B51&lt;&gt;"",IF(SUM(C51:D51)&lt;&gt;0,"是","否"),"是"))</f>
        <v>否</v>
      </c>
      <c r="G51" s="873" t="str">
        <f>IF(LEN(A51)=3,"类",IF(LEN(A51)=5,"款","项"))</f>
        <v>项</v>
      </c>
    </row>
    <row ht="38.0" customHeight="1" x14ac:dyDescent="0.15" r="52" spans="1:7">
      <c r="A52" s="285">
        <v>2120809</v>
      </c>
      <c r="B52" s="286" t="s">
        <v>1358</v>
      </c>
      <c r="C52" s="310">
        <v>0</v>
      </c>
      <c r="D52" s="310">
        <v>0</v>
      </c>
      <c r="E52" s="944" t="str">
        <f>IF(C52&gt;0,D52/C52-1,IF(C52&lt;0,-(D52/C52-1),""))</f>
      </c>
      <c r="F52" s="862" t="str">
        <f>IF(LEN(A52)=3,"是",IF(B52&lt;&gt;"",IF(SUM(C52:D52)&lt;&gt;0,"是","否"),"是"))</f>
        <v>否</v>
      </c>
      <c r="G52" s="873" t="str">
        <f>IF(LEN(A52)=3,"类",IF(LEN(A52)=5,"款","项"))</f>
        <v>项</v>
      </c>
    </row>
    <row ht="38.0" customHeight="1" x14ac:dyDescent="0.15" r="53" spans="1:7">
      <c r="A53" s="285">
        <v>2120810</v>
      </c>
      <c r="B53" s="286" t="s">
        <v>1359</v>
      </c>
      <c r="C53" s="310">
        <v>0</v>
      </c>
      <c r="D53" s="307">
        <v>0</v>
      </c>
      <c r="E53" s="944" t="str">
        <f>IF(C53&gt;0,D53/C53-1,IF(C53&lt;0,-(D53/C53-1),""))</f>
      </c>
      <c r="F53" s="862" t="str">
        <f>IF(LEN(A53)=3,"是",IF(B53&lt;&gt;"",IF(SUM(C53:D53)&lt;&gt;0,"是","否"),"是"))</f>
        <v>否</v>
      </c>
      <c r="G53" s="873" t="str">
        <f>IF(LEN(A53)=3,"类",IF(LEN(A53)=5,"款","项"))</f>
        <v>项</v>
      </c>
    </row>
    <row ht="38.0" customHeight="1" x14ac:dyDescent="0.15" r="54" spans="1:7">
      <c r="A54" s="285">
        <v>2120811</v>
      </c>
      <c r="B54" s="286" t="s">
        <v>1360</v>
      </c>
      <c r="C54" s="310">
        <v>0</v>
      </c>
      <c r="D54" s="307">
        <v>0</v>
      </c>
      <c r="E54" s="944" t="str">
        <f>IF(C54&gt;0,D54/C54-1,IF(C54&lt;0,-(D54/C54-1),""))</f>
      </c>
      <c r="F54" s="862" t="str">
        <f>IF(LEN(A54)=3,"是",IF(B54&lt;&gt;"",IF(SUM(C54:D54)&lt;&gt;0,"是","否"),"是"))</f>
        <v>否</v>
      </c>
      <c r="G54" s="873" t="str">
        <f>IF(LEN(A54)=3,"类",IF(LEN(A54)=5,"款","项"))</f>
        <v>项</v>
      </c>
    </row>
    <row ht="38.0" customHeight="1" x14ac:dyDescent="0.15" r="55" spans="1:7">
      <c r="A55" s="285">
        <v>2120813</v>
      </c>
      <c r="B55" s="286" t="s">
        <v>1361</v>
      </c>
      <c r="C55" s="310">
        <v>0</v>
      </c>
      <c r="D55" s="310">
        <v>0</v>
      </c>
      <c r="E55" s="944" t="str">
        <f>IF(C55&gt;0,D55/C55-1,IF(C55&lt;0,-(D55/C55-1),""))</f>
      </c>
      <c r="F55" s="862" t="str">
        <f>IF(LEN(A55)=3,"是",IF(B55&lt;&gt;"",IF(SUM(C55:D55)&lt;&gt;0,"是","否"),"是"))</f>
        <v>否</v>
      </c>
      <c r="G55" s="873" t="str">
        <f>IF(LEN(A55)=3,"类",IF(LEN(A55)=5,"款","项"))</f>
        <v>项</v>
      </c>
    </row>
    <row ht="38.0" customHeight="1" x14ac:dyDescent="0.15" r="56" spans="1:7">
      <c r="A56" s="285">
        <v>2120899</v>
      </c>
      <c r="B56" s="286" t="s">
        <v>1362</v>
      </c>
      <c r="C56" s="310">
        <v>2014</v>
      </c>
      <c r="D56" s="310">
        <v>6488</v>
      </c>
      <c r="E56" s="944">
        <f>IF(C56&gt;0,D56/C56-1,IF(C56&lt;0,-(D56/C56-1),""))</f>
        <v>2.2214</v>
      </c>
      <c r="F56" s="862" t="str">
        <f>IF(LEN(A56)=3,"是",IF(B56&lt;&gt;"",IF(SUM(C56:D56)&lt;&gt;0,"是","否"),"是"))</f>
        <v>是</v>
      </c>
      <c r="G56" s="873" t="str">
        <f>IF(LEN(A56)=3,"类",IF(LEN(A56)=5,"款","项"))</f>
        <v>项</v>
      </c>
    </row>
    <row ht="38.0" customHeight="1" x14ac:dyDescent="0.15" r="57" spans="1:7">
      <c r="A57" s="285">
        <v>21210</v>
      </c>
      <c r="B57" s="284" t="s">
        <v>1363</v>
      </c>
      <c r="C57" s="310">
        <v>0</v>
      </c>
      <c r="D57" s="310">
        <v>0</v>
      </c>
      <c r="E57" s="944" t="str">
        <f>IF(C57&gt;0,D57/C57-1,IF(C57&lt;0,-(D57/C57-1),""))</f>
      </c>
      <c r="F57" s="862" t="str">
        <f>IF(LEN(A57)=3,"是",IF(B57&lt;&gt;"",IF(SUM(C57:D57)&lt;&gt;0,"是","否"),"是"))</f>
        <v>否</v>
      </c>
      <c r="G57" s="873" t="str">
        <f>IF(LEN(A57)=3,"类",IF(LEN(A57)=5,"款","项"))</f>
        <v>款</v>
      </c>
    </row>
    <row ht="38.0" customHeight="1" x14ac:dyDescent="0.15" r="58" spans="1:7">
      <c r="A58" s="285">
        <v>2121001</v>
      </c>
      <c r="B58" s="286" t="s">
        <v>1351</v>
      </c>
      <c r="C58" s="310">
        <v>0</v>
      </c>
      <c r="D58" s="310">
        <v>0</v>
      </c>
      <c r="E58" s="944" t="str">
        <f>IF(C58&gt;0,D58/C58-1,IF(C58&lt;0,-(D58/C58-1),""))</f>
      </c>
      <c r="F58" s="862" t="str">
        <f>IF(LEN(A58)=3,"是",IF(B58&lt;&gt;"",IF(SUM(C58:D58)&lt;&gt;0,"是","否"),"是"))</f>
        <v>否</v>
      </c>
      <c r="G58" s="873" t="str">
        <f>IF(LEN(A58)=3,"类",IF(LEN(A58)=5,"款","项"))</f>
        <v>项</v>
      </c>
    </row>
    <row ht="38.0" customHeight="1" x14ac:dyDescent="0.15" r="59" spans="1:7">
      <c r="A59" s="285">
        <v>2121002</v>
      </c>
      <c r="B59" s="286" t="s">
        <v>1352</v>
      </c>
      <c r="C59" s="310">
        <v>0</v>
      </c>
      <c r="D59" s="310">
        <v>0</v>
      </c>
      <c r="E59" s="944" t="str">
        <f>IF(C59&gt;0,D59/C59-1,IF(C59&lt;0,-(D59/C59-1),""))</f>
      </c>
      <c r="F59" s="862" t="str">
        <f>IF(LEN(A59)=3,"是",IF(B59&lt;&gt;"",IF(SUM(C59:D59)&lt;&gt;0,"是","否"),"是"))</f>
        <v>否</v>
      </c>
      <c r="G59" s="873" t="str">
        <f>IF(LEN(A59)=3,"类",IF(LEN(A59)=5,"款","项"))</f>
        <v>项</v>
      </c>
    </row>
    <row ht="38.0" customHeight="1" x14ac:dyDescent="0.15" r="60" spans="1:7">
      <c r="A60" s="285">
        <v>2121099</v>
      </c>
      <c r="B60" s="286" t="s">
        <v>1364</v>
      </c>
      <c r="C60" s="310">
        <v>0</v>
      </c>
      <c r="D60" s="310">
        <v>0</v>
      </c>
      <c r="E60" s="944" t="str">
        <f>IF(C60&gt;0,D60/C60-1,IF(C60&lt;0,-(D60/C60-1),""))</f>
      </c>
      <c r="F60" s="862" t="str">
        <f>IF(LEN(A60)=3,"是",IF(B60&lt;&gt;"",IF(SUM(C60:D60)&lt;&gt;0,"是","否"),"是"))</f>
        <v>否</v>
      </c>
      <c r="G60" s="873" t="str">
        <f>IF(LEN(A60)=3,"类",IF(LEN(A60)=5,"款","项"))</f>
        <v>项</v>
      </c>
    </row>
    <row ht="38.0" customHeight="1" x14ac:dyDescent="0.15" r="61" spans="1:7">
      <c r="A61" s="285">
        <v>21211</v>
      </c>
      <c r="B61" s="284" t="s">
        <v>1365</v>
      </c>
      <c r="C61" s="310">
        <v>0</v>
      </c>
      <c r="D61" s="310">
        <v>0</v>
      </c>
      <c r="E61" s="944" t="str">
        <f>IF(C61&gt;0,D61/C61-1,IF(C61&lt;0,-(D61/C61-1),""))</f>
      </c>
      <c r="F61" s="862" t="str">
        <f>IF(LEN(A61)=3,"是",IF(B61&lt;&gt;"",IF(SUM(C61:D61)&lt;&gt;0,"是","否"),"是"))</f>
        <v>否</v>
      </c>
      <c r="G61" s="873" t="str">
        <f>IF(LEN(A61)=3,"类",IF(LEN(A61)=5,"款","项"))</f>
        <v>款</v>
      </c>
    </row>
    <row ht="38.0" customHeight="1" x14ac:dyDescent="0.15" r="62" spans="1:7">
      <c r="A62" s="285">
        <v>21213</v>
      </c>
      <c r="B62" s="284" t="s">
        <v>1366</v>
      </c>
      <c r="C62" s="310">
        <v>0</v>
      </c>
      <c r="D62" s="310">
        <v>0</v>
      </c>
      <c r="E62" s="944" t="str">
        <f>IF(C62&gt;0,D62/C62-1,IF(C62&lt;0,-(D62/C62-1),""))</f>
      </c>
      <c r="F62" s="862" t="str">
        <f>IF(LEN(A62)=3,"是",IF(B62&lt;&gt;"",IF(SUM(C62:D62)&lt;&gt;0,"是","否"),"是"))</f>
        <v>否</v>
      </c>
      <c r="G62" s="873" t="str">
        <f>IF(LEN(A62)=3,"类",IF(LEN(A62)=5,"款","项"))</f>
        <v>款</v>
      </c>
    </row>
    <row ht="38.0" customHeight="1" x14ac:dyDescent="0.15" r="63" spans="1:7">
      <c r="A63" s="285">
        <v>2121301</v>
      </c>
      <c r="B63" s="286" t="s">
        <v>1367</v>
      </c>
      <c r="C63" s="310">
        <v>0</v>
      </c>
      <c r="D63" s="310">
        <v>0</v>
      </c>
      <c r="E63" s="944" t="str">
        <f>IF(C63&gt;0,D63/C63-1,IF(C63&lt;0,-(D63/C63-1),""))</f>
      </c>
      <c r="F63" s="862" t="str">
        <f>IF(LEN(A63)=3,"是",IF(B63&lt;&gt;"",IF(SUM(C63:D63)&lt;&gt;0,"是","否"),"是"))</f>
        <v>否</v>
      </c>
      <c r="G63" s="873" t="str">
        <f>IF(LEN(A63)=3,"类",IF(LEN(A63)=5,"款","项"))</f>
        <v>项</v>
      </c>
    </row>
    <row ht="38.0" customHeight="1" x14ac:dyDescent="0.15" r="64" spans="1:7">
      <c r="A64" s="285">
        <v>2121302</v>
      </c>
      <c r="B64" s="286" t="s">
        <v>1368</v>
      </c>
      <c r="C64" s="310">
        <v>0</v>
      </c>
      <c r="D64" s="307">
        <v>0</v>
      </c>
      <c r="E64" s="944" t="str">
        <f>IF(C64&gt;0,D64/C64-1,IF(C64&lt;0,-(D64/C64-1),""))</f>
      </c>
      <c r="F64" s="862" t="str">
        <f>IF(LEN(A64)=3,"是",IF(B64&lt;&gt;"",IF(SUM(C64:D64)&lt;&gt;0,"是","否"),"是"))</f>
        <v>否</v>
      </c>
      <c r="G64" s="873" t="str">
        <f>IF(LEN(A64)=3,"类",IF(LEN(A64)=5,"款","项"))</f>
        <v>项</v>
      </c>
    </row>
    <row ht="38.0" customHeight="1" x14ac:dyDescent="0.15" r="65" spans="1:7">
      <c r="A65" s="285">
        <v>2121303</v>
      </c>
      <c r="B65" s="286" t="s">
        <v>1369</v>
      </c>
      <c r="C65" s="310">
        <v>0</v>
      </c>
      <c r="D65" s="307">
        <v>0</v>
      </c>
      <c r="E65" s="944" t="str">
        <f>IF(C65&gt;0,D65/C65-1,IF(C65&lt;0,-(D65/C65-1),""))</f>
      </c>
      <c r="F65" s="862" t="str">
        <f>IF(LEN(A65)=3,"是",IF(B65&lt;&gt;"",IF(SUM(C65:D65)&lt;&gt;0,"是","否"),"是"))</f>
        <v>否</v>
      </c>
      <c r="G65" s="873" t="str">
        <f>IF(LEN(A65)=3,"类",IF(LEN(A65)=5,"款","项"))</f>
        <v>项</v>
      </c>
    </row>
    <row ht="38.0" customHeight="1" x14ac:dyDescent="0.15" r="66" spans="1:7">
      <c r="A66" s="285">
        <v>2121304</v>
      </c>
      <c r="B66" s="286" t="s">
        <v>1370</v>
      </c>
      <c r="C66" s="310">
        <v>0</v>
      </c>
      <c r="D66" s="310">
        <v>0</v>
      </c>
      <c r="E66" s="944" t="str">
        <f>IF(C66&gt;0,D66/C66-1,IF(C66&lt;0,-(D66/C66-1),""))</f>
      </c>
      <c r="F66" s="862" t="str">
        <f>IF(LEN(A66)=3,"是",IF(B66&lt;&gt;"",IF(SUM(C66:D66)&lt;&gt;0,"是","否"),"是"))</f>
        <v>否</v>
      </c>
      <c r="G66" s="873" t="str">
        <f>IF(LEN(A66)=3,"类",IF(LEN(A66)=5,"款","项"))</f>
        <v>项</v>
      </c>
    </row>
    <row ht="38.0" customHeight="1" x14ac:dyDescent="0.15" r="67" spans="1:7">
      <c r="A67" s="285">
        <v>2121399</v>
      </c>
      <c r="B67" s="286" t="s">
        <v>1371</v>
      </c>
      <c r="C67" s="310">
        <v>0</v>
      </c>
      <c r="D67" s="310">
        <v>0</v>
      </c>
      <c r="E67" s="944" t="str">
        <f>IF(C67&gt;0,D67/C67-1,IF(C67&lt;0,-(D67/C67-1),""))</f>
      </c>
      <c r="F67" s="862" t="str">
        <f>IF(LEN(A67)=3,"是",IF(B67&lt;&gt;"",IF(SUM(C67:D67)&lt;&gt;0,"是","否"),"是"))</f>
        <v>否</v>
      </c>
      <c r="G67" s="873" t="str">
        <f>IF(LEN(A67)=3,"类",IF(LEN(A67)=5,"款","项"))</f>
        <v>项</v>
      </c>
    </row>
    <row ht="38.0" customHeight="1" x14ac:dyDescent="0.15" r="68" spans="1:7">
      <c r="A68" s="285">
        <v>21214</v>
      </c>
      <c r="B68" s="284" t="s">
        <v>1372</v>
      </c>
      <c r="C68" s="310">
        <v>310</v>
      </c>
      <c r="D68" s="310">
        <v>0</v>
      </c>
      <c r="E68" s="944">
        <f>IF(C68&gt;0,D68/C68-1,IF(C68&lt;0,-(D68/C68-1),""))</f>
        <v>-1</v>
      </c>
      <c r="F68" s="862" t="str">
        <f>IF(LEN(A68)=3,"是",IF(B68&lt;&gt;"",IF(SUM(C68:D68)&lt;&gt;0,"是","否"),"是"))</f>
        <v>是</v>
      </c>
      <c r="G68" s="873" t="str">
        <f>IF(LEN(A68)=3,"类",IF(LEN(A68)=5,"款","项"))</f>
        <v>款</v>
      </c>
    </row>
    <row ht="38.0" customHeight="1" x14ac:dyDescent="0.15" r="69" spans="1:7">
      <c r="A69" s="285">
        <v>2121401</v>
      </c>
      <c r="B69" s="286" t="s">
        <v>1373</v>
      </c>
      <c r="C69" s="310">
        <v>310</v>
      </c>
      <c r="D69" s="310">
        <v>0</v>
      </c>
      <c r="E69" s="944">
        <f>IF(C69&gt;0,D69/C69-1,IF(C69&lt;0,-(D69/C69-1),""))</f>
        <v>-1</v>
      </c>
      <c r="F69" s="862" t="str">
        <f>IF(LEN(A69)=3,"是",IF(B69&lt;&gt;"",IF(SUM(C69:D69)&lt;&gt;0,"是","否"),"是"))</f>
        <v>是</v>
      </c>
      <c r="G69" s="873" t="str">
        <f>IF(LEN(A69)=3,"类",IF(LEN(A69)=5,"款","项"))</f>
        <v>项</v>
      </c>
    </row>
    <row ht="38.0" customHeight="1" x14ac:dyDescent="0.15" r="70" spans="1:7">
      <c r="A70" s="285">
        <v>2121402</v>
      </c>
      <c r="B70" s="286" t="s">
        <v>1374</v>
      </c>
      <c r="C70" s="310">
        <v>0</v>
      </c>
      <c r="D70" s="310">
        <v>0</v>
      </c>
      <c r="E70" s="944" t="str">
        <f>IF(C70&gt;0,D70/C70-1,IF(C70&lt;0,-(D70/C70-1),""))</f>
      </c>
      <c r="F70" s="862" t="str">
        <f>IF(LEN(A70)=3,"是",IF(B70&lt;&gt;"",IF(SUM(C70:D70)&lt;&gt;0,"是","否"),"是"))</f>
        <v>否</v>
      </c>
      <c r="G70" s="873" t="str">
        <f>IF(LEN(A70)=3,"类",IF(LEN(A70)=5,"款","项"))</f>
        <v>项</v>
      </c>
    </row>
    <row ht="38.0" customHeight="1" x14ac:dyDescent="0.15" r="71" spans="1:7">
      <c r="A71" s="285">
        <v>2121499</v>
      </c>
      <c r="B71" s="286" t="s">
        <v>1375</v>
      </c>
      <c r="C71" s="310">
        <v>0</v>
      </c>
      <c r="D71" s="310">
        <v>0</v>
      </c>
      <c r="E71" s="944" t="str">
        <f>IF(C71&gt;0,D71/C71-1,IF(C71&lt;0,-(D71/C71-1),""))</f>
      </c>
      <c r="F71" s="862" t="str">
        <f>IF(LEN(A71)=3,"是",IF(B71&lt;&gt;"",IF(SUM(C71:D71)&lt;&gt;0,"是","否"),"是"))</f>
        <v>否</v>
      </c>
      <c r="G71" s="873" t="str">
        <f>IF(LEN(A71)=3,"类",IF(LEN(A71)=5,"款","项"))</f>
        <v>项</v>
      </c>
    </row>
    <row ht="38.0" customHeight="1" x14ac:dyDescent="0.15" r="72" spans="1:7">
      <c r="A72" s="285">
        <v>21215</v>
      </c>
      <c r="B72" s="284" t="s">
        <v>1376</v>
      </c>
      <c r="C72" s="310">
        <v>0</v>
      </c>
      <c r="D72" s="310">
        <v>0</v>
      </c>
      <c r="E72" s="944" t="str">
        <f>IF(C72&gt;0,D72/C72-1,IF(C72&lt;0,-(D72/C72-1),""))</f>
      </c>
      <c r="F72" s="862" t="str">
        <f>IF(LEN(A72)=3,"是",IF(B72&lt;&gt;"",IF(SUM(C72:D72)&lt;&gt;0,"是","否"),"是"))</f>
        <v>否</v>
      </c>
      <c r="G72" s="873" t="str">
        <f>IF(LEN(A72)=3,"类",IF(LEN(A72)=5,"款","项"))</f>
        <v>款</v>
      </c>
    </row>
    <row ht="38.0" customHeight="1" x14ac:dyDescent="0.15" r="73" spans="1:7">
      <c r="A73" s="285">
        <v>2121501</v>
      </c>
      <c r="B73" s="286" t="s">
        <v>1351</v>
      </c>
      <c r="C73" s="310">
        <v>0</v>
      </c>
      <c r="D73" s="310">
        <v>0</v>
      </c>
      <c r="E73" s="944" t="str">
        <f>IF(C73&gt;0,D73/C73-1,IF(C73&lt;0,-(D73/C73-1),""))</f>
      </c>
      <c r="F73" s="862" t="str">
        <f>IF(LEN(A73)=3,"是",IF(B73&lt;&gt;"",IF(SUM(C73:D73)&lt;&gt;0,"是","否"),"是"))</f>
        <v>否</v>
      </c>
      <c r="G73" s="873" t="str">
        <f>IF(LEN(A73)=3,"类",IF(LEN(A73)=5,"款","项"))</f>
        <v>项</v>
      </c>
    </row>
    <row ht="38.0" customHeight="1" x14ac:dyDescent="0.15" r="74" spans="1:7">
      <c r="A74" s="285">
        <v>2121502</v>
      </c>
      <c r="B74" s="286" t="s">
        <v>1352</v>
      </c>
      <c r="C74" s="310">
        <v>0</v>
      </c>
      <c r="D74" s="310">
        <v>0</v>
      </c>
      <c r="E74" s="944" t="str">
        <f>IF(C74&gt;0,D74/C74-1,IF(C74&lt;0,-(D74/C74-1),""))</f>
      </c>
      <c r="F74" s="862" t="str">
        <f>IF(LEN(A74)=3,"是",IF(B74&lt;&gt;"",IF(SUM(C74:D74)&lt;&gt;0,"是","否"),"是"))</f>
        <v>否</v>
      </c>
      <c r="G74" s="873" t="str">
        <f>IF(LEN(A74)=3,"类",IF(LEN(A74)=5,"款","项"))</f>
        <v>项</v>
      </c>
    </row>
    <row ht="38.0" customHeight="1" x14ac:dyDescent="0.15" r="75" spans="1:7">
      <c r="A75" s="285">
        <v>2121599</v>
      </c>
      <c r="B75" s="286" t="s">
        <v>1377</v>
      </c>
      <c r="C75" s="310">
        <v>0</v>
      </c>
      <c r="D75" s="310">
        <v>0</v>
      </c>
      <c r="E75" s="944" t="str">
        <f>IF(C75&gt;0,D75/C75-1,IF(C75&lt;0,-(D75/C75-1),""))</f>
      </c>
      <c r="F75" s="862" t="str">
        <f>IF(LEN(A75)=3,"是",IF(B75&lt;&gt;"",IF(SUM(C75:D75)&lt;&gt;0,"是","否"),"是"))</f>
        <v>否</v>
      </c>
      <c r="G75" s="873" t="str">
        <f>IF(LEN(A75)=3,"类",IF(LEN(A75)=5,"款","项"))</f>
        <v>项</v>
      </c>
    </row>
    <row ht="38.0" customHeight="1" x14ac:dyDescent="0.15" r="76" spans="1:7">
      <c r="A76" s="285">
        <v>21216</v>
      </c>
      <c r="B76" s="284" t="s">
        <v>1378</v>
      </c>
      <c r="C76" s="310">
        <v>0</v>
      </c>
      <c r="D76" s="310">
        <v>0</v>
      </c>
      <c r="E76" s="944" t="str">
        <f>IF(C76&gt;0,D76/C76-1,IF(C76&lt;0,-(D76/C76-1),""))</f>
      </c>
      <c r="F76" s="862" t="str">
        <f>IF(LEN(A76)=3,"是",IF(B76&lt;&gt;"",IF(SUM(C76:D76)&lt;&gt;0,"是","否"),"是"))</f>
        <v>否</v>
      </c>
      <c r="G76" s="873" t="str">
        <f>IF(LEN(A76)=3,"类",IF(LEN(A76)=5,"款","项"))</f>
        <v>款</v>
      </c>
    </row>
    <row ht="38.0" customHeight="1" x14ac:dyDescent="0.15" r="77" spans="1:7">
      <c r="A77" s="285">
        <v>2121601</v>
      </c>
      <c r="B77" s="286" t="s">
        <v>1351</v>
      </c>
      <c r="C77" s="310">
        <v>0</v>
      </c>
      <c r="D77" s="310">
        <v>0</v>
      </c>
      <c r="E77" s="944" t="str">
        <f>IF(C77&gt;0,D77/C77-1,IF(C77&lt;0,-(D77/C77-1),""))</f>
      </c>
      <c r="F77" s="862" t="str">
        <f>IF(LEN(A77)=3,"是",IF(B77&lt;&gt;"",IF(SUM(C77:D77)&lt;&gt;0,"是","否"),"是"))</f>
        <v>否</v>
      </c>
      <c r="G77" s="873" t="str">
        <f>IF(LEN(A77)=3,"类",IF(LEN(A77)=5,"款","项"))</f>
        <v>项</v>
      </c>
    </row>
    <row ht="38.0" customHeight="1" x14ac:dyDescent="0.15" r="78" spans="1:7">
      <c r="A78" s="285">
        <v>2121602</v>
      </c>
      <c r="B78" s="286" t="s">
        <v>1352</v>
      </c>
      <c r="C78" s="310">
        <v>0</v>
      </c>
      <c r="D78" s="310">
        <v>0</v>
      </c>
      <c r="E78" s="944" t="str">
        <f>IF(C78&gt;0,D78/C78-1,IF(C78&lt;0,-(D78/C78-1),""))</f>
      </c>
      <c r="F78" s="862" t="str">
        <f>IF(LEN(A78)=3,"是",IF(B78&lt;&gt;"",IF(SUM(C78:D78)&lt;&gt;0,"是","否"),"是"))</f>
        <v>否</v>
      </c>
      <c r="G78" s="873" t="str">
        <f>IF(LEN(A78)=3,"类",IF(LEN(A78)=5,"款","项"))</f>
        <v>项</v>
      </c>
    </row>
    <row s="873" customFormat="1" ht="38.0" customHeight="1" x14ac:dyDescent="0.15" r="79" spans="1:7">
      <c r="A79" s="285">
        <v>2121699</v>
      </c>
      <c r="B79" s="286" t="s">
        <v>1379</v>
      </c>
      <c r="C79" s="310">
        <v>0</v>
      </c>
      <c r="D79" s="310">
        <v>0</v>
      </c>
      <c r="E79" s="944" t="str">
        <f>IF(C79&gt;0,D79/C79-1,IF(C79&lt;0,-(D79/C79-1),""))</f>
      </c>
      <c r="F79" s="862" t="str">
        <f>IF(LEN(A79)=3,"是",IF(B79&lt;&gt;"",IF(SUM(C79:D79)&lt;&gt;0,"是","否"),"是"))</f>
        <v>否</v>
      </c>
      <c r="G79" s="873" t="str">
        <f>IF(LEN(A79)=3,"类",IF(LEN(A79)=5,"款","项"))</f>
        <v>项</v>
      </c>
    </row>
    <row s="873" customFormat="1" ht="38.0" customHeight="1" x14ac:dyDescent="0.15" r="80" spans="1:7">
      <c r="A80" s="285">
        <v>21217</v>
      </c>
      <c r="B80" s="284" t="s">
        <v>1380</v>
      </c>
      <c r="C80" s="310">
        <v>0</v>
      </c>
      <c r="D80" s="310">
        <v>0</v>
      </c>
      <c r="E80" s="944" t="str">
        <f>IF(C80&gt;0,D80/C80-1,IF(C80&lt;0,-(D80/C80-1),""))</f>
      </c>
      <c r="F80" s="862" t="str">
        <f>IF(LEN(A80)=3,"是",IF(B80&lt;&gt;"",IF(SUM(C80:D80)&lt;&gt;0,"是","否"),"是"))</f>
        <v>否</v>
      </c>
      <c r="G80" s="873" t="str">
        <f>IF(LEN(A80)=3,"类",IF(LEN(A80)=5,"款","项"))</f>
        <v>款</v>
      </c>
    </row>
    <row s="873" customFormat="1" ht="38.0" customHeight="1" x14ac:dyDescent="0.15" r="81" spans="1:7">
      <c r="A81" s="285">
        <v>2121701</v>
      </c>
      <c r="B81" s="286" t="s">
        <v>1367</v>
      </c>
      <c r="C81" s="310">
        <v>0</v>
      </c>
      <c r="D81" s="310">
        <v>0</v>
      </c>
      <c r="E81" s="944" t="str">
        <f>IF(C81&gt;0,D81/C81-1,IF(C81&lt;0,-(D81/C81-1),""))</f>
      </c>
      <c r="F81" s="862" t="str">
        <f>IF(LEN(A81)=3,"是",IF(B81&lt;&gt;"",IF(SUM(C81:D81)&lt;&gt;0,"是","否"),"是"))</f>
        <v>否</v>
      </c>
      <c r="G81" s="873" t="str">
        <f>IF(LEN(A81)=3,"类",IF(LEN(A81)=5,"款","项"))</f>
        <v>项</v>
      </c>
    </row>
    <row s="873" customFormat="1" ht="38.0" customHeight="1" x14ac:dyDescent="0.15" r="82" spans="1:7">
      <c r="A82" s="285">
        <v>2121702</v>
      </c>
      <c r="B82" s="286" t="s">
        <v>1368</v>
      </c>
      <c r="C82" s="310">
        <v>0</v>
      </c>
      <c r="D82" s="310">
        <v>0</v>
      </c>
      <c r="E82" s="944" t="str">
        <f>IF(C82&gt;0,D82/C82-1,IF(C82&lt;0,-(D82/C82-1),""))</f>
      </c>
      <c r="F82" s="862" t="str">
        <f>IF(LEN(A82)=3,"是",IF(B82&lt;&gt;"",IF(SUM(C82:D82)&lt;&gt;0,"是","否"),"是"))</f>
        <v>否</v>
      </c>
      <c r="G82" s="873" t="str">
        <f>IF(LEN(A82)=3,"类",IF(LEN(A82)=5,"款","项"))</f>
        <v>项</v>
      </c>
    </row>
    <row s="873" customFormat="1" ht="38.0" customHeight="1" x14ac:dyDescent="0.15" r="83" spans="1:7">
      <c r="A83" s="285">
        <v>2121703</v>
      </c>
      <c r="B83" s="286" t="s">
        <v>1369</v>
      </c>
      <c r="C83" s="310">
        <v>0</v>
      </c>
      <c r="D83" s="310">
        <v>0</v>
      </c>
      <c r="E83" s="944" t="str">
        <f>IF(C83&gt;0,D83/C83-1,IF(C83&lt;0,-(D83/C83-1),""))</f>
      </c>
      <c r="F83" s="862" t="str">
        <f>IF(LEN(A83)=3,"是",IF(B83&lt;&gt;"",IF(SUM(C83:D83)&lt;&gt;0,"是","否"),"是"))</f>
        <v>否</v>
      </c>
      <c r="G83" s="873" t="str">
        <f>IF(LEN(A83)=3,"类",IF(LEN(A83)=5,"款","项"))</f>
        <v>项</v>
      </c>
    </row>
    <row s="873" customFormat="1" ht="38.0" customHeight="1" x14ac:dyDescent="0.15" r="84" spans="1:7">
      <c r="A84" s="285">
        <v>2121704</v>
      </c>
      <c r="B84" s="286" t="s">
        <v>1370</v>
      </c>
      <c r="C84" s="310">
        <v>0</v>
      </c>
      <c r="D84" s="310">
        <v>0</v>
      </c>
      <c r="E84" s="944" t="str">
        <f>IF(C84&gt;0,D84/C84-1,IF(C84&lt;0,-(D84/C84-1),""))</f>
      </c>
      <c r="F84" s="862" t="str">
        <f>IF(LEN(A84)=3,"是",IF(B84&lt;&gt;"",IF(SUM(C84:D84)&lt;&gt;0,"是","否"),"是"))</f>
        <v>否</v>
      </c>
      <c r="G84" s="873" t="str">
        <f>IF(LEN(A84)=3,"类",IF(LEN(A84)=5,"款","项"))</f>
        <v>项</v>
      </c>
    </row>
    <row s="873" customFormat="1" ht="38.0" customHeight="1" x14ac:dyDescent="0.15" r="85" spans="1:7">
      <c r="A85" s="285">
        <v>2121799</v>
      </c>
      <c r="B85" s="286" t="s">
        <v>1381</v>
      </c>
      <c r="C85" s="310">
        <v>0</v>
      </c>
      <c r="D85" s="310">
        <v>0</v>
      </c>
      <c r="E85" s="944" t="str">
        <f>IF(C85&gt;0,D85/C85-1,IF(C85&lt;0,-(D85/C85-1),""))</f>
      </c>
      <c r="F85" s="862" t="str">
        <f>IF(LEN(A85)=3,"是",IF(B85&lt;&gt;"",IF(SUM(C85:D85)&lt;&gt;0,"是","否"),"是"))</f>
        <v>否</v>
      </c>
      <c r="G85" s="873" t="str">
        <f>IF(LEN(A85)=3,"类",IF(LEN(A85)=5,"款","项"))</f>
        <v>项</v>
      </c>
    </row>
    <row s="873" customFormat="1" ht="38.0" customHeight="1" x14ac:dyDescent="0.15" r="86" spans="1:7">
      <c r="A86" s="285">
        <v>21218</v>
      </c>
      <c r="B86" s="284" t="s">
        <v>1382</v>
      </c>
      <c r="C86" s="310">
        <v>0</v>
      </c>
      <c r="D86" s="310">
        <v>0</v>
      </c>
      <c r="E86" s="944" t="str">
        <f>IF(C86&gt;0,D86/C86-1,IF(C86&lt;0,-(D86/C86-1),""))</f>
      </c>
      <c r="F86" s="862" t="str">
        <f>IF(LEN(A86)=3,"是",IF(B86&lt;&gt;"",IF(SUM(C86:D86)&lt;&gt;0,"是","否"),"是"))</f>
        <v>否</v>
      </c>
      <c r="G86" s="873" t="str">
        <f>IF(LEN(A86)=3,"类",IF(LEN(A86)=5,"款","项"))</f>
        <v>款</v>
      </c>
    </row>
    <row s="873" customFormat="1" ht="38.0" customHeight="1" x14ac:dyDescent="0.15" r="87" spans="1:7">
      <c r="A87" s="285">
        <v>2121801</v>
      </c>
      <c r="B87" s="286" t="s">
        <v>1373</v>
      </c>
      <c r="C87" s="310">
        <v>0</v>
      </c>
      <c r="D87" s="310">
        <v>0</v>
      </c>
      <c r="E87" s="944" t="str">
        <f>IF(C87&gt;0,D87/C87-1,IF(C87&lt;0,-(D87/C87-1),""))</f>
      </c>
      <c r="F87" s="862" t="str">
        <f>IF(LEN(A87)=3,"是",IF(B87&lt;&gt;"",IF(SUM(C87:D87)&lt;&gt;0,"是","否"),"是"))</f>
        <v>否</v>
      </c>
      <c r="G87" s="873" t="str">
        <f>IF(LEN(A87)=3,"类",IF(LEN(A87)=5,"款","项"))</f>
        <v>项</v>
      </c>
    </row>
    <row s="873" customFormat="1" ht="38.0" customHeight="1" x14ac:dyDescent="0.15" r="88" spans="1:7">
      <c r="A88" s="285">
        <v>2121899</v>
      </c>
      <c r="B88" s="286" t="s">
        <v>1383</v>
      </c>
      <c r="C88" s="310">
        <v>0</v>
      </c>
      <c r="D88" s="310">
        <v>0</v>
      </c>
      <c r="E88" s="944" t="str">
        <f>IF(C88&gt;0,D88/C88-1,IF(C88&lt;0,-(D88/C88-1),""))</f>
      </c>
      <c r="F88" s="862" t="str">
        <f>IF(LEN(A88)=3,"是",IF(B88&lt;&gt;"",IF(SUM(C88:D88)&lt;&gt;0,"是","否"),"是"))</f>
        <v>否</v>
      </c>
      <c r="G88" s="873" t="str">
        <f>IF(LEN(A88)=3,"类",IF(LEN(A88)=5,"款","项"))</f>
        <v>项</v>
      </c>
    </row>
    <row s="873" customFormat="1" ht="38.0" customHeight="1" x14ac:dyDescent="0.15" r="89" spans="1:7">
      <c r="A89" s="285">
        <v>21219</v>
      </c>
      <c r="B89" s="284" t="s">
        <v>1384</v>
      </c>
      <c r="C89" s="310">
        <v>0</v>
      </c>
      <c r="D89" s="310">
        <v>0</v>
      </c>
      <c r="E89" s="944" t="str">
        <f>IF(C89&gt;0,D89/C89-1,IF(C89&lt;0,-(D89/C89-1),""))</f>
      </c>
      <c r="F89" s="862" t="str">
        <f>IF(LEN(A89)=3,"是",IF(B89&lt;&gt;"",IF(SUM(C89:D89)&lt;&gt;0,"是","否"),"是"))</f>
        <v>否</v>
      </c>
      <c r="G89" s="873" t="str">
        <f>IF(LEN(A89)=3,"类",IF(LEN(A89)=5,"款","项"))</f>
        <v>款</v>
      </c>
    </row>
    <row s="873" customFormat="1" ht="38.0" customHeight="1" x14ac:dyDescent="0.15" r="90" spans="1:7">
      <c r="A90" s="285">
        <v>2121901</v>
      </c>
      <c r="B90" s="286" t="s">
        <v>1351</v>
      </c>
      <c r="C90" s="310">
        <v>0</v>
      </c>
      <c r="D90" s="310">
        <v>0</v>
      </c>
      <c r="E90" s="944" t="str">
        <f>IF(C90&gt;0,D90/C90-1,IF(C90&lt;0,-(D90/C90-1),""))</f>
      </c>
      <c r="F90" s="862" t="str">
        <f>IF(LEN(A90)=3,"是",IF(B90&lt;&gt;"",IF(SUM(C90:D90)&lt;&gt;0,"是","否"),"是"))</f>
        <v>否</v>
      </c>
      <c r="G90" s="873" t="str">
        <f>IF(LEN(A90)=3,"类",IF(LEN(A90)=5,"款","项"))</f>
        <v>项</v>
      </c>
    </row>
    <row s="873" customFormat="1" ht="38.0" customHeight="1" x14ac:dyDescent="0.15" r="91" spans="1:7">
      <c r="A91" s="285">
        <v>2121902</v>
      </c>
      <c r="B91" s="286" t="s">
        <v>1352</v>
      </c>
      <c r="C91" s="310">
        <v>0</v>
      </c>
      <c r="D91" s="310">
        <v>0</v>
      </c>
      <c r="E91" s="944" t="str">
        <f>IF(C91&gt;0,D91/C91-1,IF(C91&lt;0,-(D91/C91-1),""))</f>
      </c>
      <c r="F91" s="862" t="str">
        <f>IF(LEN(A91)=3,"是",IF(B91&lt;&gt;"",IF(SUM(C91:D91)&lt;&gt;0,"是","否"),"是"))</f>
        <v>否</v>
      </c>
      <c r="G91" s="873" t="str">
        <f>IF(LEN(A91)=3,"类",IF(LEN(A91)=5,"款","项"))</f>
        <v>项</v>
      </c>
    </row>
    <row s="873" customFormat="1" ht="38.0" customHeight="1" x14ac:dyDescent="0.15" r="92" spans="1:7">
      <c r="A92" s="285">
        <v>2121903</v>
      </c>
      <c r="B92" s="286" t="s">
        <v>1353</v>
      </c>
      <c r="C92" s="310">
        <v>0</v>
      </c>
      <c r="D92" s="310">
        <v>0</v>
      </c>
      <c r="E92" s="944" t="str">
        <f>IF(C92&gt;0,D92/C92-1,IF(C92&lt;0,-(D92/C92-1),""))</f>
      </c>
      <c r="F92" s="862" t="str">
        <f>IF(LEN(A92)=3,"是",IF(B92&lt;&gt;"",IF(SUM(C92:D92)&lt;&gt;0,"是","否"),"是"))</f>
        <v>否</v>
      </c>
      <c r="G92" s="873" t="str">
        <f>IF(LEN(A92)=3,"类",IF(LEN(A92)=5,"款","项"))</f>
        <v>项</v>
      </c>
    </row>
    <row s="873" customFormat="1" ht="38.0" customHeight="1" x14ac:dyDescent="0.15" r="93" spans="1:7">
      <c r="A93" s="285">
        <v>2121904</v>
      </c>
      <c r="B93" s="286" t="s">
        <v>1354</v>
      </c>
      <c r="C93" s="310">
        <v>0</v>
      </c>
      <c r="D93" s="310">
        <v>0</v>
      </c>
      <c r="E93" s="944" t="str">
        <f>IF(C93&gt;0,D93/C93-1,IF(C93&lt;0,-(D93/C93-1),""))</f>
      </c>
      <c r="F93" s="862" t="str">
        <f>IF(LEN(A93)=3,"是",IF(B93&lt;&gt;"",IF(SUM(C93:D93)&lt;&gt;0,"是","否"),"是"))</f>
        <v>否</v>
      </c>
      <c r="G93" s="873" t="str">
        <f>IF(LEN(A93)=3,"类",IF(LEN(A93)=5,"款","项"))</f>
        <v>项</v>
      </c>
    </row>
    <row ht="38.0" customHeight="1" x14ac:dyDescent="0.15" r="94" spans="1:7">
      <c r="A94" s="285">
        <v>2121905</v>
      </c>
      <c r="B94" s="286" t="s">
        <v>1357</v>
      </c>
      <c r="C94" s="310">
        <v>0</v>
      </c>
      <c r="D94" s="310">
        <v>0</v>
      </c>
      <c r="E94" s="944" t="str">
        <f>IF(C94&gt;0,D94/C94-1,IF(C94&lt;0,-(D94/C94-1),""))</f>
      </c>
      <c r="F94" s="862" t="str">
        <f>IF(LEN(A94)=3,"是",IF(B94&lt;&gt;"",IF(SUM(C94:D94)&lt;&gt;0,"是","否"),"是"))</f>
        <v>否</v>
      </c>
      <c r="G94" s="873" t="str">
        <f>IF(LEN(A94)=3,"类",IF(LEN(A94)=5,"款","项"))</f>
        <v>项</v>
      </c>
    </row>
    <row ht="38.0" customHeight="1" x14ac:dyDescent="0.15" r="95" spans="1:7">
      <c r="A95" s="285">
        <v>2121906</v>
      </c>
      <c r="B95" s="286" t="s">
        <v>1359</v>
      </c>
      <c r="C95" s="310">
        <v>0</v>
      </c>
      <c r="D95" s="310">
        <v>0</v>
      </c>
      <c r="E95" s="944" t="str">
        <f>IF(C95&gt;0,D95/C95-1,IF(C95&lt;0,-(D95/C95-1),""))</f>
      </c>
      <c r="F95" s="862" t="str">
        <f>IF(LEN(A95)=3,"是",IF(B95&lt;&gt;"",IF(SUM(C95:D95)&lt;&gt;0,"是","否"),"是"))</f>
        <v>否</v>
      </c>
      <c r="G95" s="873" t="str">
        <f>IF(LEN(A95)=3,"类",IF(LEN(A95)=5,"款","项"))</f>
        <v>项</v>
      </c>
    </row>
    <row ht="38.0" customHeight="1" x14ac:dyDescent="0.15" r="96" spans="1:7">
      <c r="A96" s="285">
        <v>2121907</v>
      </c>
      <c r="B96" s="286" t="s">
        <v>1360</v>
      </c>
      <c r="C96" s="310">
        <v>0</v>
      </c>
      <c r="D96" s="310">
        <v>0</v>
      </c>
      <c r="E96" s="944" t="str">
        <f>IF(C96&gt;0,D96/C96-1,IF(C96&lt;0,-(D96/C96-1),""))</f>
      </c>
      <c r="F96" s="862" t="str">
        <f>IF(LEN(A96)=3,"是",IF(B96&lt;&gt;"",IF(SUM(C96:D96)&lt;&gt;0,"是","否"),"是"))</f>
        <v>否</v>
      </c>
      <c r="G96" s="873" t="str">
        <f>IF(LEN(A96)=3,"类",IF(LEN(A96)=5,"款","项"))</f>
        <v>项</v>
      </c>
    </row>
    <row s="873" customFormat="1" ht="38.0" customHeight="1" x14ac:dyDescent="0.15" r="97" spans="1:7">
      <c r="A97" s="285">
        <v>2121999</v>
      </c>
      <c r="B97" s="286" t="s">
        <v>1385</v>
      </c>
      <c r="C97" s="310">
        <v>0</v>
      </c>
      <c r="D97" s="310">
        <v>0</v>
      </c>
      <c r="E97" s="944" t="str">
        <f>IF(C97&gt;0,D97/C97-1,IF(C97&lt;0,-(D97/C97-1),""))</f>
      </c>
      <c r="F97" s="862" t="str">
        <f>IF(LEN(A97)=3,"是",IF(B97&lt;&gt;"",IF(SUM(C97:D97)&lt;&gt;0,"是","否"),"是"))</f>
        <v>否</v>
      </c>
      <c r="G97" s="873" t="str">
        <f>IF(LEN(A97)=3,"类",IF(LEN(A97)=5,"款","项"))</f>
        <v>项</v>
      </c>
    </row>
    <row s="873" customFormat="1" ht="38.0" customHeight="1" x14ac:dyDescent="0.15" r="98" spans="1:7">
      <c r="A98" s="280">
        <v>213</v>
      </c>
      <c r="B98" s="281" t="s">
        <v>1386</v>
      </c>
      <c r="C98" s="307">
        <f>SUM(C99,C104,C109,C114,C117,C122)</f>
        <v>26</v>
      </c>
      <c r="D98" s="307">
        <v>40</v>
      </c>
      <c r="E98" s="944">
        <f>IF(C98&gt;0,D98/C98-1,IF(C98&lt;0,-(D98/C98-1),""))</f>
        <v>0.5385</v>
      </c>
      <c r="F98" s="862" t="str">
        <f>IF(LEN(A98)=3,"是",IF(B98&lt;&gt;"",IF(SUM(C98:D98)&lt;&gt;0,"是","否"),"是"))</f>
        <v>是</v>
      </c>
      <c r="G98" s="873" t="str">
        <f>IF(LEN(A98)=3,"类",IF(LEN(A98)=5,"款","项"))</f>
        <v>类</v>
      </c>
    </row>
    <row ht="38.0" customHeight="1" x14ac:dyDescent="0.15" r="99" spans="1:7">
      <c r="A99" s="285">
        <v>21366</v>
      </c>
      <c r="B99" s="284" t="s">
        <v>1387</v>
      </c>
      <c r="C99" s="310">
        <v>0</v>
      </c>
      <c r="D99" s="310">
        <v>10</v>
      </c>
      <c r="E99" s="944" t="str">
        <f>IF(C99&gt;0,D99/C99-1,IF(C99&lt;0,-(D99/C99-1),""))</f>
      </c>
      <c r="F99" s="862" t="str">
        <f>IF(LEN(A99)=3,"是",IF(B99&lt;&gt;"",IF(SUM(C99:D99)&lt;&gt;0,"是","否"),"是"))</f>
        <v>是</v>
      </c>
      <c r="G99" s="873" t="str">
        <f>IF(LEN(A99)=3,"类",IF(LEN(A99)=5,"款","项"))</f>
        <v>款</v>
      </c>
    </row>
    <row s="873" customFormat="1" ht="38.0" customHeight="1" x14ac:dyDescent="0.15" r="100" spans="1:7">
      <c r="A100" s="285">
        <v>2136601</v>
      </c>
      <c r="B100" s="286" t="s">
        <v>1332</v>
      </c>
      <c r="C100" s="310">
        <v>0</v>
      </c>
      <c r="D100" s="310">
        <v>0</v>
      </c>
      <c r="E100" s="944" t="str">
        <f>IF(C100&gt;0,D100/C100-1,IF(C100&lt;0,-(D100/C100-1),""))</f>
      </c>
      <c r="F100" s="862" t="str">
        <f>IF(LEN(A100)=3,"是",IF(B100&lt;&gt;"",IF(SUM(C100:D100)&lt;&gt;0,"是","否"),"是"))</f>
        <v>否</v>
      </c>
      <c r="G100" s="873" t="str">
        <f>IF(LEN(A100)=3,"类",IF(LEN(A100)=5,"款","项"))</f>
        <v>项</v>
      </c>
    </row>
    <row s="873" customFormat="1" ht="38.0" customHeight="1" x14ac:dyDescent="0.15" r="101" spans="1:7">
      <c r="A101" s="285">
        <v>2136602</v>
      </c>
      <c r="B101" s="286" t="s">
        <v>1388</v>
      </c>
      <c r="C101" s="310">
        <v>0</v>
      </c>
      <c r="D101" s="310">
        <v>0</v>
      </c>
      <c r="E101" s="944" t="str">
        <f>IF(C101&gt;0,D101/C101-1,IF(C101&lt;0,-(D101/C101-1),""))</f>
      </c>
      <c r="F101" s="862" t="str">
        <f>IF(LEN(A101)=3,"是",IF(B101&lt;&gt;"",IF(SUM(C101:D101)&lt;&gt;0,"是","否"),"是"))</f>
        <v>否</v>
      </c>
      <c r="G101" s="873" t="str">
        <f>IF(LEN(A101)=3,"类",IF(LEN(A101)=5,"款","项"))</f>
        <v>项</v>
      </c>
    </row>
    <row s="873" customFormat="1" ht="38.0" customHeight="1" x14ac:dyDescent="0.15" r="102" spans="1:7">
      <c r="A102" s="285">
        <v>2136603</v>
      </c>
      <c r="B102" s="286" t="s">
        <v>1389</v>
      </c>
      <c r="C102" s="310">
        <v>0</v>
      </c>
      <c r="D102" s="310">
        <v>0</v>
      </c>
      <c r="E102" s="944" t="str">
        <f>IF(C102&gt;0,D102/C102-1,IF(C102&lt;0,-(D102/C102-1),""))</f>
      </c>
      <c r="F102" s="862" t="str">
        <f>IF(LEN(A102)=3,"是",IF(B102&lt;&gt;"",IF(SUM(C102:D102)&lt;&gt;0,"是","否"),"是"))</f>
        <v>否</v>
      </c>
      <c r="G102" s="873" t="str">
        <f>IF(LEN(A102)=3,"类",IF(LEN(A102)=5,"款","项"))</f>
        <v>项</v>
      </c>
    </row>
    <row s="873" customFormat="1" ht="38.0" customHeight="1" x14ac:dyDescent="0.15" r="103" spans="1:7">
      <c r="A103" s="285">
        <v>2136699</v>
      </c>
      <c r="B103" s="286" t="s">
        <v>1390</v>
      </c>
      <c r="C103" s="310">
        <v>0</v>
      </c>
      <c r="D103" s="310">
        <v>10</v>
      </c>
      <c r="E103" s="944" t="str">
        <f>IF(C103&gt;0,D103/C103-1,IF(C103&lt;0,-(D103/C103-1),""))</f>
      </c>
      <c r="F103" s="862" t="str">
        <f>IF(LEN(A103)=3,"是",IF(B103&lt;&gt;"",IF(SUM(C103:D103)&lt;&gt;0,"是","否"),"是"))</f>
        <v>是</v>
      </c>
      <c r="G103" s="873" t="str">
        <f>IF(LEN(A103)=3,"类",IF(LEN(A103)=5,"款","项"))</f>
        <v>项</v>
      </c>
    </row>
    <row s="873" customFormat="1" ht="38.0" customHeight="1" x14ac:dyDescent="0.15" r="104" spans="1:7">
      <c r="A104" s="285">
        <v>21367</v>
      </c>
      <c r="B104" s="286" t="s">
        <v>1391</v>
      </c>
      <c r="C104" s="310">
        <v>0</v>
      </c>
      <c r="D104" s="310">
        <v>0</v>
      </c>
      <c r="E104" s="944" t="str">
        <f>IF(C104&gt;0,D104/C104-1,IF(C104&lt;0,-(D104/C104-1),""))</f>
      </c>
      <c r="F104" s="862" t="str">
        <f>IF(LEN(A104)=3,"是",IF(B104&lt;&gt;"",IF(SUM(C104:D104)&lt;&gt;0,"是","否"),"是"))</f>
        <v>否</v>
      </c>
      <c r="G104" s="873" t="str">
        <f>IF(LEN(A104)=3,"类",IF(LEN(A104)=5,"款","项"))</f>
        <v>款</v>
      </c>
    </row>
    <row ht="38.0" customHeight="1" x14ac:dyDescent="0.15" r="105" spans="1:7">
      <c r="A105" s="285">
        <v>2136701</v>
      </c>
      <c r="B105" s="286" t="s">
        <v>1332</v>
      </c>
      <c r="C105" s="310">
        <v>0</v>
      </c>
      <c r="D105" s="310">
        <v>0</v>
      </c>
      <c r="E105" s="944" t="str">
        <f>IF(C105&gt;0,D105/C105-1,IF(C105&lt;0,-(D105/C105-1),""))</f>
      </c>
      <c r="F105" s="862" t="str">
        <f>IF(LEN(A105)=3,"是",IF(B105&lt;&gt;"",IF(SUM(C105:D105)&lt;&gt;0,"是","否"),"是"))</f>
        <v>否</v>
      </c>
      <c r="G105" s="873" t="str">
        <f>IF(LEN(A105)=3,"类",IF(LEN(A105)=5,"款","项"))</f>
        <v>项</v>
      </c>
    </row>
    <row s="873" customFormat="1" ht="38.0" customHeight="1" x14ac:dyDescent="0.15" r="106" spans="1:7">
      <c r="A106" s="285">
        <v>2136702</v>
      </c>
      <c r="B106" s="286" t="s">
        <v>1388</v>
      </c>
      <c r="C106" s="310">
        <v>0</v>
      </c>
      <c r="D106" s="310">
        <v>0</v>
      </c>
      <c r="E106" s="944" t="str">
        <f>IF(C106&gt;0,D106/C106-1,IF(C106&lt;0,-(D106/C106-1),""))</f>
      </c>
      <c r="F106" s="862" t="str">
        <f>IF(LEN(A106)=3,"是",IF(B106&lt;&gt;"",IF(SUM(C106:D106)&lt;&gt;0,"是","否"),"是"))</f>
        <v>否</v>
      </c>
      <c r="G106" s="873" t="str">
        <f>IF(LEN(A106)=3,"类",IF(LEN(A106)=5,"款","项"))</f>
        <v>项</v>
      </c>
    </row>
    <row s="873" customFormat="1" ht="38.0" customHeight="1" x14ac:dyDescent="0.15" r="107" spans="1:7">
      <c r="A107" s="285">
        <v>2136703</v>
      </c>
      <c r="B107" s="286" t="s">
        <v>1392</v>
      </c>
      <c r="C107" s="310">
        <v>0</v>
      </c>
      <c r="D107" s="310">
        <v>0</v>
      </c>
      <c r="E107" s="944" t="str">
        <f>IF(C107&gt;0,D107/C107-1,IF(C107&lt;0,-(D107/C107-1),""))</f>
      </c>
      <c r="F107" s="862" t="str">
        <f>IF(LEN(A107)=3,"是",IF(B107&lt;&gt;"",IF(SUM(C107:D107)&lt;&gt;0,"是","否"),"是"))</f>
        <v>否</v>
      </c>
      <c r="G107" s="873" t="str">
        <f>IF(LEN(A107)=3,"类",IF(LEN(A107)=5,"款","项"))</f>
        <v>项</v>
      </c>
    </row>
    <row s="873" customFormat="1" ht="38.0" customHeight="1" x14ac:dyDescent="0.15" r="108" spans="1:7">
      <c r="A108" s="285">
        <v>2136799</v>
      </c>
      <c r="B108" s="286" t="s">
        <v>1393</v>
      </c>
      <c r="C108" s="310">
        <v>0</v>
      </c>
      <c r="D108" s="310">
        <v>0</v>
      </c>
      <c r="E108" s="944" t="str">
        <f>IF(C108&gt;0,D108/C108-1,IF(C108&lt;0,-(D108/C108-1),""))</f>
      </c>
      <c r="F108" s="862" t="str">
        <f>IF(LEN(A108)=3,"是",IF(B108&lt;&gt;"",IF(SUM(C108:D108)&lt;&gt;0,"是","否"),"是"))</f>
        <v>否</v>
      </c>
      <c r="G108" s="873" t="str">
        <f>IF(LEN(A108)=3,"类",IF(LEN(A108)=5,"款","项"))</f>
        <v>项</v>
      </c>
    </row>
    <row ht="38.0" customHeight="1" x14ac:dyDescent="0.15" r="109" spans="1:7">
      <c r="A109" s="285">
        <v>21369</v>
      </c>
      <c r="B109" s="284" t="s">
        <v>1394</v>
      </c>
      <c r="C109" s="310">
        <v>0</v>
      </c>
      <c r="D109" s="310">
        <v>0</v>
      </c>
      <c r="E109" s="944" t="str">
        <f>IF(C109&gt;0,D109/C109-1,IF(C109&lt;0,-(D109/C109-1),""))</f>
      </c>
      <c r="F109" s="862" t="str">
        <f>IF(LEN(A109)=3,"是",IF(B109&lt;&gt;"",IF(SUM(C109:D109)&lt;&gt;0,"是","否"),"是"))</f>
        <v>否</v>
      </c>
      <c r="G109" s="873" t="str">
        <f>IF(LEN(A109)=3,"类",IF(LEN(A109)=5,"款","项"))</f>
        <v>款</v>
      </c>
    </row>
    <row s="873" customFormat="1" ht="38.0" customHeight="1" x14ac:dyDescent="0.15" r="110" spans="1:7">
      <c r="A110" s="285">
        <v>2136901</v>
      </c>
      <c r="B110" s="286" t="s">
        <v>1395</v>
      </c>
      <c r="C110" s="310">
        <v>0</v>
      </c>
      <c r="D110" s="310">
        <v>0</v>
      </c>
      <c r="E110" s="944" t="str">
        <f>IF(C110&gt;0,D110/C110-1,IF(C110&lt;0,-(D110/C110-1),""))</f>
      </c>
      <c r="F110" s="862" t="str">
        <f>IF(LEN(A110)=3,"是",IF(B110&lt;&gt;"",IF(SUM(C110:D110)&lt;&gt;0,"是","否"),"是"))</f>
        <v>否</v>
      </c>
      <c r="G110" s="873" t="str">
        <f>IF(LEN(A110)=3,"类",IF(LEN(A110)=5,"款","项"))</f>
        <v>项</v>
      </c>
    </row>
    <row s="873" customFormat="1" ht="38.0" customHeight="1" x14ac:dyDescent="0.15" r="111" spans="1:7">
      <c r="A111" s="285">
        <v>2136902</v>
      </c>
      <c r="B111" s="286" t="s">
        <v>1396</v>
      </c>
      <c r="C111" s="310">
        <v>0</v>
      </c>
      <c r="D111" s="310">
        <v>0</v>
      </c>
      <c r="E111" s="944" t="str">
        <f>IF(C111&gt;0,D111/C111-1,IF(C111&lt;0,-(D111/C111-1),""))</f>
      </c>
      <c r="F111" s="862" t="str">
        <f>IF(LEN(A111)=3,"是",IF(B111&lt;&gt;"",IF(SUM(C111:D111)&lt;&gt;0,"是","否"),"是"))</f>
        <v>否</v>
      </c>
      <c r="G111" s="873" t="str">
        <f>IF(LEN(A111)=3,"类",IF(LEN(A111)=5,"款","项"))</f>
        <v>项</v>
      </c>
    </row>
    <row s="873" customFormat="1" ht="38.0" customHeight="1" x14ac:dyDescent="0.15" r="112" spans="1:7">
      <c r="A112" s="285">
        <v>2136903</v>
      </c>
      <c r="B112" s="286" t="s">
        <v>1397</v>
      </c>
      <c r="C112" s="310">
        <v>0</v>
      </c>
      <c r="D112" s="310">
        <v>0</v>
      </c>
      <c r="E112" s="944" t="str">
        <f>IF(C112&gt;0,D112/C112-1,IF(C112&lt;0,-(D112/C112-1),""))</f>
      </c>
      <c r="F112" s="862" t="str">
        <f>IF(LEN(A112)=3,"是",IF(B112&lt;&gt;"",IF(SUM(C112:D112)&lt;&gt;0,"是","否"),"是"))</f>
        <v>否</v>
      </c>
      <c r="G112" s="873" t="str">
        <f>IF(LEN(A112)=3,"类",IF(LEN(A112)=5,"款","项"))</f>
        <v>项</v>
      </c>
    </row>
    <row ht="38.0" customHeight="1" x14ac:dyDescent="0.15" r="113" spans="1:7">
      <c r="A113" s="285">
        <v>2136999</v>
      </c>
      <c r="B113" s="286" t="s">
        <v>1398</v>
      </c>
      <c r="C113" s="310">
        <v>0</v>
      </c>
      <c r="D113" s="310">
        <v>0</v>
      </c>
      <c r="E113" s="944" t="str">
        <f>IF(C113&gt;0,D113/C113-1,IF(C113&lt;0,-(D113/C113-1),""))</f>
      </c>
      <c r="F113" s="862" t="str">
        <f>IF(LEN(A113)=3,"是",IF(B113&lt;&gt;"",IF(SUM(C113:D113)&lt;&gt;0,"是","否"),"是"))</f>
        <v>否</v>
      </c>
      <c r="G113" s="873" t="str">
        <f>IF(LEN(A113)=3,"类",IF(LEN(A113)=5,"款","项"))</f>
        <v>项</v>
      </c>
    </row>
    <row s="873" customFormat="1" ht="38.0" customHeight="1" x14ac:dyDescent="0.15" r="114" spans="1:7">
      <c r="A114" s="290">
        <v>21370</v>
      </c>
      <c r="B114" s="284" t="s">
        <v>1399</v>
      </c>
      <c r="C114" s="310">
        <v>0</v>
      </c>
      <c r="D114" s="310">
        <v>0</v>
      </c>
      <c r="E114" s="944" t="str">
        <f>IF(C114&gt;0,D114/C114-1,IF(C114&lt;0,-(D114/C114-1),""))</f>
      </c>
      <c r="F114" s="862" t="str">
        <f>IF(LEN(A114)=3,"是",IF(B114&lt;&gt;"",IF(SUM(C114:D114)&lt;&gt;0,"是","否"),"是"))</f>
        <v>否</v>
      </c>
      <c r="G114" s="873" t="str">
        <f>IF(LEN(A114)=3,"类",IF(LEN(A114)=5,"款","项"))</f>
        <v>款</v>
      </c>
    </row>
    <row s="873" customFormat="1" ht="38.0" customHeight="1" x14ac:dyDescent="0.15" r="115" spans="1:7">
      <c r="A115" s="290">
        <v>2137001</v>
      </c>
      <c r="B115" s="286" t="s">
        <v>1332</v>
      </c>
      <c r="C115" s="310">
        <v>0</v>
      </c>
      <c r="D115" s="310">
        <v>0</v>
      </c>
      <c r="E115" s="944" t="str">
        <f>IF(C115&gt;0,D115/C115-1,IF(C115&lt;0,-(D115/C115-1),""))</f>
      </c>
      <c r="F115" s="862" t="str">
        <f>IF(LEN(A115)=3,"是",IF(B115&lt;&gt;"",IF(SUM(C115:D115)&lt;&gt;0,"是","否"),"是"))</f>
        <v>否</v>
      </c>
      <c r="G115" s="873" t="str">
        <f>IF(LEN(A115)=3,"类",IF(LEN(A115)=5,"款","项"))</f>
        <v>项</v>
      </c>
    </row>
    <row ht="38.0" customHeight="1" x14ac:dyDescent="0.15" r="116" spans="1:7">
      <c r="A116" s="290">
        <v>2137099</v>
      </c>
      <c r="B116" s="286" t="s">
        <v>1400</v>
      </c>
      <c r="C116" s="310">
        <v>0</v>
      </c>
      <c r="D116" s="310">
        <v>0</v>
      </c>
      <c r="E116" s="944" t="str">
        <f>IF(C116&gt;0,D116/C116-1,IF(C116&lt;0,-(D116/C116-1),""))</f>
      </c>
      <c r="F116" s="862" t="str">
        <f>IF(LEN(A116)=3,"是",IF(B116&lt;&gt;"",IF(SUM(C116:D116)&lt;&gt;0,"是","否"),"是"))</f>
        <v>否</v>
      </c>
      <c r="G116" s="873" t="str">
        <f>IF(LEN(A116)=3,"类",IF(LEN(A116)=5,"款","项"))</f>
        <v>项</v>
      </c>
    </row>
    <row s="873" customFormat="1" ht="38.0" customHeight="1" x14ac:dyDescent="0.15" r="117" spans="1:7">
      <c r="A117" s="290">
        <v>21371</v>
      </c>
      <c r="B117" s="286" t="s">
        <v>1401</v>
      </c>
      <c r="C117" s="310">
        <v>0</v>
      </c>
      <c r="D117" s="310">
        <v>0</v>
      </c>
      <c r="E117" s="944" t="str">
        <f>IF(C117&gt;0,D117/C117-1,IF(C117&lt;0,-(D117/C117-1),""))</f>
      </c>
      <c r="F117" s="862" t="str">
        <f>IF(LEN(A117)=3,"是",IF(B117&lt;&gt;"",IF(SUM(C117:D117)&lt;&gt;0,"是","否"),"是"))</f>
        <v>否</v>
      </c>
      <c r="G117" s="873" t="str">
        <f>IF(LEN(A117)=3,"类",IF(LEN(A117)=5,"款","项"))</f>
        <v>款</v>
      </c>
    </row>
    <row ht="38.0" customHeight="1" x14ac:dyDescent="0.15" r="118" spans="1:7">
      <c r="A118" s="290">
        <v>2137101</v>
      </c>
      <c r="B118" s="286" t="s">
        <v>1395</v>
      </c>
      <c r="C118" s="310">
        <v>0</v>
      </c>
      <c r="D118" s="310">
        <v>0</v>
      </c>
      <c r="E118" s="944" t="str">
        <f>IF(C118&gt;0,D118/C118-1,IF(C118&lt;0,-(D118/C118-1),""))</f>
      </c>
      <c r="F118" s="862" t="str">
        <f>IF(LEN(A118)=3,"是",IF(B118&lt;&gt;"",IF(SUM(C118:D118)&lt;&gt;0,"是","否"),"是"))</f>
        <v>否</v>
      </c>
      <c r="G118" s="873" t="str">
        <f>IF(LEN(A118)=3,"类",IF(LEN(A118)=5,"款","项"))</f>
        <v>项</v>
      </c>
    </row>
    <row s="873" customFormat="1" ht="38.0" customHeight="1" x14ac:dyDescent="0.15" r="119" spans="1:7">
      <c r="A119" s="290">
        <v>2137102</v>
      </c>
      <c r="B119" s="286" t="s">
        <v>1402</v>
      </c>
      <c r="C119" s="310">
        <v>0</v>
      </c>
      <c r="D119" s="310">
        <v>0</v>
      </c>
      <c r="E119" s="944" t="str">
        <f>IF(C119&gt;0,D119/C119-1,IF(C119&lt;0,-(D119/C119-1),""))</f>
      </c>
      <c r="F119" s="862" t="str">
        <f>IF(LEN(A119)=3,"是",IF(B119&lt;&gt;"",IF(SUM(C119:D119)&lt;&gt;0,"是","否"),"是"))</f>
        <v>否</v>
      </c>
      <c r="G119" s="873" t="str">
        <f>IF(LEN(A119)=3,"类",IF(LEN(A119)=5,"款","项"))</f>
        <v>项</v>
      </c>
    </row>
    <row s="873" customFormat="1" ht="38.0" customHeight="1" x14ac:dyDescent="0.15" r="120" spans="1:7">
      <c r="A120" s="290">
        <v>2137103</v>
      </c>
      <c r="B120" s="286" t="s">
        <v>1397</v>
      </c>
      <c r="C120" s="310">
        <v>0</v>
      </c>
      <c r="D120" s="310">
        <v>0</v>
      </c>
      <c r="E120" s="944" t="str">
        <f>IF(C120&gt;0,D120/C120-1,IF(C120&lt;0,-(D120/C120-1),""))</f>
      </c>
      <c r="F120" s="862" t="str">
        <f>IF(LEN(A120)=3,"是",IF(B120&lt;&gt;"",IF(SUM(C120:D120)&lt;&gt;0,"是","否"),"是"))</f>
        <v>否</v>
      </c>
      <c r="G120" s="873" t="str">
        <f>IF(LEN(A120)=3,"类",IF(LEN(A120)=5,"款","项"))</f>
        <v>项</v>
      </c>
    </row>
    <row s="873" customFormat="1" ht="38.0" customHeight="1" x14ac:dyDescent="0.15" r="121" spans="1:7">
      <c r="A121" s="290">
        <v>2137199</v>
      </c>
      <c r="B121" s="286" t="s">
        <v>1403</v>
      </c>
      <c r="C121" s="310">
        <v>0</v>
      </c>
      <c r="D121" s="310">
        <v>0</v>
      </c>
      <c r="E121" s="944" t="str">
        <f>IF(C121&gt;0,D121/C121-1,IF(C121&lt;0,-(D121/C121-1),""))</f>
      </c>
      <c r="F121" s="862" t="str">
        <f>IF(LEN(A121)=3,"是",IF(B121&lt;&gt;"",IF(SUM(C121:D121)&lt;&gt;0,"是","否"),"是"))</f>
        <v>否</v>
      </c>
      <c r="G121" s="873" t="str">
        <f>IF(LEN(A121)=3,"类",IF(LEN(A121)=5,"款","项"))</f>
        <v>项</v>
      </c>
    </row>
    <row s="873" customFormat="1" ht="38.0" customHeight="1" x14ac:dyDescent="0.15" r="122" spans="1:7">
      <c r="A122" s="71">
        <v>21372</v>
      </c>
      <c r="B122" s="323" t="s">
        <v>1404</v>
      </c>
      <c r="C122" s="310">
        <f>SUM(C123)</f>
        <v>26</v>
      </c>
      <c r="D122" s="310">
        <f>SUM(D123)</f>
        <v>30</v>
      </c>
      <c r="E122" s="944"/>
      <c r="F122" s="862"/>
    </row>
    <row s="873" customFormat="1" ht="38.0" customHeight="1" x14ac:dyDescent="0.15" r="123" spans="1:6">
      <c r="A123" s="71">
        <v>2137201</v>
      </c>
      <c r="B123" s="324" t="s">
        <v>1405</v>
      </c>
      <c r="C123" s="310">
        <v>26</v>
      </c>
      <c r="D123" s="310">
        <v>30</v>
      </c>
      <c r="E123" s="944"/>
      <c r="F123" s="862"/>
    </row>
    <row s="873" customFormat="1" ht="38.0" customHeight="1" x14ac:dyDescent="0.15" r="124" spans="1:7">
      <c r="A124" s="280">
        <v>214</v>
      </c>
      <c r="B124" s="281" t="s">
        <v>1406</v>
      </c>
      <c r="C124" s="307"/>
      <c r="D124" s="307"/>
      <c r="E124" s="944" t="str">
        <f>IF(C124&gt;0,D124/C124-1,IF(C124&lt;0,-(D124/C124-1),""))</f>
      </c>
      <c r="F124" s="862" t="str">
        <f>IF(LEN(A124)=3,"是",IF(B124&lt;&gt;"",IF(SUM(C124:D124)&lt;&gt;0,"是","否"),"是"))</f>
        <v>是</v>
      </c>
      <c r="G124" s="873" t="str">
        <f>IF(LEN(A124)=3,"类",IF(LEN(A124)=5,"款","项"))</f>
        <v>类</v>
      </c>
    </row>
    <row s="873" customFormat="1" ht="38.0" customHeight="1" x14ac:dyDescent="0.15" r="125" spans="1:7">
      <c r="A125" s="285">
        <v>21460</v>
      </c>
      <c r="B125" s="286" t="s">
        <v>1407</v>
      </c>
      <c r="C125" s="307"/>
      <c r="D125" s="310"/>
      <c r="E125" s="944" t="str">
        <f>IF(C125&gt;0,D125/C125-1,IF(C125&lt;0,-(D125/C125-1),""))</f>
      </c>
      <c r="F125" s="862" t="str">
        <f>IF(LEN(A125)=3,"是",IF(B125&lt;&gt;"",IF(SUM(C125:D125)&lt;&gt;0,"是","否"),"是"))</f>
        <v>否</v>
      </c>
      <c r="G125" s="873" t="str">
        <f>IF(LEN(A125)=3,"类",IF(LEN(A125)=5,"款","项"))</f>
        <v>款</v>
      </c>
    </row>
    <row ht="38.0" customHeight="1" x14ac:dyDescent="0.15" r="126" spans="1:7">
      <c r="A126" s="285">
        <v>2146001</v>
      </c>
      <c r="B126" s="286" t="s">
        <v>1408</v>
      </c>
      <c r="C126" s="307"/>
      <c r="D126" s="310"/>
      <c r="E126" s="944" t="str">
        <f>IF(C126&gt;0,D126/C126-1,IF(C126&lt;0,-(D126/C126-1),""))</f>
      </c>
      <c r="F126" s="862" t="str">
        <f>IF(LEN(A126)=3,"是",IF(B126&lt;&gt;"",IF(SUM(C126:D126)&lt;&gt;0,"是","否"),"是"))</f>
        <v>否</v>
      </c>
      <c r="G126" s="873" t="str">
        <f>IF(LEN(A126)=3,"类",IF(LEN(A126)=5,"款","项"))</f>
        <v>项</v>
      </c>
    </row>
    <row s="873" customFormat="1" ht="38.0" customHeight="1" x14ac:dyDescent="0.15" r="127" spans="1:7">
      <c r="A127" s="285">
        <v>2146002</v>
      </c>
      <c r="B127" s="286" t="s">
        <v>1409</v>
      </c>
      <c r="C127" s="307"/>
      <c r="D127" s="310"/>
      <c r="E127" s="944" t="str">
        <f>IF(C127&gt;0,D127/C127-1,IF(C127&lt;0,-(D127/C127-1),""))</f>
      </c>
      <c r="F127" s="862" t="str">
        <f>IF(LEN(A127)=3,"是",IF(B127&lt;&gt;"",IF(SUM(C127:D127)&lt;&gt;0,"是","否"),"是"))</f>
        <v>否</v>
      </c>
      <c r="G127" s="873" t="str">
        <f>IF(LEN(A127)=3,"类",IF(LEN(A127)=5,"款","项"))</f>
        <v>项</v>
      </c>
    </row>
    <row s="873" customFormat="1" ht="38.0" customHeight="1" x14ac:dyDescent="0.15" r="128" spans="1:7">
      <c r="A128" s="285">
        <v>2146003</v>
      </c>
      <c r="B128" s="286" t="s">
        <v>1410</v>
      </c>
      <c r="C128" s="307"/>
      <c r="D128" s="310"/>
      <c r="E128" s="944" t="str">
        <f>IF(C128&gt;0,D128/C128-1,IF(C128&lt;0,-(D128/C128-1),""))</f>
      </c>
      <c r="F128" s="862" t="str">
        <f>IF(LEN(A128)=3,"是",IF(B128&lt;&gt;"",IF(SUM(C128:D128)&lt;&gt;0,"是","否"),"是"))</f>
        <v>否</v>
      </c>
      <c r="G128" s="873" t="str">
        <f>IF(LEN(A128)=3,"类",IF(LEN(A128)=5,"款","项"))</f>
        <v>项</v>
      </c>
    </row>
    <row s="873" customFormat="1" ht="38.0" customHeight="1" x14ac:dyDescent="0.15" r="129" spans="1:7">
      <c r="A129" s="285">
        <v>2146099</v>
      </c>
      <c r="B129" s="286" t="s">
        <v>1411</v>
      </c>
      <c r="C129" s="307"/>
      <c r="D129" s="310"/>
      <c r="E129" s="944" t="str">
        <f>IF(C129&gt;0,D129/C129-1,IF(C129&lt;0,-(D129/C129-1),""))</f>
      </c>
      <c r="F129" s="862" t="str">
        <f>IF(LEN(A129)=3,"是",IF(B129&lt;&gt;"",IF(SUM(C129:D129)&lt;&gt;0,"是","否"),"是"))</f>
        <v>否</v>
      </c>
      <c r="G129" s="873" t="str">
        <f>IF(LEN(A129)=3,"类",IF(LEN(A129)=5,"款","项"))</f>
        <v>项</v>
      </c>
    </row>
    <row ht="38.0" customHeight="1" x14ac:dyDescent="0.15" r="130" spans="1:7">
      <c r="A130" s="285">
        <v>21462</v>
      </c>
      <c r="B130" s="286" t="s">
        <v>1412</v>
      </c>
      <c r="C130" s="307"/>
      <c r="D130" s="310"/>
      <c r="E130" s="944" t="str">
        <f>IF(C130&gt;0,D130/C130-1,IF(C130&lt;0,-(D130/C130-1),""))</f>
      </c>
      <c r="F130" s="862" t="str">
        <f>IF(LEN(A130)=3,"是",IF(B130&lt;&gt;"",IF(SUM(C130:D130)&lt;&gt;0,"是","否"),"是"))</f>
        <v>否</v>
      </c>
      <c r="G130" s="873" t="str">
        <f>IF(LEN(A130)=3,"类",IF(LEN(A130)=5,"款","项"))</f>
        <v>款</v>
      </c>
    </row>
    <row ht="38.0" customHeight="1" x14ac:dyDescent="0.15" r="131" spans="1:7">
      <c r="A131" s="285">
        <v>2146201</v>
      </c>
      <c r="B131" s="286" t="s">
        <v>1410</v>
      </c>
      <c r="C131" s="307"/>
      <c r="D131" s="310"/>
      <c r="E131" s="944" t="str">
        <f>IF(C131&gt;0,D131/C131-1,IF(C131&lt;0,-(D131/C131-1),""))</f>
      </c>
      <c r="F131" s="862" t="str">
        <f>IF(LEN(A131)=3,"是",IF(B131&lt;&gt;"",IF(SUM(C131:D131)&lt;&gt;0,"是","否"),"是"))</f>
        <v>否</v>
      </c>
      <c r="G131" s="873" t="str">
        <f>IF(LEN(A131)=3,"类",IF(LEN(A131)=5,"款","项"))</f>
        <v>项</v>
      </c>
    </row>
    <row s="873" customFormat="1" ht="38.0" customHeight="1" x14ac:dyDescent="0.15" r="132" spans="1:7">
      <c r="A132" s="285">
        <v>2146202</v>
      </c>
      <c r="B132" s="286" t="s">
        <v>1413</v>
      </c>
      <c r="C132" s="307"/>
      <c r="D132" s="310"/>
      <c r="E132" s="944" t="str">
        <f>IF(C132&gt;0,D132/C132-1,IF(C132&lt;0,-(D132/C132-1),""))</f>
      </c>
      <c r="F132" s="862" t="str">
        <f>IF(LEN(A132)=3,"是",IF(B132&lt;&gt;"",IF(SUM(C132:D132)&lt;&gt;0,"是","否"),"是"))</f>
        <v>否</v>
      </c>
      <c r="G132" s="873" t="str">
        <f>IF(LEN(A132)=3,"类",IF(LEN(A132)=5,"款","项"))</f>
        <v>项</v>
      </c>
    </row>
    <row ht="38.0" customHeight="1" x14ac:dyDescent="0.15" r="133" spans="1:7">
      <c r="A133" s="285">
        <v>2146203</v>
      </c>
      <c r="B133" s="286" t="s">
        <v>1414</v>
      </c>
      <c r="C133" s="307"/>
      <c r="D133" s="310"/>
      <c r="E133" s="944" t="str">
        <f>IF(C133&gt;0,D133/C133-1,IF(C133&lt;0,-(D133/C133-1),""))</f>
      </c>
      <c r="F133" s="862" t="str">
        <f>IF(LEN(A133)=3,"是",IF(B133&lt;&gt;"",IF(SUM(C133:D133)&lt;&gt;0,"是","否"),"是"))</f>
        <v>否</v>
      </c>
      <c r="G133" s="873" t="str">
        <f>IF(LEN(A133)=3,"类",IF(LEN(A133)=5,"款","项"))</f>
        <v>项</v>
      </c>
    </row>
    <row ht="38.0" customHeight="1" x14ac:dyDescent="0.15" r="134" spans="1:7">
      <c r="A134" s="285">
        <v>2146299</v>
      </c>
      <c r="B134" s="286" t="s">
        <v>1415</v>
      </c>
      <c r="C134" s="307"/>
      <c r="D134" s="310"/>
      <c r="E134" s="944" t="str">
        <f>IF(C134&gt;0,D134/C134-1,IF(C134&lt;0,-(D134/C134-1),""))</f>
      </c>
      <c r="F134" s="862" t="str">
        <f>IF(LEN(A134)=3,"是",IF(B134&lt;&gt;"",IF(SUM(C134:D134)&lt;&gt;0,"是","否"),"是"))</f>
        <v>否</v>
      </c>
      <c r="G134" s="873" t="str">
        <f>IF(LEN(A134)=3,"类",IF(LEN(A134)=5,"款","项"))</f>
        <v>项</v>
      </c>
    </row>
    <row s="873" customFormat="1" ht="38.0" customHeight="1" x14ac:dyDescent="0.15" r="135" spans="1:7">
      <c r="A135" s="285">
        <v>21463</v>
      </c>
      <c r="B135" s="284" t="s">
        <v>1416</v>
      </c>
      <c r="C135" s="307"/>
      <c r="D135" s="310"/>
      <c r="E135" s="944" t="str">
        <f>IF(C135&gt;0,D135/C135-1,IF(C135&lt;0,-(D135/C135-1),""))</f>
      </c>
      <c r="F135" s="862" t="str">
        <f>IF(LEN(A135)=3,"是",IF(B135&lt;&gt;"",IF(SUM(C135:D135)&lt;&gt;0,"是","否"),"是"))</f>
        <v>否</v>
      </c>
      <c r="G135" s="873" t="str">
        <f>IF(LEN(A135)=3,"类",IF(LEN(A135)=5,"款","项"))</f>
        <v>款</v>
      </c>
    </row>
    <row s="873" customFormat="1" ht="38.0" customHeight="1" x14ac:dyDescent="0.15" r="136" spans="1:7">
      <c r="A136" s="285">
        <v>2146301</v>
      </c>
      <c r="B136" s="286" t="s">
        <v>1417</v>
      </c>
      <c r="C136" s="307"/>
      <c r="D136" s="310"/>
      <c r="E136" s="944" t="str">
        <f>IF(C136&gt;0,D136/C136-1,IF(C136&lt;0,-(D136/C136-1),""))</f>
      </c>
      <c r="F136" s="862" t="str">
        <f>IF(LEN(A136)=3,"是",IF(B136&lt;&gt;"",IF(SUM(C136:D136)&lt;&gt;0,"是","否"),"是"))</f>
        <v>否</v>
      </c>
      <c r="G136" s="873" t="str">
        <f>IF(LEN(A136)=3,"类",IF(LEN(A136)=5,"款","项"))</f>
        <v>项</v>
      </c>
    </row>
    <row s="873" customFormat="1" ht="38.0" customHeight="1" x14ac:dyDescent="0.15" r="137" spans="1:7">
      <c r="A137" s="285">
        <v>2146302</v>
      </c>
      <c r="B137" s="286" t="s">
        <v>1418</v>
      </c>
      <c r="C137" s="307"/>
      <c r="D137" s="310"/>
      <c r="E137" s="944" t="str">
        <f>IF(C137&gt;0,D137/C137-1,IF(C137&lt;0,-(D137/C137-1),""))</f>
      </c>
      <c r="F137" s="862" t="str">
        <f>IF(LEN(A137)=3,"是",IF(B137&lt;&gt;"",IF(SUM(C137:D137)&lt;&gt;0,"是","否"),"是"))</f>
        <v>否</v>
      </c>
      <c r="G137" s="873" t="str">
        <f>IF(LEN(A137)=3,"类",IF(LEN(A137)=5,"款","项"))</f>
        <v>项</v>
      </c>
    </row>
    <row s="873" customFormat="1" ht="38.0" customHeight="1" x14ac:dyDescent="0.15" r="138" spans="1:7">
      <c r="A138" s="285">
        <v>2146303</v>
      </c>
      <c r="B138" s="286" t="s">
        <v>1419</v>
      </c>
      <c r="C138" s="307"/>
      <c r="D138" s="310"/>
      <c r="E138" s="944" t="str">
        <f>IF(C138&gt;0,D138/C138-1,IF(C138&lt;0,-(D138/C138-1),""))</f>
      </c>
      <c r="F138" s="862" t="str">
        <f>IF(LEN(A138)=3,"是",IF(B138&lt;&gt;"",IF(SUM(C138:D138)&lt;&gt;0,"是","否"),"是"))</f>
        <v>否</v>
      </c>
      <c r="G138" s="873" t="str">
        <f>IF(LEN(A138)=3,"类",IF(LEN(A138)=5,"款","项"))</f>
        <v>项</v>
      </c>
    </row>
    <row s="873" customFormat="1" ht="38.0" customHeight="1" x14ac:dyDescent="0.15" r="139" spans="1:7">
      <c r="A139" s="285">
        <v>2146399</v>
      </c>
      <c r="B139" s="286" t="s">
        <v>1420</v>
      </c>
      <c r="C139" s="307"/>
      <c r="D139" s="310"/>
      <c r="E139" s="944" t="str">
        <f>IF(C139&gt;0,D139/C139-1,IF(C139&lt;0,-(D139/C139-1),""))</f>
      </c>
      <c r="F139" s="862" t="str">
        <f>IF(LEN(A139)=3,"是",IF(B139&lt;&gt;"",IF(SUM(C139:D139)&lt;&gt;0,"是","否"),"是"))</f>
        <v>否</v>
      </c>
      <c r="G139" s="873" t="str">
        <f>IF(LEN(A139)=3,"类",IF(LEN(A139)=5,"款","项"))</f>
        <v>项</v>
      </c>
    </row>
    <row s="873" customFormat="1" ht="38.0" customHeight="1" x14ac:dyDescent="0.15" r="140" spans="1:7">
      <c r="A140" s="285">
        <v>21464</v>
      </c>
      <c r="B140" s="284" t="s">
        <v>1421</v>
      </c>
      <c r="C140" s="307"/>
      <c r="D140" s="310"/>
      <c r="E140" s="944" t="str">
        <f>IF(C140&gt;0,D140/C140-1,IF(C140&lt;0,-(D140/C140-1),""))</f>
      </c>
      <c r="F140" s="862" t="str">
        <f>IF(LEN(A140)=3,"是",IF(B140&lt;&gt;"",IF(SUM(C140:D140)&lt;&gt;0,"是","否"),"是"))</f>
        <v>否</v>
      </c>
      <c r="G140" s="873" t="str">
        <f>IF(LEN(A140)=3,"类",IF(LEN(A140)=5,"款","项"))</f>
        <v>款</v>
      </c>
    </row>
    <row s="873" customFormat="1" ht="38.0" customHeight="1" x14ac:dyDescent="0.15" r="141" spans="1:7">
      <c r="A141" s="285">
        <v>2146401</v>
      </c>
      <c r="B141" s="286" t="s">
        <v>1422</v>
      </c>
      <c r="C141" s="307"/>
      <c r="D141" s="310"/>
      <c r="E141" s="944" t="str">
        <f>IF(C141&gt;0,D141/C141-1,IF(C141&lt;0,-(D141/C141-1),""))</f>
      </c>
      <c r="F141" s="862" t="str">
        <f>IF(LEN(A141)=3,"是",IF(B141&lt;&gt;"",IF(SUM(C141:D141)&lt;&gt;0,"是","否"),"是"))</f>
        <v>否</v>
      </c>
      <c r="G141" s="873" t="str">
        <f>IF(LEN(A141)=3,"类",IF(LEN(A141)=5,"款","项"))</f>
        <v>项</v>
      </c>
    </row>
    <row s="873" customFormat="1" ht="38.0" customHeight="1" x14ac:dyDescent="0.15" r="142" spans="1:7">
      <c r="A142" s="285">
        <v>2146402</v>
      </c>
      <c r="B142" s="286" t="s">
        <v>1423</v>
      </c>
      <c r="C142" s="307"/>
      <c r="D142" s="310"/>
      <c r="E142" s="944" t="str">
        <f>IF(C142&gt;0,D142/C142-1,IF(C142&lt;0,-(D142/C142-1),""))</f>
      </c>
      <c r="F142" s="862" t="str">
        <f>IF(LEN(A142)=3,"是",IF(B142&lt;&gt;"",IF(SUM(C142:D142)&lt;&gt;0,"是","否"),"是"))</f>
        <v>否</v>
      </c>
      <c r="G142" s="873" t="str">
        <f>IF(LEN(A142)=3,"类",IF(LEN(A142)=5,"款","项"))</f>
        <v>项</v>
      </c>
    </row>
    <row s="873" customFormat="1" ht="38.0" customHeight="1" x14ac:dyDescent="0.15" r="143" spans="1:7">
      <c r="A143" s="285">
        <v>2146403</v>
      </c>
      <c r="B143" s="286" t="s">
        <v>1424</v>
      </c>
      <c r="C143" s="307"/>
      <c r="D143" s="310"/>
      <c r="E143" s="944" t="str">
        <f>IF(C143&gt;0,D143/C143-1,IF(C143&lt;0,-(D143/C143-1),""))</f>
      </c>
      <c r="F143" s="862" t="str">
        <f>IF(LEN(A143)=3,"是",IF(B143&lt;&gt;"",IF(SUM(C143:D143)&lt;&gt;0,"是","否"),"是"))</f>
        <v>否</v>
      </c>
      <c r="G143" s="873" t="str">
        <f>IF(LEN(A143)=3,"类",IF(LEN(A143)=5,"款","项"))</f>
        <v>项</v>
      </c>
    </row>
    <row s="873" customFormat="1" ht="38.0" customHeight="1" x14ac:dyDescent="0.15" r="144" spans="1:7">
      <c r="A144" s="285">
        <v>2146404</v>
      </c>
      <c r="B144" s="286" t="s">
        <v>1425</v>
      </c>
      <c r="C144" s="307"/>
      <c r="D144" s="310"/>
      <c r="E144" s="944" t="str">
        <f>IF(C144&gt;0,D144/C144-1,IF(C144&lt;0,-(D144/C144-1),""))</f>
      </c>
      <c r="F144" s="862" t="str">
        <f>IF(LEN(A144)=3,"是",IF(B144&lt;&gt;"",IF(SUM(C144:D144)&lt;&gt;0,"是","否"),"是"))</f>
        <v>否</v>
      </c>
      <c r="G144" s="873" t="str">
        <f>IF(LEN(A144)=3,"类",IF(LEN(A144)=5,"款","项"))</f>
        <v>项</v>
      </c>
    </row>
    <row s="873" customFormat="1" ht="38.0" customHeight="1" x14ac:dyDescent="0.15" r="145" spans="1:7">
      <c r="A145" s="285">
        <v>2146405</v>
      </c>
      <c r="B145" s="286" t="s">
        <v>1426</v>
      </c>
      <c r="C145" s="307"/>
      <c r="D145" s="310"/>
      <c r="E145" s="944" t="str">
        <f>IF(C145&gt;0,D145/C145-1,IF(C145&lt;0,-(D145/C145-1),""))</f>
      </c>
      <c r="F145" s="862" t="str">
        <f>IF(LEN(A145)=3,"是",IF(B145&lt;&gt;"",IF(SUM(C145:D145)&lt;&gt;0,"是","否"),"是"))</f>
        <v>否</v>
      </c>
      <c r="G145" s="873" t="str">
        <f>IF(LEN(A145)=3,"类",IF(LEN(A145)=5,"款","项"))</f>
        <v>项</v>
      </c>
    </row>
    <row s="873" customFormat="1" ht="38.0" customHeight="1" x14ac:dyDescent="0.15" r="146" spans="1:7">
      <c r="A146" s="285">
        <v>2146406</v>
      </c>
      <c r="B146" s="286" t="s">
        <v>1427</v>
      </c>
      <c r="C146" s="307"/>
      <c r="D146" s="310"/>
      <c r="E146" s="944" t="str">
        <f>IF(C146&gt;0,D146/C146-1,IF(C146&lt;0,-(D146/C146-1),""))</f>
      </c>
      <c r="F146" s="862" t="str">
        <f>IF(LEN(A146)=3,"是",IF(B146&lt;&gt;"",IF(SUM(C146:D146)&lt;&gt;0,"是","否"),"是"))</f>
        <v>否</v>
      </c>
      <c r="G146" s="873" t="str">
        <f>IF(LEN(A146)=3,"类",IF(LEN(A146)=5,"款","项"))</f>
        <v>项</v>
      </c>
    </row>
    <row s="873" customFormat="1" ht="38.0" customHeight="1" x14ac:dyDescent="0.15" r="147" spans="1:7">
      <c r="A147" s="285">
        <v>2146407</v>
      </c>
      <c r="B147" s="286" t="s">
        <v>1428</v>
      </c>
      <c r="C147" s="307"/>
      <c r="D147" s="310"/>
      <c r="E147" s="944" t="str">
        <f>IF(C147&gt;0,D147/C147-1,IF(C147&lt;0,-(D147/C147-1),""))</f>
      </c>
      <c r="F147" s="862" t="str">
        <f>IF(LEN(A147)=3,"是",IF(B147&lt;&gt;"",IF(SUM(C147:D147)&lt;&gt;0,"是","否"),"是"))</f>
        <v>否</v>
      </c>
      <c r="G147" s="873" t="str">
        <f>IF(LEN(A147)=3,"类",IF(LEN(A147)=5,"款","项"))</f>
        <v>项</v>
      </c>
    </row>
    <row s="873" customFormat="1" ht="38.0" customHeight="1" x14ac:dyDescent="0.15" r="148" spans="1:7">
      <c r="A148" s="285">
        <v>2146499</v>
      </c>
      <c r="B148" s="286" t="s">
        <v>1429</v>
      </c>
      <c r="C148" s="307"/>
      <c r="D148" s="310"/>
      <c r="E148" s="944" t="str">
        <f>IF(C148&gt;0,D148/C148-1,IF(C148&lt;0,-(D148/C148-1),""))</f>
      </c>
      <c r="F148" s="862" t="str">
        <f>IF(LEN(A148)=3,"是",IF(B148&lt;&gt;"",IF(SUM(C148:D148)&lt;&gt;0,"是","否"),"是"))</f>
        <v>否</v>
      </c>
      <c r="G148" s="873" t="str">
        <f>IF(LEN(A148)=3,"类",IF(LEN(A148)=5,"款","项"))</f>
        <v>项</v>
      </c>
    </row>
    <row s="873" customFormat="1" ht="38.0" customHeight="1" x14ac:dyDescent="0.15" r="149" spans="1:7">
      <c r="A149" s="285">
        <v>21468</v>
      </c>
      <c r="B149" s="286" t="s">
        <v>1430</v>
      </c>
      <c r="C149" s="307"/>
      <c r="D149" s="310"/>
      <c r="E149" s="944" t="str">
        <f>IF(C149&gt;0,D149/C149-1,IF(C149&lt;0,-(D149/C149-1),""))</f>
      </c>
      <c r="F149" s="862" t="str">
        <f>IF(LEN(A149)=3,"是",IF(B149&lt;&gt;"",IF(SUM(C149:D149)&lt;&gt;0,"是","否"),"是"))</f>
        <v>否</v>
      </c>
      <c r="G149" s="873" t="str">
        <f>IF(LEN(A149)=3,"类",IF(LEN(A149)=5,"款","项"))</f>
        <v>款</v>
      </c>
    </row>
    <row s="873" customFormat="1" ht="38.0" customHeight="1" x14ac:dyDescent="0.15" r="150" spans="1:7">
      <c r="A150" s="285">
        <v>2146801</v>
      </c>
      <c r="B150" s="286" t="s">
        <v>1431</v>
      </c>
      <c r="C150" s="307"/>
      <c r="D150" s="310"/>
      <c r="E150" s="944" t="str">
        <f>IF(C150&gt;0,D150/C150-1,IF(C150&lt;0,-(D150/C150-1),""))</f>
      </c>
      <c r="F150" s="862" t="str">
        <f>IF(LEN(A150)=3,"是",IF(B150&lt;&gt;"",IF(SUM(C150:D150)&lt;&gt;0,"是","否"),"是"))</f>
        <v>否</v>
      </c>
      <c r="G150" s="873" t="str">
        <f>IF(LEN(A150)=3,"类",IF(LEN(A150)=5,"款","项"))</f>
        <v>项</v>
      </c>
    </row>
    <row s="873" customFormat="1" ht="38.0" customHeight="1" x14ac:dyDescent="0.15" r="151" spans="1:7">
      <c r="A151" s="285">
        <v>2146802</v>
      </c>
      <c r="B151" s="286" t="s">
        <v>1432</v>
      </c>
      <c r="C151" s="307"/>
      <c r="D151" s="310"/>
      <c r="E151" s="944" t="str">
        <f>IF(C151&gt;0,D151/C151-1,IF(C151&lt;0,-(D151/C151-1),""))</f>
      </c>
      <c r="F151" s="862" t="str">
        <f>IF(LEN(A151)=3,"是",IF(B151&lt;&gt;"",IF(SUM(C151:D151)&lt;&gt;0,"是","否"),"是"))</f>
        <v>否</v>
      </c>
      <c r="G151" s="873" t="str">
        <f>IF(LEN(A151)=3,"类",IF(LEN(A151)=5,"款","项"))</f>
        <v>项</v>
      </c>
    </row>
    <row ht="38.0" customHeight="1" x14ac:dyDescent="0.15" r="152" spans="1:7">
      <c r="A152" s="285">
        <v>2146803</v>
      </c>
      <c r="B152" s="286" t="s">
        <v>1433</v>
      </c>
      <c r="C152" s="307"/>
      <c r="D152" s="310"/>
      <c r="E152" s="944" t="str">
        <f>IF(C152&gt;0,D152/C152-1,IF(C152&lt;0,-(D152/C152-1),""))</f>
      </c>
      <c r="F152" s="862" t="str">
        <f>IF(LEN(A152)=3,"是",IF(B152&lt;&gt;"",IF(SUM(C152:D152)&lt;&gt;0,"是","否"),"是"))</f>
        <v>否</v>
      </c>
      <c r="G152" s="873" t="str">
        <f>IF(LEN(A152)=3,"类",IF(LEN(A152)=5,"款","项"))</f>
        <v>项</v>
      </c>
    </row>
    <row ht="38.0" customHeight="1" x14ac:dyDescent="0.15" r="153" spans="1:7">
      <c r="A153" s="285">
        <v>2146804</v>
      </c>
      <c r="B153" s="286" t="s">
        <v>1434</v>
      </c>
      <c r="C153" s="307"/>
      <c r="D153" s="310"/>
      <c r="E153" s="944" t="str">
        <f>IF(C153&gt;0,D153/C153-1,IF(C153&lt;0,-(D153/C153-1),""))</f>
      </c>
      <c r="F153" s="862" t="str">
        <f>IF(LEN(A153)=3,"是",IF(B153&lt;&gt;"",IF(SUM(C153:D153)&lt;&gt;0,"是","否"),"是"))</f>
        <v>否</v>
      </c>
      <c r="G153" s="873" t="str">
        <f>IF(LEN(A153)=3,"类",IF(LEN(A153)=5,"款","项"))</f>
        <v>项</v>
      </c>
    </row>
    <row s="873" customFormat="1" ht="38.0" customHeight="1" x14ac:dyDescent="0.15" r="154" spans="1:7">
      <c r="A154" s="285">
        <v>2146805</v>
      </c>
      <c r="B154" s="286" t="s">
        <v>1435</v>
      </c>
      <c r="C154" s="307"/>
      <c r="D154" s="310"/>
      <c r="E154" s="944" t="str">
        <f>IF(C154&gt;0,D154/C154-1,IF(C154&lt;0,-(D154/C154-1),""))</f>
      </c>
      <c r="F154" s="862" t="str">
        <f>IF(LEN(A154)=3,"是",IF(B154&lt;&gt;"",IF(SUM(C154:D154)&lt;&gt;0,"是","否"),"是"))</f>
        <v>否</v>
      </c>
      <c r="G154" s="873" t="str">
        <f>IF(LEN(A154)=3,"类",IF(LEN(A154)=5,"款","项"))</f>
        <v>项</v>
      </c>
    </row>
    <row ht="38.0" customHeight="1" x14ac:dyDescent="0.15" r="155" spans="1:7">
      <c r="A155" s="285">
        <v>2146899</v>
      </c>
      <c r="B155" s="286" t="s">
        <v>1436</v>
      </c>
      <c r="C155" s="307"/>
      <c r="D155" s="310"/>
      <c r="E155" s="944" t="str">
        <f>IF(C155&gt;0,D155/C155-1,IF(C155&lt;0,-(D155/C155-1),""))</f>
      </c>
      <c r="F155" s="862" t="str">
        <f>IF(LEN(A155)=3,"是",IF(B155&lt;&gt;"",IF(SUM(C155:D155)&lt;&gt;0,"是","否"),"是"))</f>
        <v>否</v>
      </c>
      <c r="G155" s="873" t="str">
        <f>IF(LEN(A155)=3,"类",IF(LEN(A155)=5,"款","项"))</f>
        <v>项</v>
      </c>
    </row>
    <row ht="38.0" customHeight="1" x14ac:dyDescent="0.15" r="156" spans="1:7">
      <c r="A156" s="285">
        <v>21469</v>
      </c>
      <c r="B156" s="284" t="s">
        <v>1437</v>
      </c>
      <c r="C156" s="307"/>
      <c r="D156" s="310"/>
      <c r="E156" s="944" t="str">
        <f>IF(C156&gt;0,D156/C156-1,IF(C156&lt;0,-(D156/C156-1),""))</f>
      </c>
      <c r="F156" s="862" t="str">
        <f>IF(LEN(A156)=3,"是",IF(B156&lt;&gt;"",IF(SUM(C156:D156)&lt;&gt;0,"是","否"),"是"))</f>
        <v>否</v>
      </c>
      <c r="G156" s="873" t="str">
        <f>IF(LEN(A156)=3,"类",IF(LEN(A156)=5,"款","项"))</f>
        <v>款</v>
      </c>
    </row>
    <row s="873" customFormat="1" ht="38.0" customHeight="1" x14ac:dyDescent="0.15" r="157" spans="1:7">
      <c r="A157" s="285">
        <v>2146901</v>
      </c>
      <c r="B157" s="286" t="s">
        <v>1438</v>
      </c>
      <c r="C157" s="307"/>
      <c r="D157" s="310"/>
      <c r="E157" s="944" t="str">
        <f>IF(C157&gt;0,D157/C157-1,IF(C157&lt;0,-(D157/C157-1),""))</f>
      </c>
      <c r="F157" s="862" t="str">
        <f>IF(LEN(A157)=3,"是",IF(B157&lt;&gt;"",IF(SUM(C157:D157)&lt;&gt;0,"是","否"),"是"))</f>
        <v>否</v>
      </c>
      <c r="G157" s="873" t="str">
        <f>IF(LEN(A157)=3,"类",IF(LEN(A157)=5,"款","项"))</f>
        <v>项</v>
      </c>
    </row>
    <row s="873" customFormat="1" ht="38.0" customHeight="1" x14ac:dyDescent="0.15" r="158" spans="1:7">
      <c r="A158" s="285">
        <v>2146902</v>
      </c>
      <c r="B158" s="286" t="s">
        <v>1439</v>
      </c>
      <c r="C158" s="307"/>
      <c r="D158" s="310"/>
      <c r="E158" s="944" t="str">
        <f>IF(C158&gt;0,D158/C158-1,IF(C158&lt;0,-(D158/C158-1),""))</f>
      </c>
      <c r="F158" s="862" t="str">
        <f>IF(LEN(A158)=3,"是",IF(B158&lt;&gt;"",IF(SUM(C158:D158)&lt;&gt;0,"是","否"),"是"))</f>
        <v>否</v>
      </c>
      <c r="G158" s="873" t="str">
        <f>IF(LEN(A158)=3,"类",IF(LEN(A158)=5,"款","项"))</f>
        <v>项</v>
      </c>
    </row>
    <row s="873" customFormat="1" ht="38.0" customHeight="1" x14ac:dyDescent="0.15" r="159" spans="1:7">
      <c r="A159" s="285">
        <v>2146903</v>
      </c>
      <c r="B159" s="286" t="s">
        <v>1440</v>
      </c>
      <c r="C159" s="307"/>
      <c r="D159" s="310"/>
      <c r="E159" s="944" t="str">
        <f>IF(C159&gt;0,D159/C159-1,IF(C159&lt;0,-(D159/C159-1),""))</f>
      </c>
      <c r="F159" s="862" t="str">
        <f>IF(LEN(A159)=3,"是",IF(B159&lt;&gt;"",IF(SUM(C159:D159)&lt;&gt;0,"是","否"),"是"))</f>
        <v>否</v>
      </c>
      <c r="G159" s="873" t="str">
        <f>IF(LEN(A159)=3,"类",IF(LEN(A159)=5,"款","项"))</f>
        <v>项</v>
      </c>
    </row>
    <row s="873" customFormat="1" ht="38.0" customHeight="1" x14ac:dyDescent="0.15" r="160" spans="1:7">
      <c r="A160" s="285">
        <v>2146904</v>
      </c>
      <c r="B160" s="286" t="s">
        <v>1441</v>
      </c>
      <c r="C160" s="307"/>
      <c r="D160" s="310"/>
      <c r="E160" s="944" t="str">
        <f>IF(C160&gt;0,D160/C160-1,IF(C160&lt;0,-(D160/C160-1),""))</f>
      </c>
      <c r="F160" s="862" t="str">
        <f>IF(LEN(A160)=3,"是",IF(B160&lt;&gt;"",IF(SUM(C160:D160)&lt;&gt;0,"是","否"),"是"))</f>
        <v>否</v>
      </c>
      <c r="G160" s="873" t="str">
        <f>IF(LEN(A160)=3,"类",IF(LEN(A160)=5,"款","项"))</f>
        <v>项</v>
      </c>
    </row>
    <row s="873" customFormat="1" ht="38.0" customHeight="1" x14ac:dyDescent="0.15" r="161" spans="1:7">
      <c r="A161" s="285">
        <v>2146906</v>
      </c>
      <c r="B161" s="286" t="s">
        <v>1442</v>
      </c>
      <c r="C161" s="307"/>
      <c r="D161" s="310"/>
      <c r="E161" s="944" t="str">
        <f>IF(C161&gt;0,D161/C161-1,IF(C161&lt;0,-(D161/C161-1),""))</f>
      </c>
      <c r="F161" s="862" t="str">
        <f>IF(LEN(A161)=3,"是",IF(B161&lt;&gt;"",IF(SUM(C161:D161)&lt;&gt;0,"是","否"),"是"))</f>
        <v>否</v>
      </c>
      <c r="G161" s="873" t="str">
        <f>IF(LEN(A161)=3,"类",IF(LEN(A161)=5,"款","项"))</f>
        <v>项</v>
      </c>
    </row>
    <row s="873" customFormat="1" ht="38.0" customHeight="1" x14ac:dyDescent="0.15" r="162" spans="1:7">
      <c r="A162" s="285">
        <v>2146907</v>
      </c>
      <c r="B162" s="286" t="s">
        <v>1443</v>
      </c>
      <c r="C162" s="307"/>
      <c r="D162" s="310"/>
      <c r="E162" s="944" t="str">
        <f>IF(C162&gt;0,D162/C162-1,IF(C162&lt;0,-(D162/C162-1),""))</f>
      </c>
      <c r="F162" s="862" t="str">
        <f>IF(LEN(A162)=3,"是",IF(B162&lt;&gt;"",IF(SUM(C162:D162)&lt;&gt;0,"是","否"),"是"))</f>
        <v>否</v>
      </c>
      <c r="G162" s="873" t="str">
        <f>IF(LEN(A162)=3,"类",IF(LEN(A162)=5,"款","项"))</f>
        <v>项</v>
      </c>
    </row>
    <row s="873" customFormat="1" ht="38.0" customHeight="1" x14ac:dyDescent="0.15" r="163" spans="1:7">
      <c r="A163" s="285">
        <v>2146908</v>
      </c>
      <c r="B163" s="286" t="s">
        <v>1444</v>
      </c>
      <c r="C163" s="307"/>
      <c r="D163" s="310"/>
      <c r="E163" s="944" t="str">
        <f>IF(C163&gt;0,D163/C163-1,IF(C163&lt;0,-(D163/C163-1),""))</f>
      </c>
      <c r="F163" s="862" t="str">
        <f>IF(LEN(A163)=3,"是",IF(B163&lt;&gt;"",IF(SUM(C163:D163)&lt;&gt;0,"是","否"),"是"))</f>
        <v>否</v>
      </c>
      <c r="G163" s="873" t="str">
        <f>IF(LEN(A163)=3,"类",IF(LEN(A163)=5,"款","项"))</f>
        <v>项</v>
      </c>
    </row>
    <row ht="38.0" customHeight="1" x14ac:dyDescent="0.15" r="164" spans="1:7">
      <c r="A164" s="285">
        <v>2146999</v>
      </c>
      <c r="B164" s="286" t="s">
        <v>1445</v>
      </c>
      <c r="C164" s="307"/>
      <c r="D164" s="310"/>
      <c r="E164" s="944" t="str">
        <f>IF(C164&gt;0,D164/C164-1,IF(C164&lt;0,-(D164/C164-1),""))</f>
      </c>
      <c r="F164" s="862" t="str">
        <f>IF(LEN(A164)=3,"是",IF(B164&lt;&gt;"",IF(SUM(C164:D164)&lt;&gt;0,"是","否"),"是"))</f>
        <v>否</v>
      </c>
      <c r="G164" s="873" t="str">
        <f>IF(LEN(A164)=3,"类",IF(LEN(A164)=5,"款","项"))</f>
        <v>项</v>
      </c>
    </row>
    <row ht="38.0" customHeight="1" x14ac:dyDescent="0.15" r="165" spans="1:7">
      <c r="A165" s="285">
        <v>21470</v>
      </c>
      <c r="B165" s="286" t="s">
        <v>1446</v>
      </c>
      <c r="C165" s="307"/>
      <c r="D165" s="310"/>
      <c r="E165" s="944" t="str">
        <f>IF(C165&gt;0,D165/C165-1,IF(C165&lt;0,-(D165/C165-1),""))</f>
      </c>
      <c r="F165" s="862" t="str">
        <f>IF(LEN(A165)=3,"是",IF(B165&lt;&gt;"",IF(SUM(C165:D165)&lt;&gt;0,"是","否"),"是"))</f>
        <v>否</v>
      </c>
      <c r="G165" s="873" t="str">
        <f>IF(LEN(A165)=3,"类",IF(LEN(A165)=5,"款","项"))</f>
        <v>款</v>
      </c>
    </row>
    <row s="873" customFormat="1" ht="38.0" customHeight="1" x14ac:dyDescent="0.15" r="166" spans="1:7">
      <c r="A166" s="285">
        <v>2147001</v>
      </c>
      <c r="B166" s="286" t="s">
        <v>1408</v>
      </c>
      <c r="C166" s="307"/>
      <c r="D166" s="310"/>
      <c r="E166" s="944" t="str">
        <f>IF(C166&gt;0,D166/C166-1,IF(C166&lt;0,-(D166/C166-1),""))</f>
      </c>
      <c r="F166" s="862" t="str">
        <f>IF(LEN(A166)=3,"是",IF(B166&lt;&gt;"",IF(SUM(C166:D166)&lt;&gt;0,"是","否"),"是"))</f>
        <v>否</v>
      </c>
      <c r="G166" s="873" t="str">
        <f>IF(LEN(A166)=3,"类",IF(LEN(A166)=5,"款","项"))</f>
        <v>项</v>
      </c>
    </row>
    <row s="873" customFormat="1" ht="38.0" customHeight="1" x14ac:dyDescent="0.15" r="167" spans="1:7">
      <c r="A167" s="285">
        <v>2147099</v>
      </c>
      <c r="B167" s="286" t="s">
        <v>1447</v>
      </c>
      <c r="C167" s="307"/>
      <c r="D167" s="310"/>
      <c r="E167" s="944" t="str">
        <f>IF(C167&gt;0,D167/C167-1,IF(C167&lt;0,-(D167/C167-1),""))</f>
      </c>
      <c r="F167" s="862" t="str">
        <f>IF(LEN(A167)=3,"是",IF(B167&lt;&gt;"",IF(SUM(C167:D167)&lt;&gt;0,"是","否"),"是"))</f>
        <v>否</v>
      </c>
      <c r="G167" s="873" t="str">
        <f>IF(LEN(A167)=3,"类",IF(LEN(A167)=5,"款","项"))</f>
        <v>项</v>
      </c>
    </row>
    <row s="873" customFormat="1" ht="38.0" customHeight="1" x14ac:dyDescent="0.15" r="168" spans="1:7">
      <c r="A168" s="285">
        <v>21471</v>
      </c>
      <c r="B168" s="284" t="s">
        <v>1448</v>
      </c>
      <c r="C168" s="307"/>
      <c r="D168" s="310"/>
      <c r="E168" s="944" t="str">
        <f>IF(C168&gt;0,D168/C168-1,IF(C168&lt;0,-(D168/C168-1),""))</f>
      </c>
      <c r="F168" s="862" t="str">
        <f>IF(LEN(A168)=3,"是",IF(B168&lt;&gt;"",IF(SUM(C168:D168)&lt;&gt;0,"是","否"),"是"))</f>
        <v>否</v>
      </c>
      <c r="G168" s="873" t="str">
        <f>IF(LEN(A168)=3,"类",IF(LEN(A168)=5,"款","项"))</f>
        <v>款</v>
      </c>
    </row>
    <row s="873" customFormat="1" ht="38.0" customHeight="1" x14ac:dyDescent="0.15" r="169" spans="1:7">
      <c r="A169" s="285">
        <v>2147101</v>
      </c>
      <c r="B169" s="286" t="s">
        <v>1408</v>
      </c>
      <c r="C169" s="307"/>
      <c r="D169" s="310"/>
      <c r="E169" s="944" t="str">
        <f>IF(C169&gt;0,D169/C169-1,IF(C169&lt;0,-(D169/C169-1),""))</f>
      </c>
      <c r="F169" s="862" t="str">
        <f>IF(LEN(A169)=3,"是",IF(B169&lt;&gt;"",IF(SUM(C169:D169)&lt;&gt;0,"是","否"),"是"))</f>
        <v>否</v>
      </c>
      <c r="G169" s="873" t="str">
        <f>IF(LEN(A169)=3,"类",IF(LEN(A169)=5,"款","项"))</f>
        <v>项</v>
      </c>
    </row>
    <row s="873" customFormat="1" ht="38.0" customHeight="1" x14ac:dyDescent="0.15" r="170" spans="1:7">
      <c r="A170" s="285">
        <v>2147199</v>
      </c>
      <c r="B170" s="286" t="s">
        <v>1449</v>
      </c>
      <c r="C170" s="307"/>
      <c r="D170" s="310"/>
      <c r="E170" s="944" t="str">
        <f>IF(C170&gt;0,D170/C170-1,IF(C170&lt;0,-(D170/C170-1),""))</f>
      </c>
      <c r="F170" s="862" t="str">
        <f>IF(LEN(A170)=3,"是",IF(B170&lt;&gt;"",IF(SUM(C170:D170)&lt;&gt;0,"是","否"),"是"))</f>
        <v>否</v>
      </c>
      <c r="G170" s="873" t="str">
        <f>IF(LEN(A170)=3,"类",IF(LEN(A170)=5,"款","项"))</f>
        <v>项</v>
      </c>
    </row>
    <row s="873" customFormat="1" ht="38.0" customHeight="1" x14ac:dyDescent="0.15" r="171" spans="1:7">
      <c r="A171" s="285">
        <v>21472</v>
      </c>
      <c r="B171" s="286" t="s">
        <v>1450</v>
      </c>
      <c r="C171" s="307">
        <v>0</v>
      </c>
      <c r="D171" s="310">
        <v>0</v>
      </c>
      <c r="E171" s="944" t="str">
        <f>IF(C171&gt;0,D171/C171-1,IF(C171&lt;0,-(D171/C171-1),""))</f>
      </c>
      <c r="F171" s="862" t="str">
        <f>IF(LEN(A171)=3,"是",IF(B171&lt;&gt;"",IF(SUM(C171:D171)&lt;&gt;0,"是","否"),"是"))</f>
        <v>否</v>
      </c>
      <c r="G171" s="873" t="str">
        <f>IF(LEN(A171)=3,"类",IF(LEN(A171)=5,"款","项"))</f>
        <v>款</v>
      </c>
    </row>
    <row ht="38.0" customHeight="1" x14ac:dyDescent="0.15" r="172" spans="1:7">
      <c r="A172" s="285">
        <v>21473</v>
      </c>
      <c r="B172" s="286" t="s">
        <v>1451</v>
      </c>
      <c r="C172" s="307"/>
      <c r="D172" s="310"/>
      <c r="E172" s="944" t="str">
        <f>IF(C172&gt;0,D172/C172-1,IF(C172&lt;0,-(D172/C172-1),""))</f>
      </c>
      <c r="F172" s="862" t="str">
        <f>IF(LEN(A172)=3,"是",IF(B172&lt;&gt;"",IF(SUM(C172:D172)&lt;&gt;0,"是","否"),"是"))</f>
        <v>否</v>
      </c>
      <c r="G172" s="873" t="str">
        <f>IF(LEN(A172)=3,"类",IF(LEN(A172)=5,"款","项"))</f>
        <v>款</v>
      </c>
    </row>
    <row ht="38.0" customHeight="1" x14ac:dyDescent="0.15" r="173" spans="1:7">
      <c r="A173" s="285">
        <v>2147301</v>
      </c>
      <c r="B173" s="286" t="s">
        <v>1417</v>
      </c>
      <c r="C173" s="307"/>
      <c r="D173" s="310"/>
      <c r="E173" s="944" t="str">
        <f>IF(C173&gt;0,D173/C173-1,IF(C173&lt;0,-(D173/C173-1),""))</f>
      </c>
      <c r="F173" s="862" t="str">
        <f>IF(LEN(A173)=3,"是",IF(B173&lt;&gt;"",IF(SUM(C173:D173)&lt;&gt;0,"是","否"),"是"))</f>
        <v>否</v>
      </c>
      <c r="G173" s="873" t="str">
        <f>IF(LEN(A173)=3,"类",IF(LEN(A173)=5,"款","项"))</f>
        <v>项</v>
      </c>
    </row>
    <row ht="38.0" customHeight="1" x14ac:dyDescent="0.15" r="174" spans="1:7">
      <c r="A174" s="285">
        <v>2147303</v>
      </c>
      <c r="B174" s="286" t="s">
        <v>1419</v>
      </c>
      <c r="C174" s="307"/>
      <c r="D174" s="310"/>
      <c r="E174" s="944" t="str">
        <f>IF(C174&gt;0,D174/C174-1,IF(C174&lt;0,-(D174/C174-1),""))</f>
      </c>
      <c r="F174" s="862" t="str">
        <f>IF(LEN(A174)=3,"是",IF(B174&lt;&gt;"",IF(SUM(C174:D174)&lt;&gt;0,"是","否"),"是"))</f>
        <v>否</v>
      </c>
      <c r="G174" s="873" t="str">
        <f>IF(LEN(A174)=3,"类",IF(LEN(A174)=5,"款","项"))</f>
        <v>项</v>
      </c>
    </row>
    <row s="873" customFormat="1" ht="38.0" customHeight="1" x14ac:dyDescent="0.15" r="175" spans="1:7">
      <c r="A175" s="285">
        <v>2147399</v>
      </c>
      <c r="B175" s="286" t="s">
        <v>1452</v>
      </c>
      <c r="C175" s="307"/>
      <c r="D175" s="310"/>
      <c r="E175" s="944" t="str">
        <f>IF(C175&gt;0,D175/C175-1,IF(C175&lt;0,-(D175/C175-1),""))</f>
      </c>
      <c r="F175" s="862" t="str">
        <f>IF(LEN(A175)=3,"是",IF(B175&lt;&gt;"",IF(SUM(C175:D175)&lt;&gt;0,"是","否"),"是"))</f>
        <v>否</v>
      </c>
      <c r="G175" s="873" t="str">
        <f>IF(LEN(A175)=3,"类",IF(LEN(A175)=5,"款","项"))</f>
        <v>项</v>
      </c>
    </row>
    <row ht="38.0" customHeight="1" x14ac:dyDescent="0.15" r="176" spans="1:7">
      <c r="A176" s="280">
        <v>215</v>
      </c>
      <c r="B176" s="281" t="s">
        <v>1453</v>
      </c>
      <c r="C176" s="307"/>
      <c r="D176" s="307"/>
      <c r="E176" s="944" t="str">
        <f>IF(C176&gt;0,D176/C176-1,IF(C176&lt;0,-(D176/C176-1),""))</f>
      </c>
      <c r="F176" s="862" t="str">
        <f>IF(LEN(A176)=3,"是",IF(B176&lt;&gt;"",IF(SUM(C176:D176)&lt;&gt;0,"是","否"),"是"))</f>
        <v>是</v>
      </c>
      <c r="G176" s="873" t="str">
        <f>IF(LEN(A176)=3,"类",IF(LEN(A176)=5,"款","项"))</f>
        <v>类</v>
      </c>
    </row>
    <row ht="38.0" customHeight="1" x14ac:dyDescent="0.15" r="177" spans="1:7">
      <c r="A177" s="285">
        <v>21562</v>
      </c>
      <c r="B177" s="284" t="s">
        <v>1454</v>
      </c>
      <c r="C177" s="307"/>
      <c r="D177" s="310"/>
      <c r="E177" s="944" t="str">
        <f>IF(C177&gt;0,D177/C177-1,IF(C177&lt;0,-(D177/C177-1),""))</f>
      </c>
      <c r="F177" s="862" t="str">
        <f>IF(LEN(A177)=3,"是",IF(B177&lt;&gt;"",IF(SUM(C177:D177)&lt;&gt;0,"是","否"),"是"))</f>
        <v>否</v>
      </c>
      <c r="G177" s="873" t="str">
        <f>IF(LEN(A177)=3,"类",IF(LEN(A177)=5,"款","项"))</f>
        <v>款</v>
      </c>
    </row>
    <row ht="38.0" customHeight="1" x14ac:dyDescent="0.15" r="178" spans="1:7">
      <c r="A178" s="285">
        <v>2156202</v>
      </c>
      <c r="B178" s="286" t="s">
        <v>1455</v>
      </c>
      <c r="C178" s="307"/>
      <c r="D178" s="310"/>
      <c r="E178" s="944" t="str">
        <f>IF(C178&gt;0,D178/C178-1,IF(C178&lt;0,-(D178/C178-1),""))</f>
      </c>
      <c r="F178" s="862" t="str">
        <f>IF(LEN(A178)=3,"是",IF(B178&lt;&gt;"",IF(SUM(C178:D178)&lt;&gt;0,"是","否"),"是"))</f>
        <v>否</v>
      </c>
      <c r="G178" s="873" t="str">
        <f>IF(LEN(A178)=3,"类",IF(LEN(A178)=5,"款","项"))</f>
        <v>项</v>
      </c>
    </row>
    <row s="873" customFormat="1" ht="38.0" customHeight="1" x14ac:dyDescent="0.15" r="179" spans="1:7">
      <c r="A179" s="285">
        <v>2156299</v>
      </c>
      <c r="B179" s="286" t="s">
        <v>1456</v>
      </c>
      <c r="C179" s="307"/>
      <c r="D179" s="310"/>
      <c r="E179" s="944" t="str">
        <f>IF(C179&gt;0,D179/C179-1,IF(C179&lt;0,-(D179/C179-1),""))</f>
      </c>
      <c r="F179" s="862" t="str">
        <f>IF(LEN(A179)=3,"是",IF(B179&lt;&gt;"",IF(SUM(C179:D179)&lt;&gt;0,"是","否"),"是"))</f>
        <v>否</v>
      </c>
      <c r="G179" s="873" t="str">
        <f>IF(LEN(A179)=3,"类",IF(LEN(A179)=5,"款","项"))</f>
        <v>项</v>
      </c>
    </row>
    <row s="873" customFormat="1" ht="38.0" customHeight="1" x14ac:dyDescent="0.15" r="180" spans="1:7">
      <c r="A180" s="280">
        <v>229</v>
      </c>
      <c r="B180" s="281" t="s">
        <v>1457</v>
      </c>
      <c r="C180" s="307">
        <f>SUM(C181,C185,C194)</f>
        <v>34990</v>
      </c>
      <c r="D180" s="307">
        <v>2381</v>
      </c>
      <c r="E180" s="944">
        <f>IF(C180&gt;0,D180/C180-1,IF(C180&lt;0,-(D180/C180-1),""))</f>
        <v>-0.932</v>
      </c>
      <c r="F180" s="862" t="str">
        <f>IF(LEN(A180)=3,"是",IF(B180&lt;&gt;"",IF(SUM(C180:D180)&lt;&gt;0,"是","否"),"是"))</f>
        <v>是</v>
      </c>
      <c r="G180" s="873" t="str">
        <f>IF(LEN(A180)=3,"类",IF(LEN(A180)=5,"款","项"))</f>
        <v>类</v>
      </c>
    </row>
    <row ht="38.0" customHeight="1" x14ac:dyDescent="0.15" r="181" spans="1:7">
      <c r="A181" s="285">
        <v>22904</v>
      </c>
      <c r="B181" s="284" t="s">
        <v>1458</v>
      </c>
      <c r="C181" s="310">
        <f>SUM(C182:C184)</f>
        <v>34560</v>
      </c>
      <c r="D181" s="310">
        <v>0</v>
      </c>
      <c r="E181" s="944">
        <f>IF(C181&gt;0,D181/C181-1,IF(C181&lt;0,-(D181/C181-1),""))</f>
        <v>-1</v>
      </c>
      <c r="F181" s="862" t="str">
        <f>IF(LEN(A181)=3,"是",IF(B181&lt;&gt;"",IF(SUM(C181:D181)&lt;&gt;0,"是","否"),"是"))</f>
        <v>是</v>
      </c>
      <c r="G181" s="873" t="str">
        <f>IF(LEN(A181)=3,"类",IF(LEN(A181)=5,"款","项"))</f>
        <v>款</v>
      </c>
    </row>
    <row ht="38.0" customHeight="1" x14ac:dyDescent="0.15" r="182" spans="1:7">
      <c r="A182" s="285">
        <v>2290401</v>
      </c>
      <c r="B182" s="286" t="s">
        <v>1459</v>
      </c>
      <c r="C182" s="307"/>
      <c r="D182" s="310">
        <v>0</v>
      </c>
      <c r="E182" s="944" t="str">
        <f>IF(C182&gt;0,D182/C182-1,IF(C182&lt;0,-(D182/C182-1),""))</f>
      </c>
      <c r="F182" s="862" t="str">
        <f>IF(LEN(A182)=3,"是",IF(B182&lt;&gt;"",IF(SUM(C182:D182)&lt;&gt;0,"是","否"),"是"))</f>
        <v>否</v>
      </c>
      <c r="G182" s="873" t="str">
        <f>IF(LEN(A182)=3,"类",IF(LEN(A182)=5,"款","项"))</f>
        <v>项</v>
      </c>
    </row>
    <row s="873" customFormat="1" ht="38.0" customHeight="1" x14ac:dyDescent="0.15" r="183" spans="1:7">
      <c r="A183" s="285">
        <v>2290402</v>
      </c>
      <c r="B183" s="286" t="s">
        <v>1460</v>
      </c>
      <c r="C183" s="310">
        <v>400</v>
      </c>
      <c r="D183" s="310">
        <v>0</v>
      </c>
      <c r="E183" s="944">
        <f>IF(C183&gt;0,D183/C183-1,IF(C183&lt;0,-(D183/C183-1),""))</f>
        <v>-1</v>
      </c>
      <c r="F183" s="862" t="str">
        <f>IF(LEN(A183)=3,"是",IF(B183&lt;&gt;"",IF(SUM(C183:D183)&lt;&gt;0,"是","否"),"是"))</f>
        <v>是</v>
      </c>
      <c r="G183" s="873" t="str">
        <f>IF(LEN(A183)=3,"类",IF(LEN(A183)=5,"款","项"))</f>
        <v>项</v>
      </c>
    </row>
    <row s="873" customFormat="1" ht="38.0" customHeight="1" x14ac:dyDescent="0.15" r="184" spans="1:7">
      <c r="A184" s="285">
        <v>2290403</v>
      </c>
      <c r="B184" s="286" t="s">
        <v>1461</v>
      </c>
      <c r="C184" s="310">
        <v>34160</v>
      </c>
      <c r="D184" s="310">
        <v>0</v>
      </c>
      <c r="E184" s="944">
        <f>IF(C184&gt;0,D184/C184-1,IF(C184&lt;0,-(D184/C184-1),""))</f>
        <v>-1</v>
      </c>
      <c r="F184" s="862" t="str">
        <f>IF(LEN(A184)=3,"是",IF(B184&lt;&gt;"",IF(SUM(C184:D184)&lt;&gt;0,"是","否"),"是"))</f>
        <v>是</v>
      </c>
      <c r="G184" s="873" t="str">
        <f>IF(LEN(A184)=3,"类",IF(LEN(A184)=5,"款","项"))</f>
        <v>项</v>
      </c>
    </row>
    <row ht="38.0" customHeight="1" x14ac:dyDescent="0.15" r="185" spans="1:7">
      <c r="A185" s="285">
        <v>22908</v>
      </c>
      <c r="B185" s="284" t="s">
        <v>1462</v>
      </c>
      <c r="C185" s="307"/>
      <c r="D185" s="310">
        <v>0</v>
      </c>
      <c r="E185" s="944" t="str">
        <f>IF(C185&gt;0,D185/C185-1,IF(C185&lt;0,-(D185/C185-1),""))</f>
      </c>
      <c r="F185" s="862" t="str">
        <f>IF(LEN(A185)=3,"是",IF(B185&lt;&gt;"",IF(SUM(C185:D185)&lt;&gt;0,"是","否"),"是"))</f>
        <v>否</v>
      </c>
      <c r="G185" s="873" t="str">
        <f>IF(LEN(A185)=3,"类",IF(LEN(A185)=5,"款","项"))</f>
        <v>款</v>
      </c>
    </row>
    <row s="873" customFormat="1" ht="38.0" customHeight="1" x14ac:dyDescent="0.15" r="186" spans="1:7">
      <c r="A186" s="285">
        <v>2290802</v>
      </c>
      <c r="B186" s="286" t="s">
        <v>1463</v>
      </c>
      <c r="C186" s="307"/>
      <c r="D186" s="310">
        <v>0</v>
      </c>
      <c r="E186" s="944" t="str">
        <f>IF(C186&gt;0,D186/C186-1,IF(C186&lt;0,-(D186/C186-1),""))</f>
      </c>
      <c r="F186" s="862" t="str">
        <f>IF(LEN(A186)=3,"是",IF(B186&lt;&gt;"",IF(SUM(C186:D186)&lt;&gt;0,"是","否"),"是"))</f>
        <v>否</v>
      </c>
      <c r="G186" s="873" t="str">
        <f>IF(LEN(A186)=3,"类",IF(LEN(A186)=5,"款","项"))</f>
        <v>项</v>
      </c>
    </row>
    <row ht="38.0" customHeight="1" x14ac:dyDescent="0.15" r="187" spans="1:7">
      <c r="A187" s="285">
        <v>2290803</v>
      </c>
      <c r="B187" s="286" t="s">
        <v>1464</v>
      </c>
      <c r="C187" s="307"/>
      <c r="D187" s="310">
        <v>0</v>
      </c>
      <c r="E187" s="944" t="str">
        <f>IF(C187&gt;0,D187/C187-1,IF(C187&lt;0,-(D187/C187-1),""))</f>
      </c>
      <c r="F187" s="862" t="str">
        <f>IF(LEN(A187)=3,"是",IF(B187&lt;&gt;"",IF(SUM(C187:D187)&lt;&gt;0,"是","否"),"是"))</f>
        <v>否</v>
      </c>
      <c r="G187" s="873" t="str">
        <f>IF(LEN(A187)=3,"类",IF(LEN(A187)=5,"款","项"))</f>
        <v>项</v>
      </c>
    </row>
    <row ht="38.0" customHeight="1" x14ac:dyDescent="0.15" r="188" spans="1:7">
      <c r="A188" s="285">
        <v>2290804</v>
      </c>
      <c r="B188" s="286" t="s">
        <v>1465</v>
      </c>
      <c r="C188" s="307"/>
      <c r="D188" s="310">
        <v>0</v>
      </c>
      <c r="E188" s="944" t="str">
        <f>IF(C188&gt;0,D188/C188-1,IF(C188&lt;0,-(D188/C188-1),""))</f>
      </c>
      <c r="F188" s="862" t="str">
        <f>IF(LEN(A188)=3,"是",IF(B188&lt;&gt;"",IF(SUM(C188:D188)&lt;&gt;0,"是","否"),"是"))</f>
        <v>否</v>
      </c>
      <c r="G188" s="873" t="str">
        <f>IF(LEN(A188)=3,"类",IF(LEN(A188)=5,"款","项"))</f>
        <v>项</v>
      </c>
    </row>
    <row ht="38.0" customHeight="1" x14ac:dyDescent="0.15" r="189" spans="1:7">
      <c r="A189" s="285">
        <v>2290805</v>
      </c>
      <c r="B189" s="286" t="s">
        <v>1466</v>
      </c>
      <c r="C189" s="307"/>
      <c r="D189" s="310">
        <v>0</v>
      </c>
      <c r="E189" s="944" t="str">
        <f>IF(C189&gt;0,D189/C189-1,IF(C189&lt;0,-(D189/C189-1),""))</f>
      </c>
      <c r="F189" s="862" t="str">
        <f>IF(LEN(A189)=3,"是",IF(B189&lt;&gt;"",IF(SUM(C189:D189)&lt;&gt;0,"是","否"),"是"))</f>
        <v>否</v>
      </c>
      <c r="G189" s="873" t="str">
        <f>IF(LEN(A189)=3,"类",IF(LEN(A189)=5,"款","项"))</f>
        <v>项</v>
      </c>
    </row>
    <row ht="38.0" customHeight="1" x14ac:dyDescent="0.15" r="190" spans="1:7">
      <c r="A190" s="285">
        <v>2290806</v>
      </c>
      <c r="B190" s="286" t="s">
        <v>1467</v>
      </c>
      <c r="C190" s="307"/>
      <c r="D190" s="310">
        <v>0</v>
      </c>
      <c r="E190" s="944" t="str">
        <f>IF(C190&gt;0,D190/C190-1,IF(C190&lt;0,-(D190/C190-1),""))</f>
      </c>
      <c r="F190" s="862" t="str">
        <f>IF(LEN(A190)=3,"是",IF(B190&lt;&gt;"",IF(SUM(C190:D190)&lt;&gt;0,"是","否"),"是"))</f>
        <v>否</v>
      </c>
      <c r="G190" s="873" t="str">
        <f>IF(LEN(A190)=3,"类",IF(LEN(A190)=5,"款","项"))</f>
        <v>项</v>
      </c>
    </row>
    <row ht="38.0" customHeight="1" x14ac:dyDescent="0.15" r="191" spans="1:7">
      <c r="A191" s="285">
        <v>2290807</v>
      </c>
      <c r="B191" s="286" t="s">
        <v>1468</v>
      </c>
      <c r="C191" s="307"/>
      <c r="D191" s="310">
        <v>0</v>
      </c>
      <c r="E191" s="944" t="str">
        <f>IF(C191&gt;0,D191/C191-1,IF(C191&lt;0,-(D191/C191-1),""))</f>
      </c>
      <c r="F191" s="862" t="str">
        <f>IF(LEN(A191)=3,"是",IF(B191&lt;&gt;"",IF(SUM(C191:D191)&lt;&gt;0,"是","否"),"是"))</f>
        <v>否</v>
      </c>
      <c r="G191" s="873" t="str">
        <f>IF(LEN(A191)=3,"类",IF(LEN(A191)=5,"款","项"))</f>
        <v>项</v>
      </c>
    </row>
    <row s="873" customFormat="1" ht="38.0" customHeight="1" x14ac:dyDescent="0.15" r="192" spans="1:7">
      <c r="A192" s="285">
        <v>2290808</v>
      </c>
      <c r="B192" s="286" t="s">
        <v>1469</v>
      </c>
      <c r="C192" s="307"/>
      <c r="D192" s="310">
        <v>0</v>
      </c>
      <c r="E192" s="944" t="str">
        <f>IF(C192&gt;0,D192/C192-1,IF(C192&lt;0,-(D192/C192-1),""))</f>
      </c>
      <c r="F192" s="862" t="str">
        <f>IF(LEN(A192)=3,"是",IF(B192&lt;&gt;"",IF(SUM(C192:D192)&lt;&gt;0,"是","否"),"是"))</f>
        <v>否</v>
      </c>
      <c r="G192" s="873" t="str">
        <f>IF(LEN(A192)=3,"类",IF(LEN(A192)=5,"款","项"))</f>
        <v>项</v>
      </c>
    </row>
    <row ht="38.0" customHeight="1" x14ac:dyDescent="0.15" r="193" spans="1:7">
      <c r="A193" s="285">
        <v>2290899</v>
      </c>
      <c r="B193" s="286" t="s">
        <v>1470</v>
      </c>
      <c r="C193" s="307"/>
      <c r="D193" s="310">
        <v>0</v>
      </c>
      <c r="E193" s="944" t="str">
        <f>IF(C193&gt;0,D193/C193-1,IF(C193&lt;0,-(D193/C193-1),""))</f>
      </c>
      <c r="F193" s="862" t="str">
        <f>IF(LEN(A193)=3,"是",IF(B193&lt;&gt;"",IF(SUM(C193:D193)&lt;&gt;0,"是","否"),"是"))</f>
        <v>否</v>
      </c>
      <c r="G193" s="873" t="str">
        <f>IF(LEN(A193)=3,"类",IF(LEN(A193)=5,"款","项"))</f>
        <v>项</v>
      </c>
    </row>
    <row ht="38.0" customHeight="1" x14ac:dyDescent="0.15" r="194" spans="1:7">
      <c r="A194" s="285">
        <v>22960</v>
      </c>
      <c r="B194" s="284" t="s">
        <v>1471</v>
      </c>
      <c r="C194" s="310">
        <f>SUM(C195:C205)</f>
        <v>430</v>
      </c>
      <c r="D194" s="310">
        <v>2381</v>
      </c>
      <c r="E194" s="944">
        <f>IF(C194&gt;0,D194/C194-1,IF(C194&lt;0,-(D194/C194-1),""))</f>
        <v>4.5372</v>
      </c>
      <c r="F194" s="862" t="str">
        <f>IF(LEN(A194)=3,"是",IF(B194&lt;&gt;"",IF(SUM(C194:D194)&lt;&gt;0,"是","否"),"是"))</f>
        <v>是</v>
      </c>
      <c r="G194" s="873" t="str">
        <f>IF(LEN(A194)=3,"类",IF(LEN(A194)=5,"款","项"))</f>
        <v>款</v>
      </c>
    </row>
    <row ht="38.0" customHeight="1" x14ac:dyDescent="0.15" r="195" spans="1:7">
      <c r="A195" s="290">
        <v>2296001</v>
      </c>
      <c r="B195" s="286" t="s">
        <v>1472</v>
      </c>
      <c r="C195" s="310">
        <v>0</v>
      </c>
      <c r="D195" s="310">
        <v>0</v>
      </c>
      <c r="E195" s="944" t="str">
        <f>IF(C195&gt;0,D195/C195-1,IF(C195&lt;0,-(D195/C195-1),""))</f>
      </c>
      <c r="F195" s="862" t="str">
        <f>IF(LEN(A195)=3,"是",IF(B195&lt;&gt;"",IF(SUM(C195:D195)&lt;&gt;0,"是","否"),"是"))</f>
        <v>否</v>
      </c>
      <c r="G195" s="873" t="str">
        <f>IF(LEN(A195)=3,"类",IF(LEN(A195)=5,"款","项"))</f>
        <v>项</v>
      </c>
    </row>
    <row s="873" customFormat="1" ht="38.0" customHeight="1" x14ac:dyDescent="0.15" r="196" spans="1:7">
      <c r="A196" s="285">
        <v>2296002</v>
      </c>
      <c r="B196" s="286" t="s">
        <v>1473</v>
      </c>
      <c r="C196" s="310">
        <v>96</v>
      </c>
      <c r="D196" s="310">
        <v>377</v>
      </c>
      <c r="E196" s="944">
        <f>IF(C196&gt;0,D196/C196-1,IF(C196&lt;0,-(D196/C196-1),""))</f>
        <v>2.9271</v>
      </c>
      <c r="F196" s="862" t="str">
        <f>IF(LEN(A196)=3,"是",IF(B196&lt;&gt;"",IF(SUM(C196:D196)&lt;&gt;0,"是","否"),"是"))</f>
        <v>是</v>
      </c>
      <c r="G196" s="873" t="str">
        <f>IF(LEN(A196)=3,"类",IF(LEN(A196)=5,"款","项"))</f>
        <v>项</v>
      </c>
    </row>
    <row ht="38.0" customHeight="1" x14ac:dyDescent="0.15" r="197" spans="1:7">
      <c r="A197" s="285">
        <v>2296003</v>
      </c>
      <c r="B197" s="286" t="s">
        <v>1474</v>
      </c>
      <c r="C197" s="310">
        <v>29</v>
      </c>
      <c r="D197" s="310">
        <v>96</v>
      </c>
      <c r="E197" s="944">
        <f>IF(C197&gt;0,D197/C197-1,IF(C197&lt;0,-(D197/C197-1),""))</f>
        <v>2.3103</v>
      </c>
      <c r="F197" s="862" t="str">
        <f>IF(LEN(A197)=3,"是",IF(B197&lt;&gt;"",IF(SUM(C197:D197)&lt;&gt;0,"是","否"),"是"))</f>
        <v>是</v>
      </c>
      <c r="G197" s="873" t="str">
        <f>IF(LEN(A197)=3,"类",IF(LEN(A197)=5,"款","项"))</f>
        <v>项</v>
      </c>
    </row>
    <row ht="38.0" customHeight="1" x14ac:dyDescent="0.15" r="198" spans="1:7">
      <c r="A198" s="285">
        <v>2296004</v>
      </c>
      <c r="B198" s="286" t="s">
        <v>1475</v>
      </c>
      <c r="C198" s="310"/>
      <c r="D198" s="310">
        <v>0</v>
      </c>
      <c r="E198" s="944" t="str">
        <f>IF(C198&gt;0,D198/C198-1,IF(C198&lt;0,-(D198/C198-1),""))</f>
      </c>
      <c r="F198" s="862" t="str">
        <f>IF(LEN(A198)=3,"是",IF(B198&lt;&gt;"",IF(SUM(C198:D198)&lt;&gt;0,"是","否"),"是"))</f>
        <v>否</v>
      </c>
      <c r="G198" s="873" t="str">
        <f>IF(LEN(A198)=3,"类",IF(LEN(A198)=5,"款","项"))</f>
        <v>项</v>
      </c>
    </row>
    <row ht="38.0" customHeight="1" x14ac:dyDescent="0.15" r="199" spans="1:7">
      <c r="A199" s="285">
        <v>2296005</v>
      </c>
      <c r="B199" s="286" t="s">
        <v>1476</v>
      </c>
      <c r="C199" s="310"/>
      <c r="D199" s="310">
        <v>0</v>
      </c>
      <c r="E199" s="944" t="str">
        <f>IF(C199&gt;0,D199/C199-1,IF(C199&lt;0,-(D199/C199-1),""))</f>
      </c>
      <c r="F199" s="862" t="str">
        <f>IF(LEN(A199)=3,"是",IF(B199&lt;&gt;"",IF(SUM(C199:D199)&lt;&gt;0,"是","否"),"是"))</f>
        <v>否</v>
      </c>
      <c r="G199" s="873" t="str">
        <f>IF(LEN(A199)=3,"类",IF(LEN(A199)=5,"款","项"))</f>
        <v>项</v>
      </c>
    </row>
    <row ht="38.0" customHeight="1" x14ac:dyDescent="0.15" r="200" spans="1:7">
      <c r="A200" s="285">
        <v>2296006</v>
      </c>
      <c r="B200" s="286" t="s">
        <v>1477</v>
      </c>
      <c r="C200" s="310"/>
      <c r="D200" s="310">
        <v>113</v>
      </c>
      <c r="E200" s="944" t="str">
        <f>IF(C200&gt;0,D200/C200-1,IF(C200&lt;0,-(D200/C200-1),""))</f>
      </c>
      <c r="F200" s="862" t="str">
        <f>IF(LEN(A200)=3,"是",IF(B200&lt;&gt;"",IF(SUM(C200:D200)&lt;&gt;0,"是","否"),"是"))</f>
        <v>是</v>
      </c>
      <c r="G200" s="873" t="str">
        <f>IF(LEN(A200)=3,"类",IF(LEN(A200)=5,"款","项"))</f>
        <v>项</v>
      </c>
    </row>
    <row s="873" customFormat="1" ht="38.0" customHeight="1" x14ac:dyDescent="0.15" r="201" spans="1:7">
      <c r="A201" s="285">
        <v>2296010</v>
      </c>
      <c r="B201" s="286" t="s">
        <v>1478</v>
      </c>
      <c r="C201" s="310"/>
      <c r="D201" s="310">
        <v>0</v>
      </c>
      <c r="E201" s="944" t="str">
        <f>IF(C201&gt;0,D201/C201-1,IF(C201&lt;0,-(D201/C201-1),""))</f>
      </c>
      <c r="F201" s="862" t="str">
        <f>IF(LEN(A201)=3,"是",IF(B201&lt;&gt;"",IF(SUM(C201:D201)&lt;&gt;0,"是","否"),"是"))</f>
        <v>否</v>
      </c>
      <c r="G201" s="873" t="str">
        <f>IF(LEN(A201)=3,"类",IF(LEN(A201)=5,"款","项"))</f>
        <v>项</v>
      </c>
    </row>
    <row s="873" customFormat="1" ht="38.0" customHeight="1" x14ac:dyDescent="0.15" r="202" spans="1:7">
      <c r="A202" s="285">
        <v>2296011</v>
      </c>
      <c r="B202" s="286" t="s">
        <v>1479</v>
      </c>
      <c r="C202" s="310"/>
      <c r="D202" s="310">
        <v>0</v>
      </c>
      <c r="E202" s="944" t="str">
        <f>IF(C202&gt;0,D202/C202-1,IF(C202&lt;0,-(D202/C202-1),""))</f>
      </c>
      <c r="F202" s="862" t="str">
        <f>IF(LEN(A202)=3,"是",IF(B202&lt;&gt;"",IF(SUM(C202:D202)&lt;&gt;0,"是","否"),"是"))</f>
        <v>否</v>
      </c>
      <c r="G202" s="873" t="str">
        <f>IF(LEN(A202)=3,"类",IF(LEN(A202)=5,"款","项"))</f>
        <v>项</v>
      </c>
    </row>
    <row s="873" customFormat="1" ht="38.0" customHeight="1" x14ac:dyDescent="0.15" r="203" spans="1:7">
      <c r="A203" s="285">
        <v>2296012</v>
      </c>
      <c r="B203" s="286" t="s">
        <v>1480</v>
      </c>
      <c r="C203" s="310"/>
      <c r="D203" s="310">
        <v>0</v>
      </c>
      <c r="E203" s="944" t="str">
        <f>IF(C203&gt;0,D203/C203-1,IF(C203&lt;0,-(D203/C203-1),""))</f>
      </c>
      <c r="F203" s="862" t="str">
        <f>IF(LEN(A203)=3,"是",IF(B203&lt;&gt;"",IF(SUM(C203:D203)&lt;&gt;0,"是","否"),"是"))</f>
        <v>否</v>
      </c>
      <c r="G203" s="873" t="str">
        <f>IF(LEN(A203)=3,"类",IF(LEN(A203)=5,"款","项"))</f>
        <v>项</v>
      </c>
    </row>
    <row ht="38.0" customHeight="1" x14ac:dyDescent="0.15" r="204" spans="1:7">
      <c r="A204" s="285">
        <v>2296013</v>
      </c>
      <c r="B204" s="286" t="s">
        <v>1481</v>
      </c>
      <c r="C204" s="310"/>
      <c r="D204" s="310">
        <v>0</v>
      </c>
      <c r="E204" s="944" t="str">
        <f>IF(C204&gt;0,D204/C204-1,IF(C204&lt;0,-(D204/C204-1),""))</f>
      </c>
      <c r="F204" s="862" t="str">
        <f>IF(LEN(A204)=3,"是",IF(B204&lt;&gt;"",IF(SUM(C204:D204)&lt;&gt;0,"是","否"),"是"))</f>
        <v>否</v>
      </c>
      <c r="G204" s="873" t="str">
        <f>IF(LEN(A204)=3,"类",IF(LEN(A204)=5,"款","项"))</f>
        <v>项</v>
      </c>
    </row>
    <row s="873" customFormat="1" ht="38.0" customHeight="1" x14ac:dyDescent="0.15" r="205" spans="1:7">
      <c r="A205" s="285">
        <v>2296099</v>
      </c>
      <c r="B205" s="286" t="s">
        <v>1482</v>
      </c>
      <c r="C205" s="310">
        <v>305</v>
      </c>
      <c r="D205" s="310">
        <v>1795</v>
      </c>
      <c r="E205" s="944">
        <f>IF(C205&gt;0,D205/C205-1,IF(C205&lt;0,-(D205/C205-1),""))</f>
        <v>4.8852</v>
      </c>
      <c r="F205" s="862" t="str">
        <f>IF(LEN(A205)=3,"是",IF(B205&lt;&gt;"",IF(SUM(C205:D205)&lt;&gt;0,"是","否"),"是"))</f>
        <v>是</v>
      </c>
      <c r="G205" s="873" t="str">
        <f>IF(LEN(A205)=3,"类",IF(LEN(A205)=5,"款","项"))</f>
        <v>项</v>
      </c>
    </row>
    <row s="873" customFormat="1" ht="38.0" customHeight="1" x14ac:dyDescent="0.15" r="206" spans="1:7">
      <c r="A206" s="280">
        <v>232</v>
      </c>
      <c r="B206" s="281" t="s">
        <v>1483</v>
      </c>
      <c r="C206" s="307">
        <v>8522</v>
      </c>
      <c r="D206" s="307">
        <v>9071</v>
      </c>
      <c r="E206" s="944">
        <f>IF(C206&gt;0,D206/C206-1,IF(C206&lt;0,-(D206/C206-1),""))</f>
        <v>0.0644</v>
      </c>
      <c r="F206" s="862" t="str">
        <f>IF(LEN(A206)=3,"是",IF(B206&lt;&gt;"",IF(SUM(C206:D206)&lt;&gt;0,"是","否"),"是"))</f>
        <v>是</v>
      </c>
      <c r="G206" s="873" t="str">
        <f>IF(LEN(A206)=3,"类",IF(LEN(A206)=5,"款","项"))</f>
        <v>类</v>
      </c>
    </row>
    <row s="873" customFormat="1" ht="38.0" customHeight="1" x14ac:dyDescent="0.15" r="207" spans="1:7">
      <c r="A207" s="285">
        <v>2320401</v>
      </c>
      <c r="B207" s="286" t="s">
        <v>1484</v>
      </c>
      <c r="C207" s="310">
        <v>0</v>
      </c>
      <c r="D207" s="310">
        <v>0</v>
      </c>
      <c r="E207" s="944" t="str">
        <f>IF(C207&gt;0,D207/C207-1,IF(C207&lt;0,-(D207/C207-1),""))</f>
      </c>
      <c r="F207" s="862" t="str">
        <f>IF(LEN(A207)=3,"是",IF(B207&lt;&gt;"",IF(SUM(C207:D207)&lt;&gt;0,"是","否"),"是"))</f>
        <v>否</v>
      </c>
      <c r="G207" s="873" t="str">
        <f>IF(LEN(A207)=3,"类",IF(LEN(A207)=5,"款","项"))</f>
        <v>项</v>
      </c>
    </row>
    <row s="873" customFormat="1" ht="38.0" customHeight="1" x14ac:dyDescent="0.15" r="208" spans="1:7">
      <c r="A208" s="285">
        <v>2320402</v>
      </c>
      <c r="B208" s="286" t="s">
        <v>1485</v>
      </c>
      <c r="C208" s="310">
        <v>0</v>
      </c>
      <c r="D208" s="310">
        <v>0</v>
      </c>
      <c r="E208" s="944" t="str">
        <f>IF(C208&gt;0,D208/C208-1,IF(C208&lt;0,-(D208/C208-1),""))</f>
      </c>
      <c r="F208" s="862" t="str">
        <f>IF(LEN(A208)=3,"是",IF(B208&lt;&gt;"",IF(SUM(C208:D208)&lt;&gt;0,"是","否"),"是"))</f>
        <v>否</v>
      </c>
      <c r="G208" s="873" t="str">
        <f>IF(LEN(A208)=3,"类",IF(LEN(A208)=5,"款","项"))</f>
        <v>项</v>
      </c>
    </row>
    <row s="873" customFormat="1" ht="38.0" customHeight="1" x14ac:dyDescent="0.15" r="209" spans="1:7">
      <c r="A209" s="285">
        <v>2320405</v>
      </c>
      <c r="B209" s="286" t="s">
        <v>1486</v>
      </c>
      <c r="C209" s="310">
        <v>0</v>
      </c>
      <c r="D209" s="310">
        <v>0</v>
      </c>
      <c r="E209" s="944" t="str">
        <f>IF(C209&gt;0,D209/C209-1,IF(C209&lt;0,-(D209/C209-1),""))</f>
      </c>
      <c r="F209" s="862" t="str">
        <f>IF(LEN(A209)=3,"是",IF(B209&lt;&gt;"",IF(SUM(C209:D209)&lt;&gt;0,"是","否"),"是"))</f>
        <v>否</v>
      </c>
      <c r="G209" s="873" t="str">
        <f>IF(LEN(A209)=3,"类",IF(LEN(A209)=5,"款","项"))</f>
        <v>项</v>
      </c>
    </row>
    <row s="873" customFormat="1" ht="38.0" customHeight="1" x14ac:dyDescent="0.15" r="210" spans="1:7">
      <c r="A210" s="285">
        <v>2320411</v>
      </c>
      <c r="B210" s="286" t="s">
        <v>1487</v>
      </c>
      <c r="C210" s="310">
        <v>140</v>
      </c>
      <c r="D210" s="310">
        <v>120</v>
      </c>
      <c r="E210" s="944">
        <f>IF(C210&gt;0,D210/C210-1,IF(C210&lt;0,-(D210/C210-1),""))</f>
        <v>-0.1429</v>
      </c>
      <c r="F210" s="862" t="str">
        <f>IF(LEN(A210)=3,"是",IF(B210&lt;&gt;"",IF(SUM(C210:D210)&lt;&gt;0,"是","否"),"是"))</f>
        <v>是</v>
      </c>
      <c r="G210" s="873" t="str">
        <f>IF(LEN(A210)=3,"类",IF(LEN(A210)=5,"款","项"))</f>
        <v>项</v>
      </c>
    </row>
    <row s="873" customFormat="1" ht="38.0" customHeight="1" x14ac:dyDescent="0.15" r="211" spans="1:7">
      <c r="A211" s="285">
        <v>2320413</v>
      </c>
      <c r="B211" s="286" t="s">
        <v>1488</v>
      </c>
      <c r="C211" s="310">
        <v>0</v>
      </c>
      <c r="D211" s="310">
        <v>0</v>
      </c>
      <c r="E211" s="944" t="str">
        <f>IF(C211&gt;0,D211/C211-1,IF(C211&lt;0,-(D211/C211-1),""))</f>
      </c>
      <c r="F211" s="862" t="str">
        <f>IF(LEN(A211)=3,"是",IF(B211&lt;&gt;"",IF(SUM(C211:D211)&lt;&gt;0,"是","否"),"是"))</f>
        <v>否</v>
      </c>
      <c r="G211" s="873" t="str">
        <f>IF(LEN(A211)=3,"类",IF(LEN(A211)=5,"款","项"))</f>
        <v>项</v>
      </c>
    </row>
    <row ht="38.0" customHeight="1" x14ac:dyDescent="0.15" r="212" spans="1:7">
      <c r="A212" s="285">
        <v>2320414</v>
      </c>
      <c r="B212" s="286" t="s">
        <v>1489</v>
      </c>
      <c r="C212" s="310">
        <v>0</v>
      </c>
      <c r="D212" s="310">
        <v>0</v>
      </c>
      <c r="E212" s="944" t="str">
        <f>IF(C212&gt;0,D212/C212-1,IF(C212&lt;0,-(D212/C212-1),""))</f>
      </c>
      <c r="F212" s="862" t="str">
        <f>IF(LEN(A212)=3,"是",IF(B212&lt;&gt;"",IF(SUM(C212:D212)&lt;&gt;0,"是","否"),"是"))</f>
        <v>否</v>
      </c>
      <c r="G212" s="873" t="str">
        <f>IF(LEN(A212)=3,"类",IF(LEN(A212)=5,"款","项"))</f>
        <v>项</v>
      </c>
    </row>
    <row ht="38.0" customHeight="1" x14ac:dyDescent="0.15" r="213" spans="1:7">
      <c r="A213" s="285">
        <v>2320416</v>
      </c>
      <c r="B213" s="286" t="s">
        <v>1490</v>
      </c>
      <c r="C213" s="310">
        <v>0</v>
      </c>
      <c r="D213" s="310">
        <v>0</v>
      </c>
      <c r="E213" s="944" t="str">
        <f>IF(C213&gt;0,D213/C213-1,IF(C213&lt;0,-(D213/C213-1),""))</f>
      </c>
      <c r="F213" s="862" t="str">
        <f>IF(LEN(A213)=3,"是",IF(B213&lt;&gt;"",IF(SUM(C213:D213)&lt;&gt;0,"是","否"),"是"))</f>
        <v>否</v>
      </c>
      <c r="G213" s="873" t="str">
        <f>IF(LEN(A213)=3,"类",IF(LEN(A213)=5,"款","项"))</f>
        <v>项</v>
      </c>
    </row>
    <row ht="38.0" customHeight="1" x14ac:dyDescent="0.15" r="214" spans="1:7">
      <c r="A214" s="285">
        <v>2320417</v>
      </c>
      <c r="B214" s="286" t="s">
        <v>1491</v>
      </c>
      <c r="C214" s="310">
        <v>0</v>
      </c>
      <c r="D214" s="310">
        <v>0</v>
      </c>
      <c r="E214" s="944" t="str">
        <f>IF(C214&gt;0,D214/C214-1,IF(C214&lt;0,-(D214/C214-1),""))</f>
      </c>
      <c r="F214" s="862" t="str">
        <f>IF(LEN(A214)=3,"是",IF(B214&lt;&gt;"",IF(SUM(C214:D214)&lt;&gt;0,"是","否"),"是"))</f>
        <v>否</v>
      </c>
      <c r="G214" s="873" t="str">
        <f>IF(LEN(A214)=3,"类",IF(LEN(A214)=5,"款","项"))</f>
        <v>项</v>
      </c>
    </row>
    <row ht="38.0" customHeight="1" x14ac:dyDescent="0.15" r="215" spans="1:7">
      <c r="A215" s="285">
        <v>2320418</v>
      </c>
      <c r="B215" s="286" t="s">
        <v>1492</v>
      </c>
      <c r="C215" s="310">
        <v>0</v>
      </c>
      <c r="D215" s="310">
        <v>0</v>
      </c>
      <c r="E215" s="944" t="str">
        <f>IF(C215&gt;0,D215/C215-1,IF(C215&lt;0,-(D215/C215-1),""))</f>
      </c>
      <c r="F215" s="862" t="str">
        <f>IF(LEN(A215)=3,"是",IF(B215&lt;&gt;"",IF(SUM(C215:D215)&lt;&gt;0,"是","否"),"是"))</f>
        <v>否</v>
      </c>
      <c r="G215" s="873" t="str">
        <f>IF(LEN(A215)=3,"类",IF(LEN(A215)=5,"款","项"))</f>
        <v>项</v>
      </c>
    </row>
    <row ht="38.0" customHeight="1" x14ac:dyDescent="0.15" r="216" spans="1:7">
      <c r="A216" s="285">
        <v>2320419</v>
      </c>
      <c r="B216" s="286" t="s">
        <v>1493</v>
      </c>
      <c r="C216" s="310">
        <v>0</v>
      </c>
      <c r="D216" s="310">
        <v>0</v>
      </c>
      <c r="E216" s="944" t="str">
        <f>IF(C216&gt;0,D216/C216-1,IF(C216&lt;0,-(D216/C216-1),""))</f>
      </c>
      <c r="F216" s="862" t="str">
        <f>IF(LEN(A216)=3,"是",IF(B216&lt;&gt;"",IF(SUM(C216:D216)&lt;&gt;0,"是","否"),"是"))</f>
        <v>否</v>
      </c>
      <c r="G216" s="873" t="str">
        <f>IF(LEN(A216)=3,"类",IF(LEN(A216)=5,"款","项"))</f>
        <v>项</v>
      </c>
    </row>
    <row ht="38.0" customHeight="1" x14ac:dyDescent="0.15" r="217" spans="1:7">
      <c r="A217" s="285">
        <v>2320420</v>
      </c>
      <c r="B217" s="286" t="s">
        <v>1494</v>
      </c>
      <c r="C217" s="310">
        <v>0</v>
      </c>
      <c r="D217" s="310">
        <v>0</v>
      </c>
      <c r="E217" s="944" t="str">
        <f>IF(C217&gt;0,D217/C217-1,IF(C217&lt;0,-(D217/C217-1),""))</f>
      </c>
      <c r="F217" s="862" t="str">
        <f>IF(LEN(A217)=3,"是",IF(B217&lt;&gt;"",IF(SUM(C217:D217)&lt;&gt;0,"是","否"),"是"))</f>
        <v>否</v>
      </c>
      <c r="G217" s="873" t="str">
        <f>IF(LEN(A217)=3,"类",IF(LEN(A217)=5,"款","项"))</f>
        <v>项</v>
      </c>
    </row>
    <row ht="38.0" customHeight="1" x14ac:dyDescent="0.15" r="218" spans="1:7">
      <c r="A218" s="285">
        <v>2320431</v>
      </c>
      <c r="B218" s="286" t="s">
        <v>1495</v>
      </c>
      <c r="C218" s="310">
        <v>0</v>
      </c>
      <c r="D218" s="310">
        <v>0</v>
      </c>
      <c r="E218" s="944" t="str">
        <f>IF(C218&gt;0,D218/C218-1,IF(C218&lt;0,-(D218/C218-1),""))</f>
      </c>
      <c r="F218" s="862" t="str">
        <f>IF(LEN(A218)=3,"是",IF(B218&lt;&gt;"",IF(SUM(C218:D218)&lt;&gt;0,"是","否"),"是"))</f>
        <v>否</v>
      </c>
      <c r="G218" s="873" t="str">
        <f>IF(LEN(A218)=3,"类",IF(LEN(A218)=5,"款","项"))</f>
        <v>项</v>
      </c>
    </row>
    <row s="873" customFormat="1" ht="38.0" customHeight="1" x14ac:dyDescent="0.15" r="219" spans="1:7">
      <c r="A219" s="285">
        <v>2320432</v>
      </c>
      <c r="B219" s="286" t="s">
        <v>1496</v>
      </c>
      <c r="C219" s="310">
        <v>5949</v>
      </c>
      <c r="D219" s="310">
        <v>5949</v>
      </c>
      <c r="E219" s="944">
        <f>IF(C219&gt;0,D219/C219-1,IF(C219&lt;0,-(D219/C219-1),""))</f>
        <v>0</v>
      </c>
      <c r="F219" s="862" t="str">
        <f>IF(LEN(A219)=3,"是",IF(B219&lt;&gt;"",IF(SUM(C219:D219)&lt;&gt;0,"是","否"),"是"))</f>
        <v>是</v>
      </c>
      <c r="G219" s="873" t="str">
        <f>IF(LEN(A219)=3,"类",IF(LEN(A219)=5,"款","项"))</f>
        <v>项</v>
      </c>
    </row>
    <row s="873" customFormat="1" ht="38.0" customHeight="1" x14ac:dyDescent="0.15" r="220" spans="1:7">
      <c r="A220" s="285">
        <v>2320433</v>
      </c>
      <c r="B220" s="286" t="s">
        <v>1497</v>
      </c>
      <c r="C220" s="310">
        <v>613</v>
      </c>
      <c r="D220" s="310">
        <v>613</v>
      </c>
      <c r="E220" s="944">
        <f>IF(C220&gt;0,D220/C220-1,IF(C220&lt;0,-(D220/C220-1),""))</f>
        <v>0</v>
      </c>
      <c r="F220" s="862" t="str">
        <f>IF(LEN(A220)=3,"是",IF(B220&lt;&gt;"",IF(SUM(C220:D220)&lt;&gt;0,"是","否"),"是"))</f>
        <v>是</v>
      </c>
      <c r="G220" s="873" t="str">
        <f>IF(LEN(A220)=3,"类",IF(LEN(A220)=5,"款","项"))</f>
        <v>项</v>
      </c>
    </row>
    <row s="873" customFormat="1" ht="38.0" customHeight="1" x14ac:dyDescent="0.15" r="221" spans="1:7">
      <c r="A221" s="285">
        <v>2320498</v>
      </c>
      <c r="B221" s="286" t="s">
        <v>1498</v>
      </c>
      <c r="C221" s="310">
        <v>1267</v>
      </c>
      <c r="D221" s="310">
        <v>1274</v>
      </c>
      <c r="E221" s="944">
        <f>IF(C221&gt;0,D221/C221-1,IF(C221&lt;0,-(D221/C221-1),""))</f>
        <v>0.0055</v>
      </c>
      <c r="F221" s="862" t="str">
        <f>IF(LEN(A221)=3,"是",IF(B221&lt;&gt;"",IF(SUM(C221:D221)&lt;&gt;0,"是","否"),"是"))</f>
        <v>是</v>
      </c>
      <c r="G221" s="873" t="str">
        <f>IF(LEN(A221)=3,"类",IF(LEN(A221)=5,"款","项"))</f>
        <v>项</v>
      </c>
    </row>
    <row ht="38.0" customHeight="1" x14ac:dyDescent="0.15" r="222" spans="1:7">
      <c r="A222" s="285">
        <v>2320499</v>
      </c>
      <c r="B222" s="286" t="s">
        <v>1499</v>
      </c>
      <c r="C222" s="310">
        <v>553</v>
      </c>
      <c r="D222" s="310">
        <v>1115</v>
      </c>
      <c r="E222" s="944">
        <f>IF(C222&gt;0,D222/C222-1,IF(C222&lt;0,-(D222/C222-1),""))</f>
        <v>1.0163</v>
      </c>
      <c r="F222" s="862" t="str">
        <f>IF(LEN(A222)=3,"是",IF(B222&lt;&gt;"",IF(SUM(C222:D222)&lt;&gt;0,"是","否"),"是"))</f>
        <v>是</v>
      </c>
      <c r="G222" s="873" t="str">
        <f>IF(LEN(A222)=3,"类",IF(LEN(A222)=5,"款","项"))</f>
        <v>项</v>
      </c>
    </row>
    <row s="873" customFormat="1" ht="38.0" customHeight="1" x14ac:dyDescent="0.15" r="223" spans="1:7">
      <c r="A223" s="280">
        <v>233</v>
      </c>
      <c r="B223" s="281" t="s">
        <v>1500</v>
      </c>
      <c r="C223" s="307">
        <f>SUM(C224)</f>
        <v>33</v>
      </c>
      <c r="D223" s="307">
        <v>1</v>
      </c>
      <c r="E223" s="944">
        <f>IF(C223&gt;0,D223/C223-1,IF(C223&lt;0,-(D223/C223-1),""))</f>
        <v>-0.9697</v>
      </c>
      <c r="F223" s="862" t="str">
        <f>IF(LEN(A223)=3,"是",IF(B223&lt;&gt;"",IF(SUM(C223:D223)&lt;&gt;0,"是","否"),"是"))</f>
        <v>是</v>
      </c>
      <c r="G223" s="873" t="str">
        <f>IF(LEN(A223)=3,"类",IF(LEN(A223)=5,"款","项"))</f>
        <v>类</v>
      </c>
    </row>
    <row s="873" customFormat="1" ht="38.0" customHeight="1" x14ac:dyDescent="0.15" r="224" spans="1:7">
      <c r="A224" s="290">
        <v>23304</v>
      </c>
      <c r="B224" s="284" t="s">
        <v>1501</v>
      </c>
      <c r="C224" s="310">
        <f>SUM(C225:C240)</f>
        <v>33</v>
      </c>
      <c r="D224" s="310">
        <v>1</v>
      </c>
      <c r="E224" s="944">
        <f>IF(C224&gt;0,D224/C224-1,IF(C224&lt;0,-(D224/C224-1),""))</f>
        <v>-0.9697</v>
      </c>
      <c r="F224" s="862" t="str">
        <f>IF(LEN(A224)=3,"是",IF(B224&lt;&gt;"",IF(SUM(C224:D224)&lt;&gt;0,"是","否"),"是"))</f>
        <v>是</v>
      </c>
      <c r="G224" s="873" t="str">
        <f>IF(LEN(A224)=3,"类",IF(LEN(A224)=5,"款","项"))</f>
        <v>款</v>
      </c>
    </row>
    <row ht="38.0" customHeight="1" x14ac:dyDescent="0.15" r="225" spans="1:7">
      <c r="A225" s="285">
        <v>2330401</v>
      </c>
      <c r="B225" s="286" t="s">
        <v>1502</v>
      </c>
      <c r="C225" s="310">
        <v>0</v>
      </c>
      <c r="D225" s="310">
        <v>0</v>
      </c>
      <c r="E225" s="944" t="str">
        <f>IF(C225&gt;0,D225/C225-1,IF(C225&lt;0,-(D225/C225-1),""))</f>
      </c>
      <c r="F225" s="862" t="str">
        <f>IF(LEN(A225)=3,"是",IF(B225&lt;&gt;"",IF(SUM(C225:D225)&lt;&gt;0,"是","否"),"是"))</f>
        <v>否</v>
      </c>
      <c r="G225" s="873" t="str">
        <f>IF(LEN(A225)=3,"类",IF(LEN(A225)=5,"款","项"))</f>
        <v>项</v>
      </c>
    </row>
    <row s="873" customFormat="1" ht="38.0" customHeight="1" x14ac:dyDescent="0.15" r="226" spans="1:7">
      <c r="A226" s="285">
        <v>2330402</v>
      </c>
      <c r="B226" s="286" t="s">
        <v>1503</v>
      </c>
      <c r="C226" s="310"/>
      <c r="D226" s="310"/>
      <c r="E226" s="944" t="str">
        <f>IF(C226&gt;0,D226/C226-1,IF(C226&lt;0,-(D226/C226-1),""))</f>
      </c>
      <c r="F226" s="862" t="str">
        <f>IF(LEN(A226)=3,"是",IF(B226&lt;&gt;"",IF(SUM(C226:D226)&lt;&gt;0,"是","否"),"是"))</f>
        <v>否</v>
      </c>
      <c r="G226" s="873" t="str">
        <f>IF(LEN(A226)=3,"类",IF(LEN(A226)=5,"款","项"))</f>
        <v>项</v>
      </c>
    </row>
    <row ht="38.0" customHeight="1" x14ac:dyDescent="0.15" r="227" spans="1:7">
      <c r="A227" s="285">
        <v>2330405</v>
      </c>
      <c r="B227" s="286" t="s">
        <v>1504</v>
      </c>
      <c r="C227" s="310">
        <v>0</v>
      </c>
      <c r="D227" s="310">
        <v>0</v>
      </c>
      <c r="E227" s="944" t="str">
        <f>IF(C227&gt;0,D227/C227-1,IF(C227&lt;0,-(D227/C227-1),""))</f>
      </c>
      <c r="F227" s="862" t="str">
        <f>IF(LEN(A227)=3,"是",IF(B227&lt;&gt;"",IF(SUM(C227:D227)&lt;&gt;0,"是","否"),"是"))</f>
        <v>否</v>
      </c>
      <c r="G227" s="873" t="str">
        <f>IF(LEN(A227)=3,"类",IF(LEN(A227)=5,"款","项"))</f>
        <v>项</v>
      </c>
    </row>
    <row s="873" customFormat="1" ht="38.0" customHeight="1" x14ac:dyDescent="0.15" r="228" spans="1:7">
      <c r="A228" s="285">
        <v>2330411</v>
      </c>
      <c r="B228" s="286" t="s">
        <v>1505</v>
      </c>
      <c r="C228" s="310">
        <v>1</v>
      </c>
      <c r="D228" s="310">
        <v>1</v>
      </c>
      <c r="E228" s="944">
        <f>IF(C228&gt;0,D228/C228-1,IF(C228&lt;0,-(D228/C228-1),""))</f>
        <v>0</v>
      </c>
      <c r="F228" s="862" t="str">
        <f>IF(LEN(A228)=3,"是",IF(B228&lt;&gt;"",IF(SUM(C228:D228)&lt;&gt;0,"是","否"),"是"))</f>
        <v>是</v>
      </c>
      <c r="G228" s="873" t="str">
        <f>IF(LEN(A228)=3,"类",IF(LEN(A228)=5,"款","项"))</f>
        <v>项</v>
      </c>
    </row>
    <row s="873" customFormat="1" ht="38.0" customHeight="1" x14ac:dyDescent="0.15" r="229" spans="1:7">
      <c r="A229" s="285">
        <v>2330413</v>
      </c>
      <c r="B229" s="286" t="s">
        <v>1506</v>
      </c>
      <c r="C229" s="310">
        <v>0</v>
      </c>
      <c r="D229" s="310">
        <v>0</v>
      </c>
      <c r="E229" s="944" t="str">
        <f>IF(C229&gt;0,D229/C229-1,IF(C229&lt;0,-(D229/C229-1),""))</f>
      </c>
      <c r="F229" s="862" t="str">
        <f>IF(LEN(A229)=3,"是",IF(B229&lt;&gt;"",IF(SUM(C229:D229)&lt;&gt;0,"是","否"),"是"))</f>
        <v>否</v>
      </c>
      <c r="G229" s="873" t="str">
        <f>IF(LEN(A229)=3,"类",IF(LEN(A229)=5,"款","项"))</f>
        <v>项</v>
      </c>
    </row>
    <row ht="38.0" customHeight="1" x14ac:dyDescent="0.15" r="230" spans="1:7">
      <c r="A230" s="285">
        <v>2330414</v>
      </c>
      <c r="B230" s="286" t="s">
        <v>1507</v>
      </c>
      <c r="C230" s="310">
        <v>0</v>
      </c>
      <c r="D230" s="310">
        <v>0</v>
      </c>
      <c r="E230" s="944" t="str">
        <f>IF(C230&gt;0,D230/C230-1,IF(C230&lt;0,-(D230/C230-1),""))</f>
      </c>
      <c r="F230" s="862" t="str">
        <f>IF(LEN(A230)=3,"是",IF(B230&lt;&gt;"",IF(SUM(C230:D230)&lt;&gt;0,"是","否"),"是"))</f>
        <v>否</v>
      </c>
      <c r="G230" s="873" t="str">
        <f>IF(LEN(A230)=3,"类",IF(LEN(A230)=5,"款","项"))</f>
        <v>项</v>
      </c>
    </row>
    <row ht="38.0" customHeight="1" x14ac:dyDescent="0.15" r="231" spans="1:7">
      <c r="A231" s="285">
        <v>2330416</v>
      </c>
      <c r="B231" s="286" t="s">
        <v>1508</v>
      </c>
      <c r="C231" s="310">
        <v>0</v>
      </c>
      <c r="D231" s="310">
        <v>0</v>
      </c>
      <c r="E231" s="944" t="str">
        <f>IF(C231&gt;0,D231/C231-1,IF(C231&lt;0,-(D231/C231-1),""))</f>
      </c>
      <c r="F231" s="862" t="str">
        <f>IF(LEN(A231)=3,"是",IF(B231&lt;&gt;"",IF(SUM(C231:D231)&lt;&gt;0,"是","否"),"是"))</f>
        <v>否</v>
      </c>
      <c r="G231" s="873" t="str">
        <f>IF(LEN(A231)=3,"类",IF(LEN(A231)=5,"款","项"))</f>
        <v>项</v>
      </c>
    </row>
    <row ht="38.0" customHeight="1" x14ac:dyDescent="0.15" r="232" spans="1:7">
      <c r="A232" s="285">
        <v>2330417</v>
      </c>
      <c r="B232" s="286" t="s">
        <v>1509</v>
      </c>
      <c r="C232" s="310">
        <v>0</v>
      </c>
      <c r="D232" s="310">
        <v>0</v>
      </c>
      <c r="E232" s="944" t="str">
        <f>IF(C232&gt;0,D232/C232-1,IF(C232&lt;0,-(D232/C232-1),""))</f>
      </c>
      <c r="F232" s="862" t="str">
        <f>IF(LEN(A232)=3,"是",IF(B232&lt;&gt;"",IF(SUM(C232:D232)&lt;&gt;0,"是","否"),"是"))</f>
        <v>否</v>
      </c>
      <c r="G232" s="873" t="str">
        <f>IF(LEN(A232)=3,"类",IF(LEN(A232)=5,"款","项"))</f>
        <v>项</v>
      </c>
    </row>
    <row ht="38.0" customHeight="1" x14ac:dyDescent="0.15" r="233" spans="1:7">
      <c r="A233" s="285">
        <v>2330418</v>
      </c>
      <c r="B233" s="286" t="s">
        <v>1510</v>
      </c>
      <c r="C233" s="310">
        <v>0</v>
      </c>
      <c r="D233" s="310">
        <v>0</v>
      </c>
      <c r="E233" s="944" t="str">
        <f>IF(C233&gt;0,D233/C233-1,IF(C233&lt;0,-(D233/C233-1),""))</f>
      </c>
      <c r="F233" s="862" t="str">
        <f>IF(LEN(A233)=3,"是",IF(B233&lt;&gt;"",IF(SUM(C233:D233)&lt;&gt;0,"是","否"),"是"))</f>
        <v>否</v>
      </c>
      <c r="G233" s="873" t="str">
        <f>IF(LEN(A233)=3,"类",IF(LEN(A233)=5,"款","项"))</f>
        <v>项</v>
      </c>
    </row>
    <row ht="38.0" customHeight="1" x14ac:dyDescent="0.15" r="234" spans="1:7">
      <c r="A234" s="285">
        <v>2330419</v>
      </c>
      <c r="B234" s="286" t="s">
        <v>1511</v>
      </c>
      <c r="C234" s="310">
        <v>0</v>
      </c>
      <c r="D234" s="310">
        <v>0</v>
      </c>
      <c r="E234" s="944" t="str">
        <f>IF(C234&gt;0,D234/C234-1,IF(C234&lt;0,-(D234/C234-1),""))</f>
      </c>
      <c r="F234" s="862" t="str">
        <f>IF(LEN(A234)=3,"是",IF(B234&lt;&gt;"",IF(SUM(C234:D234)&lt;&gt;0,"是","否"),"是"))</f>
        <v>否</v>
      </c>
      <c r="G234" s="873" t="str">
        <f>IF(LEN(A234)=3,"类",IF(LEN(A234)=5,"款","项"))</f>
        <v>项</v>
      </c>
    </row>
    <row ht="38.0" customHeight="1" x14ac:dyDescent="0.15" r="235" spans="1:7">
      <c r="A235" s="285">
        <v>2330420</v>
      </c>
      <c r="B235" s="286" t="s">
        <v>1512</v>
      </c>
      <c r="C235" s="310">
        <v>0</v>
      </c>
      <c r="D235" s="310">
        <v>0</v>
      </c>
      <c r="E235" s="944" t="str">
        <f>IF(C235&gt;0,D235/C235-1,IF(C235&lt;0,-(D235/C235-1),""))</f>
      </c>
      <c r="F235" s="862" t="str">
        <f>IF(LEN(A235)=3,"是",IF(B235&lt;&gt;"",IF(SUM(C235:D235)&lt;&gt;0,"是","否"),"是"))</f>
        <v>否</v>
      </c>
      <c r="G235" s="873" t="str">
        <f>IF(LEN(A235)=3,"类",IF(LEN(A235)=5,"款","项"))</f>
        <v>项</v>
      </c>
    </row>
    <row ht="38.0" customHeight="1" x14ac:dyDescent="0.15" r="236" spans="1:7">
      <c r="A236" s="285">
        <v>2330431</v>
      </c>
      <c r="B236" s="286" t="s">
        <v>1513</v>
      </c>
      <c r="C236" s="310">
        <v>0</v>
      </c>
      <c r="D236" s="310">
        <v>0</v>
      </c>
      <c r="E236" s="944" t="str">
        <f>IF(C236&gt;0,D236/C236-1,IF(C236&lt;0,-(D236/C236-1),""))</f>
      </c>
      <c r="F236" s="862" t="str">
        <f>IF(LEN(A236)=3,"是",IF(B236&lt;&gt;"",IF(SUM(C236:D236)&lt;&gt;0,"是","否"),"是"))</f>
        <v>否</v>
      </c>
      <c r="G236" s="873" t="str">
        <f>IF(LEN(A236)=3,"类",IF(LEN(A236)=5,"款","项"))</f>
        <v>项</v>
      </c>
    </row>
    <row ht="38.0" customHeight="1" x14ac:dyDescent="0.15" r="237" spans="1:7">
      <c r="A237" s="285">
        <v>2330432</v>
      </c>
      <c r="B237" s="286" t="s">
        <v>1514</v>
      </c>
      <c r="C237" s="310">
        <v>0</v>
      </c>
      <c r="D237" s="310">
        <v>0</v>
      </c>
      <c r="E237" s="944" t="str">
        <f>IF(C237&gt;0,D237/C237-1,IF(C237&lt;0,-(D237/C237-1),""))</f>
      </c>
      <c r="F237" s="862" t="str">
        <f>IF(LEN(A237)=3,"是",IF(B237&lt;&gt;"",IF(SUM(C237:D237)&lt;&gt;0,"是","否"),"是"))</f>
        <v>否</v>
      </c>
      <c r="G237" s="873" t="str">
        <f>IF(LEN(A237)=3,"类",IF(LEN(A237)=5,"款","项"))</f>
        <v>项</v>
      </c>
    </row>
    <row s="873" customFormat="1" ht="38.0" customHeight="1" x14ac:dyDescent="0.15" r="238" spans="1:7">
      <c r="A238" s="285">
        <v>2330433</v>
      </c>
      <c r="B238" s="286" t="s">
        <v>1515</v>
      </c>
      <c r="C238" s="310">
        <v>0</v>
      </c>
      <c r="D238" s="310">
        <v>0</v>
      </c>
      <c r="E238" s="944" t="str">
        <f>IF(C238&gt;0,D238/C238-1,IF(C238&lt;0,-(D238/C238-1),""))</f>
      </c>
      <c r="F238" s="862" t="str">
        <f>IF(LEN(A238)=3,"是",IF(B238&lt;&gt;"",IF(SUM(C238:D238)&lt;&gt;0,"是","否"),"是"))</f>
        <v>否</v>
      </c>
      <c r="G238" s="873" t="str">
        <f>IF(LEN(A238)=3,"类",IF(LEN(A238)=5,"款","项"))</f>
        <v>项</v>
      </c>
    </row>
    <row ht="38.0" customHeight="1" x14ac:dyDescent="0.15" r="239" spans="1:7">
      <c r="A239" s="285">
        <v>2330498</v>
      </c>
      <c r="B239" s="286" t="s">
        <v>1516</v>
      </c>
      <c r="C239" s="310">
        <v>0</v>
      </c>
      <c r="D239" s="310">
        <v>0</v>
      </c>
      <c r="E239" s="944" t="str">
        <f>IF(C239&gt;0,D239/C239-1,IF(C239&lt;0,-(D239/C239-1),""))</f>
      </c>
      <c r="F239" s="862" t="str">
        <f>IF(LEN(A239)=3,"是",IF(B239&lt;&gt;"",IF(SUM(C239:D239)&lt;&gt;0,"是","否"),"是"))</f>
        <v>否</v>
      </c>
      <c r="G239" s="873" t="str">
        <f>IF(LEN(A239)=3,"类",IF(LEN(A239)=5,"款","项"))</f>
        <v>项</v>
      </c>
    </row>
    <row ht="38.0" customHeight="1" x14ac:dyDescent="0.15" r="240" spans="1:7">
      <c r="A240" s="285">
        <v>2330499</v>
      </c>
      <c r="B240" s="286" t="s">
        <v>1517</v>
      </c>
      <c r="C240" s="310">
        <v>32</v>
      </c>
      <c r="D240" s="310">
        <v>0</v>
      </c>
      <c r="E240" s="944">
        <f>IF(C240&gt;0,D240/C240-1,IF(C240&lt;0,-(D240/C240-1),""))</f>
        <v>-1</v>
      </c>
      <c r="F240" s="862" t="str">
        <f>IF(LEN(A240)=3,"是",IF(B240&lt;&gt;"",IF(SUM(C240:D240)&lt;&gt;0,"是","否"),"是"))</f>
        <v>是</v>
      </c>
      <c r="G240" s="873" t="str">
        <f>IF(LEN(A240)=3,"类",IF(LEN(A240)=5,"款","项"))</f>
        <v>项</v>
      </c>
    </row>
    <row ht="38.0" customHeight="1" x14ac:dyDescent="0.15" r="241" spans="1:7">
      <c r="A241" s="291">
        <v>234</v>
      </c>
      <c r="B241" s="281" t="s">
        <v>1518</v>
      </c>
      <c r="C241" s="307">
        <v>0</v>
      </c>
      <c r="D241" s="307">
        <v>0</v>
      </c>
      <c r="E241" s="944" t="str">
        <f>IF(C241&gt;0,D241/C241-1,IF(C241&lt;0,-(D241/C241-1),""))</f>
      </c>
      <c r="F241" s="862" t="str">
        <f>IF(LEN(A241)=3,"是",IF(B241&lt;&gt;"",IF(SUM(C241:D241)&lt;&gt;0,"是","否"),"是"))</f>
        <v>是</v>
      </c>
      <c r="G241" s="873" t="str">
        <f>IF(LEN(A241)=3,"类",IF(LEN(A241)=5,"款","项"))</f>
        <v>类</v>
      </c>
    </row>
    <row ht="38.0" customHeight="1" x14ac:dyDescent="0.15" r="242" spans="1:7">
      <c r="A242" s="292">
        <v>23401</v>
      </c>
      <c r="B242" s="284" t="s">
        <v>1519</v>
      </c>
      <c r="C242" s="307">
        <v>0</v>
      </c>
      <c r="D242" s="310">
        <v>0</v>
      </c>
      <c r="E242" s="944" t="str">
        <f>IF(C242&gt;0,D242/C242-1,IF(C242&lt;0,-(D242/C242-1),""))</f>
      </c>
      <c r="F242" s="862" t="str">
        <f>IF(LEN(A242)=3,"是",IF(B242&lt;&gt;"",IF(SUM(C242:D242)&lt;&gt;0,"是","否"),"是"))</f>
        <v>否</v>
      </c>
      <c r="G242" s="873" t="str">
        <f>IF(LEN(A242)=3,"类",IF(LEN(A242)=5,"款","项"))</f>
        <v>款</v>
      </c>
    </row>
    <row ht="38.0" customHeight="1" x14ac:dyDescent="0.15" r="243" spans="1:7">
      <c r="A243" s="292">
        <v>2340101</v>
      </c>
      <c r="B243" s="286" t="s">
        <v>1520</v>
      </c>
      <c r="C243" s="307">
        <v>0</v>
      </c>
      <c r="D243" s="310">
        <v>0</v>
      </c>
      <c r="E243" s="944" t="str">
        <f>IF(C243&gt;0,D243/C243-1,IF(C243&lt;0,-(D243/C243-1),""))</f>
      </c>
      <c r="F243" s="862" t="str">
        <f>IF(LEN(A243)=3,"是",IF(B243&lt;&gt;"",IF(SUM(C243:D243)&lt;&gt;0,"是","否"),"是"))</f>
        <v>否</v>
      </c>
      <c r="G243" s="873" t="str">
        <f>IF(LEN(A243)=3,"类",IF(LEN(A243)=5,"款","项"))</f>
        <v>项</v>
      </c>
    </row>
    <row ht="38.0" customHeight="1" x14ac:dyDescent="0.15" r="244" spans="1:7">
      <c r="A244" s="292">
        <v>2340102</v>
      </c>
      <c r="B244" s="286" t="s">
        <v>1521</v>
      </c>
      <c r="C244" s="307">
        <v>0</v>
      </c>
      <c r="D244" s="310">
        <v>0</v>
      </c>
      <c r="E244" s="944" t="str">
        <f>IF(C244&gt;0,D244/C244-1,IF(C244&lt;0,-(D244/C244-1),""))</f>
      </c>
      <c r="F244" s="862" t="str">
        <f>IF(LEN(A244)=3,"是",IF(B244&lt;&gt;"",IF(SUM(C244:D244)&lt;&gt;0,"是","否"),"是"))</f>
        <v>否</v>
      </c>
      <c r="G244" s="873" t="str">
        <f>IF(LEN(A244)=3,"类",IF(LEN(A244)=5,"款","项"))</f>
        <v>项</v>
      </c>
    </row>
    <row ht="38.0" customHeight="1" x14ac:dyDescent="0.15" r="245" spans="1:7">
      <c r="A245" s="292">
        <v>2340103</v>
      </c>
      <c r="B245" s="286" t="s">
        <v>1522</v>
      </c>
      <c r="C245" s="307">
        <v>0</v>
      </c>
      <c r="D245" s="310">
        <v>0</v>
      </c>
      <c r="E245" s="944" t="str">
        <f>IF(C245&gt;0,D245/C245-1,IF(C245&lt;0,-(D245/C245-1),""))</f>
      </c>
      <c r="F245" s="862" t="str">
        <f>IF(LEN(A245)=3,"是",IF(B245&lt;&gt;"",IF(SUM(C245:D245)&lt;&gt;0,"是","否"),"是"))</f>
        <v>否</v>
      </c>
      <c r="G245" s="873" t="str">
        <f>IF(LEN(A245)=3,"类",IF(LEN(A245)=5,"款","项"))</f>
        <v>项</v>
      </c>
    </row>
    <row ht="38.0" customHeight="1" x14ac:dyDescent="0.15" r="246" spans="1:7">
      <c r="A246" s="292">
        <v>2340104</v>
      </c>
      <c r="B246" s="286" t="s">
        <v>1523</v>
      </c>
      <c r="C246" s="307">
        <v>0</v>
      </c>
      <c r="D246" s="310">
        <v>0</v>
      </c>
      <c r="E246" s="944" t="str">
        <f>IF(C246&gt;0,D246/C246-1,IF(C246&lt;0,-(D246/C246-1),""))</f>
      </c>
      <c r="F246" s="862" t="str">
        <f>IF(LEN(A246)=3,"是",IF(B246&lt;&gt;"",IF(SUM(C246:D246)&lt;&gt;0,"是","否"),"是"))</f>
        <v>否</v>
      </c>
      <c r="G246" s="873" t="str">
        <f>IF(LEN(A246)=3,"类",IF(LEN(A246)=5,"款","项"))</f>
        <v>项</v>
      </c>
    </row>
    <row ht="38.0" customHeight="1" x14ac:dyDescent="0.15" r="247" spans="1:7">
      <c r="A247" s="292">
        <v>2340105</v>
      </c>
      <c r="B247" s="286" t="s">
        <v>1524</v>
      </c>
      <c r="C247" s="307">
        <v>0</v>
      </c>
      <c r="D247" s="310">
        <v>0</v>
      </c>
      <c r="E247" s="944" t="str">
        <f>IF(C247&gt;0,D247/C247-1,IF(C247&lt;0,-(D247/C247-1),""))</f>
      </c>
      <c r="F247" s="862" t="str">
        <f>IF(LEN(A247)=3,"是",IF(B247&lt;&gt;"",IF(SUM(C247:D247)&lt;&gt;0,"是","否"),"是"))</f>
        <v>否</v>
      </c>
      <c r="G247" s="873" t="str">
        <f>IF(LEN(A247)=3,"类",IF(LEN(A247)=5,"款","项"))</f>
        <v>项</v>
      </c>
    </row>
    <row ht="38.0" customHeight="1" x14ac:dyDescent="0.15" r="248" spans="1:7">
      <c r="A248" s="292">
        <v>2340106</v>
      </c>
      <c r="B248" s="286" t="s">
        <v>1525</v>
      </c>
      <c r="C248" s="307">
        <v>0</v>
      </c>
      <c r="D248" s="310">
        <v>0</v>
      </c>
      <c r="E248" s="944" t="str">
        <f>IF(C248&gt;0,D248/C248-1,IF(C248&lt;0,-(D248/C248-1),""))</f>
      </c>
      <c r="F248" s="862" t="str">
        <f>IF(LEN(A248)=3,"是",IF(B248&lt;&gt;"",IF(SUM(C248:D248)&lt;&gt;0,"是","否"),"是"))</f>
        <v>否</v>
      </c>
      <c r="G248" s="873" t="str">
        <f>IF(LEN(A248)=3,"类",IF(LEN(A248)=5,"款","项"))</f>
        <v>项</v>
      </c>
    </row>
    <row ht="38.0" customHeight="1" x14ac:dyDescent="0.15" r="249" spans="1:7">
      <c r="A249" s="292">
        <v>2340107</v>
      </c>
      <c r="B249" s="286" t="s">
        <v>1526</v>
      </c>
      <c r="C249" s="307">
        <v>0</v>
      </c>
      <c r="D249" s="310">
        <v>0</v>
      </c>
      <c r="E249" s="944" t="str">
        <f>IF(C249&gt;0,D249/C249-1,IF(C249&lt;0,-(D249/C249-1),""))</f>
      </c>
      <c r="F249" s="862" t="str">
        <f>IF(LEN(A249)=3,"是",IF(B249&lt;&gt;"",IF(SUM(C249:D249)&lt;&gt;0,"是","否"),"是"))</f>
        <v>否</v>
      </c>
      <c r="G249" s="873" t="str">
        <f>IF(LEN(A249)=3,"类",IF(LEN(A249)=5,"款","项"))</f>
        <v>项</v>
      </c>
    </row>
    <row ht="38.0" customHeight="1" x14ac:dyDescent="0.15" r="250" spans="1:7">
      <c r="A250" s="292">
        <v>2340108</v>
      </c>
      <c r="B250" s="286" t="s">
        <v>1527</v>
      </c>
      <c r="C250" s="307">
        <v>0</v>
      </c>
      <c r="D250" s="310">
        <v>0</v>
      </c>
      <c r="E250" s="944" t="str">
        <f>IF(C250&gt;0,D250/C250-1,IF(C250&lt;0,-(D250/C250-1),""))</f>
      </c>
      <c r="F250" s="862" t="str">
        <f>IF(LEN(A250)=3,"是",IF(B250&lt;&gt;"",IF(SUM(C250:D250)&lt;&gt;0,"是","否"),"是"))</f>
        <v>否</v>
      </c>
      <c r="G250" s="873" t="str">
        <f>IF(LEN(A250)=3,"类",IF(LEN(A250)=5,"款","项"))</f>
        <v>项</v>
      </c>
    </row>
    <row ht="38.0" customHeight="1" x14ac:dyDescent="0.15" r="251" spans="1:7">
      <c r="A251" s="292">
        <v>2340109</v>
      </c>
      <c r="B251" s="286" t="s">
        <v>1528</v>
      </c>
      <c r="C251" s="307">
        <v>0</v>
      </c>
      <c r="D251" s="310">
        <v>0</v>
      </c>
      <c r="E251" s="944" t="str">
        <f>IF(C251&gt;0,D251/C251-1,IF(C251&lt;0,-(D251/C251-1),""))</f>
      </c>
      <c r="F251" s="862" t="str">
        <f>IF(LEN(A251)=3,"是",IF(B251&lt;&gt;"",IF(SUM(C251:D251)&lt;&gt;0,"是","否"),"是"))</f>
        <v>否</v>
      </c>
      <c r="G251" s="873" t="str">
        <f>IF(LEN(A251)=3,"类",IF(LEN(A251)=5,"款","项"))</f>
        <v>项</v>
      </c>
    </row>
    <row ht="38.0" customHeight="1" x14ac:dyDescent="0.15" r="252" spans="1:7">
      <c r="A252" s="292">
        <v>2340110</v>
      </c>
      <c r="B252" s="286" t="s">
        <v>1529</v>
      </c>
      <c r="C252" s="307">
        <v>0</v>
      </c>
      <c r="D252" s="310">
        <v>0</v>
      </c>
      <c r="E252" s="944" t="str">
        <f>IF(C252&gt;0,D252/C252-1,IF(C252&lt;0,-(D252/C252-1),""))</f>
      </c>
      <c r="F252" s="862" t="str">
        <f>IF(LEN(A252)=3,"是",IF(B252&lt;&gt;"",IF(SUM(C252:D252)&lt;&gt;0,"是","否"),"是"))</f>
        <v>否</v>
      </c>
      <c r="G252" s="873" t="str">
        <f>IF(LEN(A252)=3,"类",IF(LEN(A252)=5,"款","项"))</f>
        <v>项</v>
      </c>
    </row>
    <row ht="38.0" customHeight="1" x14ac:dyDescent="0.15" r="253" spans="1:7">
      <c r="A253" s="292">
        <v>2340111</v>
      </c>
      <c r="B253" s="286" t="s">
        <v>1530</v>
      </c>
      <c r="C253" s="307">
        <v>0</v>
      </c>
      <c r="D253" s="310">
        <v>0</v>
      </c>
      <c r="E253" s="944" t="str">
        <f>IF(C253&gt;0,D253/C253-1,IF(C253&lt;0,-(D253/C253-1),""))</f>
      </c>
      <c r="F253" s="862" t="str">
        <f>IF(LEN(A253)=3,"是",IF(B253&lt;&gt;"",IF(SUM(C253:D253)&lt;&gt;0,"是","否"),"是"))</f>
        <v>否</v>
      </c>
      <c r="G253" s="873" t="str">
        <f>IF(LEN(A253)=3,"类",IF(LEN(A253)=5,"款","项"))</f>
        <v>项</v>
      </c>
    </row>
    <row ht="38.0" customHeight="1" x14ac:dyDescent="0.15" r="254" spans="1:7">
      <c r="A254" s="292">
        <v>2340199</v>
      </c>
      <c r="B254" s="286" t="s">
        <v>1531</v>
      </c>
      <c r="C254" s="307">
        <v>0</v>
      </c>
      <c r="D254" s="310">
        <v>0</v>
      </c>
      <c r="E254" s="944" t="str">
        <f>IF(C254&gt;0,D254/C254-1,IF(C254&lt;0,-(D254/C254-1),""))</f>
      </c>
      <c r="F254" s="862" t="str">
        <f>IF(LEN(A254)=3,"是",IF(B254&lt;&gt;"",IF(SUM(C254:D254)&lt;&gt;0,"是","否"),"是"))</f>
        <v>否</v>
      </c>
      <c r="G254" s="873" t="str">
        <f>IF(LEN(A254)=3,"类",IF(LEN(A254)=5,"款","项"))</f>
        <v>项</v>
      </c>
    </row>
    <row ht="38.0" customHeight="1" x14ac:dyDescent="0.15" r="255" spans="1:7">
      <c r="A255" s="292">
        <v>23402</v>
      </c>
      <c r="B255" s="284" t="s">
        <v>1532</v>
      </c>
      <c r="C255" s="307">
        <v>0</v>
      </c>
      <c r="D255" s="310">
        <v>0</v>
      </c>
      <c r="E255" s="944" t="str">
        <f>IF(C255&gt;0,D255/C255-1,IF(C255&lt;0,-(D255/C255-1),""))</f>
      </c>
      <c r="F255" s="862" t="str">
        <f>IF(LEN(A255)=3,"是",IF(B255&lt;&gt;"",IF(SUM(C255:D255)&lt;&gt;0,"是","否"),"是"))</f>
        <v>否</v>
      </c>
      <c r="G255" s="873" t="str">
        <f>IF(LEN(A255)=3,"类",IF(LEN(A255)=5,"款","项"))</f>
        <v>款</v>
      </c>
    </row>
    <row ht="38.0" customHeight="1" x14ac:dyDescent="0.15" r="256" spans="1:7">
      <c r="A256" s="292">
        <v>2340201</v>
      </c>
      <c r="B256" s="286" t="s">
        <v>1533</v>
      </c>
      <c r="C256" s="307">
        <v>0</v>
      </c>
      <c r="D256" s="310">
        <v>0</v>
      </c>
      <c r="E256" s="944" t="str">
        <f>IF(C256&gt;0,D256/C256-1,IF(C256&lt;0,-(D256/C256-1),""))</f>
      </c>
      <c r="F256" s="862" t="str">
        <f>IF(LEN(A256)=3,"是",IF(B256&lt;&gt;"",IF(SUM(C256:D256)&lt;&gt;0,"是","否"),"是"))</f>
        <v>否</v>
      </c>
      <c r="G256" s="873" t="str">
        <f>IF(LEN(A256)=3,"类",IF(LEN(A256)=5,"款","项"))</f>
        <v>项</v>
      </c>
    </row>
    <row ht="38.0" customHeight="1" x14ac:dyDescent="0.15" r="257" spans="1:7">
      <c r="A257" s="292">
        <v>2340202</v>
      </c>
      <c r="B257" s="286" t="s">
        <v>1534</v>
      </c>
      <c r="C257" s="307">
        <v>0</v>
      </c>
      <c r="D257" s="310">
        <v>0</v>
      </c>
      <c r="E257" s="944" t="str">
        <f>IF(C257&gt;0,D257/C257-1,IF(C257&lt;0,-(D257/C257-1),""))</f>
      </c>
      <c r="F257" s="862" t="str">
        <f>IF(LEN(A257)=3,"是",IF(B257&lt;&gt;"",IF(SUM(C257:D257)&lt;&gt;0,"是","否"),"是"))</f>
        <v>否</v>
      </c>
      <c r="G257" s="873" t="str">
        <f>IF(LEN(A257)=3,"类",IF(LEN(A257)=5,"款","项"))</f>
        <v>项</v>
      </c>
    </row>
    <row ht="38.0" customHeight="1" x14ac:dyDescent="0.15" r="258" spans="1:7">
      <c r="A258" s="292">
        <v>2340203</v>
      </c>
      <c r="B258" s="286" t="s">
        <v>1535</v>
      </c>
      <c r="C258" s="307">
        <v>0</v>
      </c>
      <c r="D258" s="310">
        <v>0</v>
      </c>
      <c r="E258" s="944" t="str">
        <f>IF(C258&gt;0,D258/C258-1,IF(C258&lt;0,-(D258/C258-1),""))</f>
      </c>
      <c r="F258" s="862" t="str">
        <f>IF(LEN(A258)=3,"是",IF(B258&lt;&gt;"",IF(SUM(C258:D258)&lt;&gt;0,"是","否"),"是"))</f>
        <v>否</v>
      </c>
      <c r="G258" s="873" t="str">
        <f>IF(LEN(A258)=3,"类",IF(LEN(A258)=5,"款","项"))</f>
        <v>项</v>
      </c>
    </row>
    <row ht="38.0" customHeight="1" x14ac:dyDescent="0.15" r="259" spans="1:7">
      <c r="A259" s="292">
        <v>2340204</v>
      </c>
      <c r="B259" s="286" t="s">
        <v>1536</v>
      </c>
      <c r="C259" s="307">
        <v>0</v>
      </c>
      <c r="D259" s="310">
        <v>0</v>
      </c>
      <c r="E259" s="944" t="str">
        <f>IF(C259&gt;0,D259/C259-1,IF(C259&lt;0,-(D259/C259-1),""))</f>
      </c>
      <c r="F259" s="862" t="str">
        <f>IF(LEN(A259)=3,"是",IF(B259&lt;&gt;"",IF(SUM(C259:D259)&lt;&gt;0,"是","否"),"是"))</f>
        <v>否</v>
      </c>
      <c r="G259" s="873" t="str">
        <f>IF(LEN(A259)=3,"类",IF(LEN(A259)=5,"款","项"))</f>
        <v>项</v>
      </c>
    </row>
    <row ht="38.0" customHeight="1" x14ac:dyDescent="0.15" r="260" spans="1:7">
      <c r="A260" s="292">
        <v>2340205</v>
      </c>
      <c r="B260" s="286" t="s">
        <v>1537</v>
      </c>
      <c r="C260" s="307">
        <v>0</v>
      </c>
      <c r="D260" s="310">
        <v>0</v>
      </c>
      <c r="E260" s="944" t="str">
        <f>IF(C260&gt;0,D260/C260-1,IF(C260&lt;0,-(D260/C260-1),""))</f>
      </c>
      <c r="F260" s="862" t="str">
        <f>IF(LEN(A260)=3,"是",IF(B260&lt;&gt;"",IF(SUM(C260:D260)&lt;&gt;0,"是","否"),"是"))</f>
        <v>否</v>
      </c>
      <c r="G260" s="873" t="str">
        <f>IF(LEN(A260)=3,"类",IF(LEN(A260)=5,"款","项"))</f>
        <v>项</v>
      </c>
    </row>
    <row ht="38.0" customHeight="1" x14ac:dyDescent="0.15" r="261" spans="1:7">
      <c r="A261" s="292">
        <v>2340299</v>
      </c>
      <c r="B261" s="286" t="s">
        <v>1538</v>
      </c>
      <c r="C261" s="307">
        <v>0</v>
      </c>
      <c r="D261" s="310">
        <v>0</v>
      </c>
      <c r="E261" s="944" t="str">
        <f>IF(C261&gt;0,D261/C261-1,IF(C261&lt;0,-(D261/C261-1),""))</f>
      </c>
      <c r="F261" s="862" t="str">
        <f>IF(LEN(A261)=3,"是",IF(B261&lt;&gt;"",IF(SUM(C261:D261)&lt;&gt;0,"是","否"),"是"))</f>
        <v>否</v>
      </c>
      <c r="G261" s="873" t="str">
        <f>IF(LEN(A261)=3,"类",IF(LEN(A261)=5,"款","项"))</f>
        <v>项</v>
      </c>
    </row>
    <row ht="38.0" customHeight="1" x14ac:dyDescent="0.15" r="262" spans="1:6">
      <c r="A262" s="280"/>
      <c r="B262" s="281"/>
      <c r="C262" s="310"/>
      <c r="D262" s="307"/>
      <c r="E262" s="944" t="str">
        <f>IF(C262&gt;0,D262/C262-1,IF(C262&lt;0,-(D262/C262-1),""))</f>
      </c>
      <c r="F262" s="862" t="str">
        <f>IF(LEN(A262)=3,"是",IF(B262&lt;&gt;"",IF(SUM(C262:D262)&lt;&gt;0,"是","否"),"是"))</f>
        <v>是</v>
      </c>
    </row>
    <row ht="38.0" customHeight="1" x14ac:dyDescent="0.15" r="263" spans="1:6">
      <c r="A263" s="293"/>
      <c r="B263" s="294" t="s">
        <v>1539</v>
      </c>
      <c r="C263" s="307">
        <f>SUM(C4,C20,C32,C43,C98,C124,C176,C180,C206,C223,C241)</f>
        <v>59758</v>
      </c>
      <c r="D263" s="307">
        <f>SUM(D4,D20,D32,D43,D98,D124,D176,D180,D206,D223,D241)</f>
        <v>28722</v>
      </c>
      <c r="E263" s="944">
        <f>IF(C263&gt;0,D263/C263-1,IF(C263&lt;0,-(D263/C263-1),""))</f>
        <v>-0.5194</v>
      </c>
      <c r="F263" s="862" t="s">
        <v>1540</v>
      </c>
    </row>
    <row ht="38.0" customHeight="1" x14ac:dyDescent="0.15" r="264" spans="1:6">
      <c r="A264" s="976">
        <v>230</v>
      </c>
      <c r="B264" s="883" t="s">
        <v>121</v>
      </c>
      <c r="C264" s="307">
        <f>SUM(C265,C268:C269)</f>
        <v>4693</v>
      </c>
      <c r="D264" s="307">
        <f>SUM(D265,D268:D269)</f>
        <v>550</v>
      </c>
      <c r="E264" s="944">
        <f>IF(C264&gt;0,D264/C264-1,IF(C264&lt;0,-(D264/C264-1),""))</f>
        <v>-0.8828</v>
      </c>
      <c r="F264" s="862" t="str">
        <f>IF(LEN(A264)=3,"是",IF(B264&lt;&gt;"",IF(SUM(C264:D264)&lt;&gt;0,"是","否"),"是"))</f>
        <v>是</v>
      </c>
    </row>
    <row ht="38.0" customHeight="1" x14ac:dyDescent="0.15" r="265" spans="1:6">
      <c r="A265" s="976">
        <v>23004</v>
      </c>
      <c r="B265" s="975" t="s">
        <v>1541</v>
      </c>
      <c r="C265" s="307">
        <f>SUM(C266:C267)</f>
        <v>389</v>
      </c>
      <c r="D265" s="307">
        <f>SUM(D266:D267)</f>
        <v>550</v>
      </c>
      <c r="E265" s="944">
        <f>IF(C265&gt;0,D265/C265-1,IF(C265&lt;0,-(D265/C265-1),""))</f>
        <v>0.4139</v>
      </c>
      <c r="F265" s="862" t="str">
        <f>IF(LEN(A265)=3,"是",IF(B265&lt;&gt;"",IF(SUM(C265:D265)&lt;&gt;0,"是","否"),"是"))</f>
        <v>是</v>
      </c>
    </row>
    <row ht="38.0" customHeight="1" x14ac:dyDescent="0.15" r="266" spans="1:7">
      <c r="A266" s="974">
        <v>2300402</v>
      </c>
      <c r="B266" s="950" t="s">
        <v>1542</v>
      </c>
      <c r="C266" s="310">
        <v>389</v>
      </c>
      <c r="D266" s="328">
        <v>550</v>
      </c>
      <c r="E266" s="944">
        <f>IF(C266&gt;0,D266/C266-1,IF(C266&lt;0,-(D266/C266-1),""))</f>
        <v>0.4139</v>
      </c>
      <c r="F266" s="862" t="str">
        <f>IF(LEN(A266)=3,"是",IF(B266&lt;&gt;"",IF(SUM(C266:D266)&lt;&gt;0,"是","否"),"是"))</f>
        <v>是</v>
      </c>
      <c r="G266" s="873"/>
    </row>
    <row ht="38.0" customHeight="1" x14ac:dyDescent="0.15" r="267" spans="1:7">
      <c r="A267" s="974">
        <v>2300403</v>
      </c>
      <c r="B267" s="950" t="s">
        <v>1543</v>
      </c>
      <c r="C267" s="310"/>
      <c r="D267" s="328"/>
      <c r="E267" s="944" t="str">
        <f>IF(C267&gt;0,D267/C267-1,IF(C267&lt;0,-(D267/C267-1),""))</f>
      </c>
      <c r="F267" s="862" t="str">
        <f>IF(LEN(A267)=3,"是",IF(B267&lt;&gt;"",IF(SUM(C267:D267)&lt;&gt;0,"是","否"),"是"))</f>
        <v>否</v>
      </c>
      <c r="G267" s="873"/>
    </row>
    <row ht="38.0" customHeight="1" x14ac:dyDescent="0.15" r="268" spans="1:6">
      <c r="A268" s="974">
        <v>23008</v>
      </c>
      <c r="B268" s="883" t="s">
        <v>1544</v>
      </c>
      <c r="C268" s="307">
        <v>0</v>
      </c>
      <c r="D268" s="329"/>
      <c r="E268" s="944" t="str">
        <f>IF(C268&gt;0,D268/C268-1,IF(C268&lt;0,-(D268/C268-1),""))</f>
      </c>
      <c r="F268" s="862" t="str">
        <f>IF(LEN(A268)=3,"是",IF(B268&lt;&gt;"",IF(SUM(C268:D268)&lt;&gt;0,"是","否"),"是"))</f>
        <v>否</v>
      </c>
    </row>
    <row ht="38.0" customHeight="1" x14ac:dyDescent="0.15" r="269" spans="1:6">
      <c r="A269" s="974">
        <v>23009</v>
      </c>
      <c r="B269" s="883" t="s">
        <v>1545</v>
      </c>
      <c r="C269" s="307">
        <v>4304</v>
      </c>
      <c r="D269" s="329"/>
      <c r="E269" s="944">
        <f>IF(C269&gt;0,D269/C269-1,IF(C269&lt;0,-(D269/C269-1),""))</f>
        <v>-1</v>
      </c>
      <c r="F269" s="862" t="str">
        <f>IF(LEN(A269)=3,"是",IF(B269&lt;&gt;"",IF(SUM(C269:D269)&lt;&gt;0,"是","否"),"是"))</f>
        <v>是</v>
      </c>
    </row>
    <row ht="38.0" customHeight="1" x14ac:dyDescent="0.15" r="270" spans="1:6">
      <c r="A270" s="974">
        <v>231</v>
      </c>
      <c r="B270" s="883" t="s">
        <v>1546</v>
      </c>
      <c r="C270" s="307">
        <v>14200</v>
      </c>
      <c r="D270" s="330">
        <v>900</v>
      </c>
      <c r="E270" s="944">
        <f>IF(C270&gt;0,D270/C270-1,IF(C270&lt;0,-(D270/C270-1),""))</f>
        <v>-0.9366</v>
      </c>
      <c r="F270" s="862" t="str">
        <f>IF(LEN(A270)=3,"是",IF(B270&lt;&gt;"",IF(SUM(C270:D270)&lt;&gt;0,"是","否"),"是"))</f>
        <v>是</v>
      </c>
    </row>
    <row ht="38.0" customHeight="1" x14ac:dyDescent="0.15" r="271" spans="1:6">
      <c r="A271" s="973"/>
      <c r="B271" s="945" t="s">
        <v>128</v>
      </c>
      <c r="C271" s="332">
        <f>SUM(C263:C264,C270)</f>
        <v>78651</v>
      </c>
      <c r="D271" s="332">
        <f>SUM(D263:D264,D270)</f>
        <v>30172</v>
      </c>
      <c r="E271" s="944">
        <f>IF(C271&gt;0,D271/C271-1,IF(C271&lt;0,-(D271/C271-1),""))</f>
        <v>-0.6164</v>
      </c>
      <c r="F271" s="862" t="s">
        <v>1540</v>
      </c>
    </row>
    <row x14ac:dyDescent="0.15" r="272" spans="3:3">
      <c r="C272" s="972"/>
    </row>
    <row x14ac:dyDescent="0.15" r="274" spans="3:3">
      <c r="C274" s="972"/>
    </row>
    <row x14ac:dyDescent="0.15" r="276" spans="3:3">
      <c r="C276" s="972"/>
    </row>
    <row x14ac:dyDescent="0.15" r="277" spans="3:3">
      <c r="C277" s="972"/>
    </row>
    <row x14ac:dyDescent="0.15" r="279" spans="3:3">
      <c r="C279" s="972"/>
    </row>
    <row x14ac:dyDescent="0.15" r="280" spans="3:3">
      <c r="C280" s="972"/>
    </row>
    <row x14ac:dyDescent="0.15" r="281" spans="3:3">
      <c r="C281" s="972"/>
    </row>
    <row x14ac:dyDescent="0.15" r="282" spans="3:3">
      <c r="C282" s="972"/>
    </row>
    <row x14ac:dyDescent="0.15" r="284" spans="3:3">
      <c r="C284" s="972"/>
    </row>
  </sheetData>
  <autoFilter ref="A3:G271"/>
  <mergeCells count="1">
    <mergeCell ref="B1:E1"/>
  </mergeCells>
  <phoneticPr fontId="0" type="noConversion"/>
  <conditionalFormatting sqref="B270">
    <cfRule type="expression" stopIfTrue="1" priority="3" operator="between">
      <formula>"len($A:$A)=3"</formula>
    </cfRule>
  </conditionalFormatting>
  <conditionalFormatting sqref="D270">
    <cfRule type="expression" stopIfTrue="1" priority="1"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38"/>
  <sheetViews>
    <sheetView showGridLines="0" showZeros="0" view="pageBreakPreview" zoomScale="100" zoomScaleNormal="115" topLeftCell="A1" workbookViewId="0">
      <pane ySplit="3" topLeftCell="A4" activePane="bottomLeft" state="frozen"/>
      <selection activeCell="A1" activeCellId="0" sqref="A1"/>
      <selection pane="bottomLeft" activeCell="A1" activeCellId="0" sqref="A1:A1048576"/>
    </sheetView>
  </sheetViews>
  <sheetFormatPr defaultRowHeight="14.25" defaultColWidth="9.0" x14ac:dyDescent="0.15"/>
  <cols>
    <col min="1" max="1" width="15.0" customWidth="1" style="872" hidden="1"/>
    <col min="2" max="2" width="50.75" customWidth="1" style="872"/>
    <col min="3" max="4" width="20.625" customWidth="1" style="872"/>
    <col min="5" max="5" width="20.625" customWidth="1" style="958"/>
    <col min="6" max="6" width="3.75" customWidth="1" style="872" hidden="1"/>
    <col min="7" max="16384" width="9.0" style="872"/>
  </cols>
  <sheetData>
    <row ht="45.0" customHeight="1" x14ac:dyDescent="0.15" r="1" spans="1:6">
      <c r="A1" s="873"/>
      <c r="B1" s="663" t="s">
        <v>1547</v>
      </c>
      <c r="C1" s="663"/>
      <c r="D1" s="663"/>
      <c r="E1" s="663"/>
      <c r="F1" s="873"/>
    </row>
    <row s="862" customFormat="1" ht="20.1" customHeight="1" x14ac:dyDescent="0.15" r="2" spans="2:6">
      <c r="B2" s="956"/>
      <c r="C2" s="971"/>
      <c r="D2" s="956"/>
      <c r="E2" s="970" t="s">
        <v>2</v>
      </c>
    </row>
    <row s="952" customFormat="1" ht="45.0" customHeight="1" x14ac:dyDescent="0.15" r="3" spans="1:6">
      <c r="A3" s="954" t="s">
        <v>3</v>
      </c>
      <c r="B3" s="919" t="s">
        <v>4</v>
      </c>
      <c r="C3" s="812" t="s">
        <v>5</v>
      </c>
      <c r="D3" s="812" t="s">
        <v>6</v>
      </c>
      <c r="E3" s="812" t="s">
        <v>130</v>
      </c>
      <c r="F3" s="969" t="s">
        <v>8</v>
      </c>
    </row>
    <row s="952" customFormat="1" ht="36.0" customHeight="1" x14ac:dyDescent="0.15" r="4" spans="1:6">
      <c r="A4" s="285">
        <v>1030102</v>
      </c>
      <c r="B4" s="281" t="s">
        <v>1283</v>
      </c>
      <c r="C4" s="307">
        <v>0</v>
      </c>
      <c r="D4" s="307"/>
      <c r="E4" s="960" t="str">
        <f>IF(C4&gt;0,D4/C4-1,IF(C4&lt;0,-(D4/C4-1),""))</f>
      </c>
      <c r="F4" s="862" t="str">
        <f>IF(LEN(A4)=7,"是",IF(B4&lt;&gt;"",IF(SUM(C4:D4)&lt;&gt;0,"是","否"),"是"))</f>
        <v>是</v>
      </c>
    </row>
    <row ht="36.0" customHeight="1" x14ac:dyDescent="0.15" r="5" spans="1:6">
      <c r="A5" s="285">
        <v>1030112</v>
      </c>
      <c r="B5" s="281" t="s">
        <v>1284</v>
      </c>
      <c r="C5" s="307"/>
      <c r="D5" s="307"/>
      <c r="E5" s="960" t="str">
        <f>IF(C5&gt;0,D5/C5-1,IF(C5&lt;0,-(D5/C5-1),""))</f>
      </c>
      <c r="F5" s="862" t="str">
        <f>IF(LEN(A5)=7,"是",IF(B5&lt;&gt;"",IF(SUM(C5:D5)&lt;&gt;0,"是","否"),"是"))</f>
        <v>是</v>
      </c>
    </row>
    <row ht="36.0" customHeight="1" x14ac:dyDescent="0.15" r="6" spans="1:6">
      <c r="A6" s="285">
        <v>1030115</v>
      </c>
      <c r="B6" s="281" t="s">
        <v>1285</v>
      </c>
      <c r="C6" s="307"/>
      <c r="D6" s="307"/>
      <c r="E6" s="960" t="str">
        <f>IF(C6&gt;0,D6/C6-1,IF(C6&lt;0,-(D6/C6-1),""))</f>
      </c>
      <c r="F6" s="862" t="str">
        <f>IF(LEN(A6)=7,"是",IF(B6&lt;&gt;"",IF(SUM(C6:D6)&lt;&gt;0,"是","否"),"是"))</f>
        <v>是</v>
      </c>
    </row>
    <row ht="36.0" customHeight="1" x14ac:dyDescent="0.15" r="7" spans="1:6">
      <c r="A7" s="285">
        <v>1030129</v>
      </c>
      <c r="B7" s="281" t="s">
        <v>1286</v>
      </c>
      <c r="C7" s="307">
        <v>0</v>
      </c>
      <c r="D7" s="307"/>
      <c r="E7" s="960" t="str">
        <f>IF(C7&gt;0,D7/C7-1,IF(C7&lt;0,-(D7/C7-1),""))</f>
      </c>
      <c r="F7" s="862" t="str">
        <f>IF(LEN(A7)=7,"是",IF(B7&lt;&gt;"",IF(SUM(C7:D7)&lt;&gt;0,"是","否"),"是"))</f>
        <v>是</v>
      </c>
    </row>
    <row ht="36.0" customHeight="1" x14ac:dyDescent="0.15" r="8" spans="1:6">
      <c r="A8" s="285">
        <v>1030146</v>
      </c>
      <c r="B8" s="281" t="s">
        <v>1287</v>
      </c>
      <c r="C8" s="307">
        <v>0</v>
      </c>
      <c r="D8" s="307"/>
      <c r="E8" s="960" t="str">
        <f>IF(C8&gt;0,D8/C8-1,IF(C8&lt;0,-(D8/C8-1),""))</f>
      </c>
      <c r="F8" s="862" t="str">
        <f>IF(LEN(A8)=7,"是",IF(B8&lt;&gt;"",IF(SUM(C8:D8)&lt;&gt;0,"是","否"),"是"))</f>
        <v>是</v>
      </c>
    </row>
    <row ht="36.0" customHeight="1" x14ac:dyDescent="0.15" r="9" spans="1:6">
      <c r="A9" s="285">
        <v>1030147</v>
      </c>
      <c r="B9" s="281" t="s">
        <v>1288</v>
      </c>
      <c r="C9" s="307">
        <v>0</v>
      </c>
      <c r="D9" s="307"/>
      <c r="E9" s="960" t="str">
        <f>IF(C9&gt;0,D9/C9-1,IF(C9&lt;0,-(D9/C9-1),""))</f>
      </c>
      <c r="F9" s="862" t="str">
        <f>IF(LEN(A9)=7,"是",IF(B9&lt;&gt;"",IF(SUM(C9:D9)&lt;&gt;0,"是","否"),"是"))</f>
        <v>是</v>
      </c>
    </row>
    <row ht="36.0" customHeight="1" x14ac:dyDescent="0.15" r="10" spans="1:6">
      <c r="A10" s="285">
        <v>1030148</v>
      </c>
      <c r="B10" s="281" t="s">
        <v>1289</v>
      </c>
      <c r="C10" s="307">
        <v>10390</v>
      </c>
      <c r="D10" s="307">
        <f>SUM(D11:D15)</f>
        <v>14054</v>
      </c>
      <c r="E10" s="960">
        <f>IF(C10&gt;0,D10/C10-1,IF(C10&lt;0,-(D10/C10-1),""))</f>
        <v>0.3526</v>
      </c>
      <c r="F10" s="862" t="str">
        <f>IF(LEN(A10)=7,"是",IF(B10&lt;&gt;"",IF(SUM(C10:D10)&lt;&gt;0,"是","否"),"是"))</f>
        <v>是</v>
      </c>
    </row>
    <row ht="36.0" customHeight="1" x14ac:dyDescent="0.15" r="11" spans="1:6">
      <c r="A11" s="285">
        <v>103014801</v>
      </c>
      <c r="B11" s="286" t="s">
        <v>1290</v>
      </c>
      <c r="C11" s="309">
        <v>10212</v>
      </c>
      <c r="D11" s="309">
        <v>13593</v>
      </c>
      <c r="E11" s="960">
        <f>IF(C11&gt;0,D11/C11-1,IF(C11&lt;0,-(D11/C11-1),""))</f>
        <v>0.3311</v>
      </c>
      <c r="F11" s="862" t="str">
        <f>IF(LEN(A11)=7,"是",IF(B11&lt;&gt;"",IF(SUM(C11:D11)&lt;&gt;0,"是","否"),"是"))</f>
        <v>是</v>
      </c>
    </row>
    <row ht="36.0" customHeight="1" x14ac:dyDescent="0.15" r="12" spans="1:6">
      <c r="A12" s="285">
        <v>103014802</v>
      </c>
      <c r="B12" s="286" t="s">
        <v>1291</v>
      </c>
      <c r="C12" s="309">
        <v>56</v>
      </c>
      <c r="D12" s="309"/>
      <c r="E12" s="960">
        <f>IF(C12&gt;0,D12/C12-1,IF(C12&lt;0,-(D12/C12-1),""))</f>
        <v>-1</v>
      </c>
      <c r="F12" s="862" t="str">
        <f>IF(LEN(A12)=7,"是",IF(B12&lt;&gt;"",IF(SUM(C12:D12)&lt;&gt;0,"是","否"),"是"))</f>
        <v>是</v>
      </c>
    </row>
    <row ht="36.0" customHeight="1" x14ac:dyDescent="0.15" r="13" spans="1:6">
      <c r="A13" s="285">
        <v>103014803</v>
      </c>
      <c r="B13" s="286" t="s">
        <v>1292</v>
      </c>
      <c r="C13" s="309">
        <v>280</v>
      </c>
      <c r="D13" s="309">
        <v>461</v>
      </c>
      <c r="E13" s="960">
        <f>IF(C13&gt;0,D13/C13-1,IF(C13&lt;0,-(D13/C13-1),""))</f>
        <v>0.6464</v>
      </c>
      <c r="F13" s="862" t="str">
        <f>IF(LEN(A13)=7,"是",IF(B13&lt;&gt;"",IF(SUM(C13:D13)&lt;&gt;0,"是","否"),"是"))</f>
        <v>是</v>
      </c>
    </row>
    <row ht="36.0" customHeight="1" x14ac:dyDescent="0.15" r="14" spans="1:6">
      <c r="A14" s="285">
        <v>103014898</v>
      </c>
      <c r="B14" s="286" t="s">
        <v>1293</v>
      </c>
      <c r="C14" s="309">
        <v>-158</v>
      </c>
      <c r="D14" s="309"/>
      <c r="E14" s="960">
        <f>IF(C14&gt;0,D14/C14-1,IF(C14&lt;0,-(D14/C14-1),""))</f>
        <v>1</v>
      </c>
      <c r="F14" s="862" t="str">
        <f>IF(LEN(A14)=7,"是",IF(B14&lt;&gt;"",IF(SUM(C14:D14)&lt;&gt;0,"是","否"),"是"))</f>
        <v>是</v>
      </c>
    </row>
    <row ht="36.0" customHeight="1" x14ac:dyDescent="0.15" r="15" spans="1:6">
      <c r="A15" s="285">
        <v>103014899</v>
      </c>
      <c r="B15" s="284" t="s">
        <v>1294</v>
      </c>
      <c r="C15" s="310">
        <v>0</v>
      </c>
      <c r="D15" s="310"/>
      <c r="E15" s="960" t="str">
        <f>IF(C15&gt;0,D15/C15-1,IF(C15&lt;0,-(D15/C15-1),""))</f>
      </c>
      <c r="F15" s="862" t="str">
        <f>IF(LEN(A15)=7,"是",IF(B15&lt;&gt;"",IF(SUM(C15:D15)&lt;&gt;0,"是","否"),"是"))</f>
        <v>否</v>
      </c>
    </row>
    <row ht="36.0" customHeight="1" x14ac:dyDescent="0.15" r="16" spans="1:6">
      <c r="A16" s="311">
        <v>1030150</v>
      </c>
      <c r="B16" s="164" t="s">
        <v>1295</v>
      </c>
      <c r="C16" s="307">
        <v>0</v>
      </c>
      <c r="D16" s="307"/>
      <c r="E16" s="960" t="str">
        <f>IF(C16&gt;0,D16/C16-1,IF(C16&lt;0,-(D16/C16-1),""))</f>
      </c>
      <c r="F16" s="862" t="str">
        <f>IF(LEN(A16)=7,"是",IF(B16&lt;&gt;"",IF(SUM(C16:D16)&lt;&gt;0,"是","否"),"是"))</f>
        <v>是</v>
      </c>
    </row>
    <row ht="36.0" customHeight="1" x14ac:dyDescent="0.15" r="17" spans="1:6">
      <c r="A17" s="311">
        <v>1030155</v>
      </c>
      <c r="B17" s="164" t="s">
        <v>1296</v>
      </c>
      <c r="C17" s="307">
        <v>0</v>
      </c>
      <c r="D17" s="307"/>
      <c r="E17" s="960" t="str">
        <f>IF(C17&gt;0,D17/C17-1,IF(C17&lt;0,-(D17/C17-1),""))</f>
      </c>
      <c r="F17" s="862" t="str">
        <f>IF(LEN(A17)=7,"是",IF(B17&lt;&gt;"",IF(SUM(C17:D17)&lt;&gt;0,"是","否"),"是"))</f>
        <v>是</v>
      </c>
    </row>
    <row ht="36.0" customHeight="1" x14ac:dyDescent="0.15" r="18" spans="1:6">
      <c r="A18" s="311">
        <v>103015501</v>
      </c>
      <c r="B18" s="178" t="s">
        <v>1297</v>
      </c>
      <c r="C18" s="310">
        <v>0</v>
      </c>
      <c r="D18" s="310"/>
      <c r="E18" s="960" t="str">
        <f>IF(C18&gt;0,D18/C18-1,IF(C18&lt;0,-(D18/C18-1),""))</f>
      </c>
      <c r="F18" s="862" t="str">
        <f>IF(LEN(A18)=7,"是",IF(B18&lt;&gt;"",IF(SUM(C18:D18)&lt;&gt;0,"是","否"),"是"))</f>
        <v>否</v>
      </c>
    </row>
    <row ht="36.0" customHeight="1" x14ac:dyDescent="0.15" r="19" spans="1:6">
      <c r="A19" s="311">
        <v>103015502</v>
      </c>
      <c r="B19" s="178" t="s">
        <v>1298</v>
      </c>
      <c r="C19" s="310">
        <v>0</v>
      </c>
      <c r="D19" s="310"/>
      <c r="E19" s="960" t="str">
        <f>IF(C19&gt;0,D19/C19-1,IF(C19&lt;0,-(D19/C19-1),""))</f>
      </c>
      <c r="F19" s="862" t="str">
        <f>IF(LEN(A19)=7,"是",IF(B19&lt;&gt;"",IF(SUM(C19:D19)&lt;&gt;0,"是","否"),"是"))</f>
        <v>否</v>
      </c>
    </row>
    <row ht="36.0" customHeight="1" x14ac:dyDescent="0.15" r="20" spans="1:6">
      <c r="A20" s="311">
        <v>1030156</v>
      </c>
      <c r="B20" s="164" t="s">
        <v>1299</v>
      </c>
      <c r="C20" s="307">
        <v>0</v>
      </c>
      <c r="D20" s="307"/>
      <c r="E20" s="960" t="str">
        <f>IF(C20&gt;0,D20/C20-1,IF(C20&lt;0,-(D20/C20-1),""))</f>
      </c>
      <c r="F20" s="862" t="str">
        <f>IF(LEN(A20)=7,"是",IF(B20&lt;&gt;"",IF(SUM(C20:D20)&lt;&gt;0,"是","否"),"是"))</f>
        <v>是</v>
      </c>
    </row>
    <row ht="36.0" customHeight="1" x14ac:dyDescent="0.15" r="21" spans="1:6">
      <c r="A21" s="311">
        <v>1030157</v>
      </c>
      <c r="B21" s="164" t="s">
        <v>1300</v>
      </c>
      <c r="C21" s="307">
        <v>0</v>
      </c>
      <c r="D21" s="307"/>
      <c r="E21" s="960" t="str">
        <f>IF(C21&gt;0,D21/C21-1,IF(C21&lt;0,-(D21/C21-1),""))</f>
      </c>
      <c r="F21" s="862" t="str">
        <f>IF(LEN(A21)=7,"是",IF(B21&lt;&gt;"",IF(SUM(C21:D21)&lt;&gt;0,"是","否"),"是"))</f>
        <v>是</v>
      </c>
    </row>
    <row ht="36.0" customHeight="1" x14ac:dyDescent="0.15" r="22" spans="1:6">
      <c r="A22" s="311">
        <v>1030158</v>
      </c>
      <c r="B22" s="164" t="s">
        <v>1301</v>
      </c>
      <c r="C22" s="307">
        <v>0</v>
      </c>
      <c r="D22" s="307"/>
      <c r="E22" s="960" t="str">
        <f>IF(C22&gt;0,D22/C22-1,IF(C22&lt;0,-(D22/C22-1),""))</f>
      </c>
      <c r="F22" s="862" t="str">
        <f>IF(LEN(A22)=7,"是",IF(B22&lt;&gt;"",IF(SUM(C22:D22)&lt;&gt;0,"是","否"),"是"))</f>
        <v>是</v>
      </c>
    </row>
    <row ht="36.0" customHeight="1" x14ac:dyDescent="0.15" r="23" spans="1:6">
      <c r="A23" s="285">
        <v>1030159</v>
      </c>
      <c r="B23" s="281" t="s">
        <v>1302</v>
      </c>
      <c r="C23" s="307">
        <v>0</v>
      </c>
      <c r="D23" s="307"/>
      <c r="E23" s="960" t="str">
        <f>IF(C23&gt;0,D23/C23-1,IF(C23&lt;0,-(D23/C23-1),""))</f>
      </c>
      <c r="F23" s="862" t="str">
        <f>IF(LEN(A23)=7,"是",IF(B23&lt;&gt;"",IF(SUM(C23:D23)&lt;&gt;0,"是","否"),"是"))</f>
        <v>是</v>
      </c>
    </row>
    <row ht="36.0" customHeight="1" x14ac:dyDescent="0.15" r="24" spans="1:6">
      <c r="A24" s="285">
        <v>1030178</v>
      </c>
      <c r="B24" s="281" t="s">
        <v>1303</v>
      </c>
      <c r="C24" s="307">
        <v>310</v>
      </c>
      <c r="D24" s="307">
        <v>350</v>
      </c>
      <c r="E24" s="960">
        <f>IF(C24&gt;0,D24/C24-1,IF(C24&lt;0,-(D24/C24-1),""))</f>
        <v>0.129</v>
      </c>
      <c r="F24" s="862" t="str">
        <f>IF(LEN(A24)=7,"是",IF(B24&lt;&gt;"",IF(SUM(C24:D24)&lt;&gt;0,"是","否"),"是"))</f>
        <v>是</v>
      </c>
    </row>
    <row ht="36.0" customHeight="1" x14ac:dyDescent="0.15" r="25" spans="1:6">
      <c r="A25" s="285">
        <v>1030180</v>
      </c>
      <c r="B25" s="281" t="s">
        <v>1304</v>
      </c>
      <c r="C25" s="307">
        <v>0</v>
      </c>
      <c r="D25" s="307"/>
      <c r="E25" s="960" t="str">
        <f>IF(C25&gt;0,D25/C25-1,IF(C25&lt;0,-(D25/C25-1),""))</f>
      </c>
      <c r="F25" s="862" t="str">
        <f>IF(LEN(A25)=7,"是",IF(B25&lt;&gt;"",IF(SUM(C25:D25)&lt;&gt;0,"是","否"),"是"))</f>
        <v>是</v>
      </c>
    </row>
    <row ht="36.0" customHeight="1" x14ac:dyDescent="0.15" r="26" spans="1:6">
      <c r="A26" s="285">
        <v>1030199</v>
      </c>
      <c r="B26" s="281" t="s">
        <v>1305</v>
      </c>
      <c r="C26" s="307">
        <v>0</v>
      </c>
      <c r="D26" s="307"/>
      <c r="E26" s="960" t="str">
        <f>IF(C26&gt;0,D26/C26-1,IF(C26&lt;0,-(D26/C26-1),""))</f>
      </c>
      <c r="F26" s="862" t="str">
        <f>IF(LEN(A26)=7,"是",IF(B26&lt;&gt;"",IF(SUM(C26:D26)&lt;&gt;0,"是","否"),"是"))</f>
        <v>是</v>
      </c>
    </row>
    <row ht="36.0" customHeight="1" x14ac:dyDescent="0.15" r="27" spans="1:6">
      <c r="A27" s="285">
        <v>10310</v>
      </c>
      <c r="B27" s="281" t="s">
        <v>1306</v>
      </c>
      <c r="C27" s="307">
        <v>8249</v>
      </c>
      <c r="D27" s="307">
        <v>4806</v>
      </c>
      <c r="E27" s="960">
        <f>IF(C27&gt;0,D27/C27-1,IF(C27&lt;0,-(D27/C27-1),""))</f>
        <v>-0.4174</v>
      </c>
      <c r="F27" s="862" t="str">
        <f>IF(LEN(A27)=7,"是",IF(B27&lt;&gt;"",IF(SUM(C27:D27)&lt;&gt;0,"是","否"),"是"))</f>
        <v>是</v>
      </c>
    </row>
    <row ht="36.0" customHeight="1" x14ac:dyDescent="0.15" r="28" spans="1:6">
      <c r="A28" s="285"/>
      <c r="B28" s="284"/>
      <c r="C28" s="310"/>
      <c r="D28" s="310"/>
      <c r="E28" s="960" t="str">
        <f>IF(C28&gt;0,D28/C28-1,IF(C28&lt;0,-(D28/C28-1),""))</f>
      </c>
      <c r="F28" s="862" t="str">
        <f>IF(LEN(A28)=7,"是",IF(B28&lt;&gt;"",IF(SUM(C28:D28)&lt;&gt;0,"是","否"),"是"))</f>
        <v>是</v>
      </c>
    </row>
    <row ht="36.0" customHeight="1" x14ac:dyDescent="0.15" r="29" spans="1:6">
      <c r="A29" s="312"/>
      <c r="B29" s="294" t="s">
        <v>1548</v>
      </c>
      <c r="C29" s="307">
        <f>SUM(C4:C10,C16,C17,C20:C27)</f>
        <v>18949</v>
      </c>
      <c r="D29" s="307">
        <f>SUM(D4:D10,D16,D17,D20:D27)</f>
        <v>19210</v>
      </c>
      <c r="E29" s="960">
        <f>IF(C29&gt;0,D29/C29-1,IF(C29&lt;0,-(D29/C29-1),""))</f>
        <v>0.0138</v>
      </c>
      <c r="F29" s="862" t="s">
        <v>1540</v>
      </c>
    </row>
    <row ht="36.0" customHeight="1" x14ac:dyDescent="0.15" r="30" spans="1:6">
      <c r="A30" s="968">
        <v>105</v>
      </c>
      <c r="B30" s="967" t="s">
        <v>1308</v>
      </c>
      <c r="C30" s="796"/>
      <c r="D30" s="796"/>
      <c r="E30" s="960" t="str">
        <f>IF(C30&gt;0,D30/C30-1,IF(C30&lt;0,-(D30/C30-1),""))</f>
      </c>
      <c r="F30" s="862" t="s">
        <v>1540</v>
      </c>
    </row>
    <row ht="36.0" customHeight="1" x14ac:dyDescent="0.15" r="31" spans="1:6">
      <c r="A31" s="968">
        <v>110</v>
      </c>
      <c r="B31" s="967" t="s">
        <v>61</v>
      </c>
      <c r="C31" s="796">
        <f>SUM(C32,C35,C36,C37)</f>
        <v>59702</v>
      </c>
      <c r="D31" s="796">
        <f>SUM(D32,D35,D36,D37)</f>
        <v>10962</v>
      </c>
      <c r="E31" s="960">
        <f>IF(C31&gt;0,D31/C31-1,IF(C31&lt;0,-(D31/C31-1),""))</f>
        <v>-0.8164</v>
      </c>
      <c r="F31" s="862" t="s">
        <v>1540</v>
      </c>
    </row>
    <row ht="36.0" customHeight="1" x14ac:dyDescent="0.15" r="32" spans="1:6">
      <c r="A32" s="964">
        <v>11004</v>
      </c>
      <c r="B32" s="966" t="s">
        <v>1549</v>
      </c>
      <c r="C32" s="800">
        <f>SUM(C33:C34)</f>
        <v>8069</v>
      </c>
      <c r="D32" s="800">
        <v>1500</v>
      </c>
      <c r="E32" s="960">
        <f>IF(C32&gt;0,D32/C32-1,IF(C32&lt;0,-(D32/C32-1),""))</f>
        <v>-0.8141</v>
      </c>
      <c r="F32" s="862" t="s">
        <v>1550</v>
      </c>
    </row>
    <row ht="36.0" customHeight="1" x14ac:dyDescent="0.15" r="33" spans="1:6">
      <c r="A33" s="964">
        <v>1100401</v>
      </c>
      <c r="B33" s="966" t="s">
        <v>1310</v>
      </c>
      <c r="C33" s="800">
        <v>8069</v>
      </c>
      <c r="D33" s="800"/>
      <c r="E33" s="960">
        <f>IF(C33&gt;0,D33/C33-1,IF(C33&lt;0,-(D33/C33-1),""))</f>
        <v>-1</v>
      </c>
      <c r="F33" s="862" t="s">
        <v>1550</v>
      </c>
    </row>
    <row ht="36.0" customHeight="1" x14ac:dyDescent="0.15" r="34" spans="1:6">
      <c r="A34" s="964">
        <v>1100402</v>
      </c>
      <c r="B34" s="966" t="s">
        <v>1551</v>
      </c>
      <c r="C34" s="876"/>
      <c r="D34" s="800"/>
      <c r="E34" s="960" t="str">
        <f>IF(C34&gt;0,D34/C34-1,IF(C34&lt;0,-(D34/C34-1),""))</f>
      </c>
      <c r="F34" s="862" t="s">
        <v>1550</v>
      </c>
    </row>
    <row ht="36.0" customHeight="1" x14ac:dyDescent="0.15" r="35" spans="1:6">
      <c r="A35" s="964">
        <v>11008</v>
      </c>
      <c r="B35" s="966" t="s">
        <v>64</v>
      </c>
      <c r="C35" s="800">
        <v>501</v>
      </c>
      <c r="D35" s="965">
        <v>4304</v>
      </c>
      <c r="E35" s="960">
        <f>IF(C35&gt;0,D35/C35-1,IF(C35&lt;0,-(D35/C35-1),""))</f>
        <v>7.5908</v>
      </c>
      <c r="F35" s="862" t="s">
        <v>1550</v>
      </c>
    </row>
    <row ht="36.0" customHeight="1" x14ac:dyDescent="0.15" r="36" spans="1:6">
      <c r="A36" s="964">
        <v>11009</v>
      </c>
      <c r="B36" s="963" t="s">
        <v>65</v>
      </c>
      <c r="C36" s="802">
        <v>2502</v>
      </c>
      <c r="D36" s="802">
        <v>4258</v>
      </c>
      <c r="E36" s="960">
        <f>IF(C36&gt;0,D36/C36-1,IF(C36&lt;0,-(D36/C36-1),""))</f>
        <v>0.7018</v>
      </c>
      <c r="F36" s="862" t="s">
        <v>1550</v>
      </c>
    </row>
    <row ht="36.0" customHeight="1" x14ac:dyDescent="0.15" r="37" spans="1:6">
      <c r="A37" s="964">
        <v>11011</v>
      </c>
      <c r="B37" s="963" t="s">
        <v>66</v>
      </c>
      <c r="C37" s="796">
        <v>48630</v>
      </c>
      <c r="D37" s="800">
        <v>900</v>
      </c>
      <c r="E37" s="960">
        <f>IF(C37&gt;0,D37/C37-1,IF(C37&lt;0,-(D37/C37-1),""))</f>
        <v>-0.9815</v>
      </c>
      <c r="F37" s="862"/>
    </row>
    <row ht="36.0" customHeight="1" x14ac:dyDescent="0.15" r="38" spans="1:6">
      <c r="A38" s="962"/>
      <c r="B38" s="961" t="s">
        <v>69</v>
      </c>
      <c r="C38" s="796">
        <f>SUM(C29:C31)</f>
        <v>78651</v>
      </c>
      <c r="D38" s="796">
        <f>SUM(D29:D31)</f>
        <v>30172</v>
      </c>
      <c r="E38" s="960">
        <f>IF(C38&gt;0,D38/C38-1,IF(C38&lt;0,-(D38/C38-1),""))</f>
        <v>-0.6164</v>
      </c>
      <c r="F38" s="862" t="s">
        <v>1540</v>
      </c>
    </row>
  </sheetData>
  <autoFilter ref="A3:F38"/>
  <mergeCells count="1">
    <mergeCell ref="B1:E1"/>
  </mergeCells>
  <phoneticPr fontId="0" type="noConversion"/>
  <conditionalFormatting sqref="B30">
    <cfRule type="expression" stopIfTrue="1" priority="8" operator="between">
      <formula>"len($A:$A)=3"</formula>
    </cfRule>
  </conditionalFormatting>
  <conditionalFormatting sqref="B31:B34">
    <cfRule type="expression" stopIfTrue="1" priority="4" operator="between">
      <formula>"len($A:$A)=3"</formula>
    </cfRule>
  </conditionalFormatting>
  <conditionalFormatting sqref="C30:C34 D31:D32">
    <cfRule type="expression" stopIfTrue="1" priority="1"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274"/>
  <sheetViews>
    <sheetView showGridLines="0" showZeros="0" view="pageBreakPreview" zoomScale="100" zoomScaleNormal="115" topLeftCell="A1" workbookViewId="0">
      <pane ySplit="3" topLeftCell="A194" activePane="bottomLeft" state="frozen"/>
      <selection activeCell="B202" activeCellId="0" sqref="B202"/>
      <selection pane="bottomLeft" activeCell="B202" activeCellId="0" sqref="B202"/>
    </sheetView>
  </sheetViews>
  <sheetFormatPr defaultRowHeight="14.25" defaultColWidth="9.0" x14ac:dyDescent="0.15"/>
  <cols>
    <col min="1" max="1" width="13.5" customWidth="1" style="872" hidden="1"/>
    <col min="2" max="2" width="50.75" customWidth="1" style="872"/>
    <col min="3" max="4" width="20.625" customWidth="1" style="959"/>
    <col min="5" max="5" width="20.625" customWidth="1" style="958"/>
    <col min="6" max="6" width="3.75" customWidth="1" style="957" hidden="1"/>
    <col min="7" max="7" width="9.0" style="872" hidden="1"/>
    <col min="8" max="16384" width="9.0" style="872"/>
  </cols>
  <sheetData>
    <row s="873" customFormat="1" ht="45.0" customHeight="1" x14ac:dyDescent="0.15" r="1" spans="2:7">
      <c r="B1" s="663" t="s">
        <v>1552</v>
      </c>
      <c r="C1" s="663"/>
      <c r="D1" s="663"/>
      <c r="E1" s="663"/>
      <c r="F1" s="891"/>
    </row>
    <row s="862" customFormat="1" ht="20.1" customHeight="1" x14ac:dyDescent="0.15" r="2" spans="2:6">
      <c r="B2" s="956"/>
      <c r="C2" s="956"/>
      <c r="D2" s="956"/>
      <c r="E2" s="887" t="s">
        <v>2</v>
      </c>
      <c r="F2" s="955"/>
    </row>
    <row s="952" customFormat="1" ht="45.0" customHeight="1" x14ac:dyDescent="0.15" r="3" spans="1:7">
      <c r="A3" s="954" t="s">
        <v>3</v>
      </c>
      <c r="B3" s="919" t="s">
        <v>4</v>
      </c>
      <c r="C3" s="812" t="s">
        <v>5</v>
      </c>
      <c r="D3" s="812" t="s">
        <v>6</v>
      </c>
      <c r="E3" s="812" t="s">
        <v>130</v>
      </c>
      <c r="F3" s="953" t="s">
        <v>8</v>
      </c>
      <c r="G3" s="952" t="s">
        <v>1164</v>
      </c>
    </row>
    <row s="873" customFormat="1" ht="36.0" customHeight="1" x14ac:dyDescent="0.15" r="4" spans="1:7">
      <c r="A4" s="280">
        <v>207</v>
      </c>
      <c r="B4" s="281" t="s">
        <v>1313</v>
      </c>
      <c r="C4" s="282">
        <v>0</v>
      </c>
      <c r="D4" s="282">
        <v>18</v>
      </c>
      <c r="E4" s="944" t="str">
        <f>IF(C4&gt;0,D4/C4-1,IF(C4&lt;0,-(D4/C4-1),""))</f>
      </c>
      <c r="F4" s="862" t="str">
        <f>IF(LEN(A4)=3,"是",IF(B4&lt;&gt;"",IF(SUM(C4:D4)&lt;&gt;0,"是","否"),"是"))</f>
        <v>是</v>
      </c>
      <c r="G4" s="873" t="str">
        <f>IF(LEN(A4)=3,"类",IF(LEN(A4)=5,"款","项"))</f>
        <v>类</v>
      </c>
    </row>
    <row s="873" customFormat="1" ht="36.0" customHeight="1" x14ac:dyDescent="0.15" r="5" spans="1:7">
      <c r="A5" s="280">
        <v>20707</v>
      </c>
      <c r="B5" s="284" t="s">
        <v>1314</v>
      </c>
      <c r="C5" s="282">
        <v>0</v>
      </c>
      <c r="D5" s="282">
        <v>0</v>
      </c>
      <c r="E5" s="944" t="str">
        <f>IF(C5&gt;0,D5/C5-1,IF(C5&lt;0,-(D5/C5-1),""))</f>
      </c>
      <c r="F5" s="862" t="str">
        <f>IF(LEN(A5)=3,"是",IF(B5&lt;&gt;"",IF(SUM(C5:D5)&lt;&gt;0,"是","否"),"是"))</f>
        <v>否</v>
      </c>
      <c r="G5" s="873" t="str">
        <f>IF(LEN(A5)=3,"类",IF(LEN(A5)=5,"款","项"))</f>
        <v>款</v>
      </c>
    </row>
    <row s="873" customFormat="1" ht="36.0" customHeight="1" x14ac:dyDescent="0.15" r="6" spans="1:7">
      <c r="A6" s="285">
        <v>2070701</v>
      </c>
      <c r="B6" s="286" t="s">
        <v>1315</v>
      </c>
      <c r="C6" s="282">
        <v>0</v>
      </c>
      <c r="D6" s="287">
        <v>0</v>
      </c>
      <c r="E6" s="944" t="str">
        <f>IF(C6&gt;0,D6/C6-1,IF(C6&lt;0,-(D6/C6-1),""))</f>
      </c>
      <c r="F6" s="862" t="str">
        <f>IF(LEN(A6)=3,"是",IF(B6&lt;&gt;"",IF(SUM(C6:D6)&lt;&gt;0,"是","否"),"是"))</f>
        <v>否</v>
      </c>
      <c r="G6" s="873" t="str">
        <f>IF(LEN(A6)=3,"类",IF(LEN(A6)=5,"款","项"))</f>
        <v>项</v>
      </c>
    </row>
    <row s="873" customFormat="1" ht="36.0" customHeight="1" x14ac:dyDescent="0.15" r="7" spans="1:7">
      <c r="A7" s="285">
        <v>2070702</v>
      </c>
      <c r="B7" s="286" t="s">
        <v>1316</v>
      </c>
      <c r="C7" s="282">
        <v>0</v>
      </c>
      <c r="D7" s="287">
        <v>0</v>
      </c>
      <c r="E7" s="944" t="str">
        <f>IF(C7&gt;0,D7/C7-1,IF(C7&lt;0,-(D7/C7-1),""))</f>
      </c>
      <c r="F7" s="862" t="str">
        <f>IF(LEN(A7)=3,"是",IF(B7&lt;&gt;"",IF(SUM(C7:D7)&lt;&gt;0,"是","否"),"是"))</f>
        <v>否</v>
      </c>
      <c r="G7" s="873" t="str">
        <f>IF(LEN(A7)=3,"类",IF(LEN(A7)=5,"款","项"))</f>
        <v>项</v>
      </c>
    </row>
    <row s="873" customFormat="1" ht="36.0" customHeight="1" x14ac:dyDescent="0.15" r="8" spans="1:7">
      <c r="A8" s="285">
        <v>2070703</v>
      </c>
      <c r="B8" s="284" t="s">
        <v>1317</v>
      </c>
      <c r="C8" s="282">
        <v>0</v>
      </c>
      <c r="D8" s="287">
        <v>0</v>
      </c>
      <c r="E8" s="944" t="str">
        <f>IF(C8&gt;0,D8/C8-1,IF(C8&lt;0,-(D8/C8-1),""))</f>
      </c>
      <c r="F8" s="862" t="str">
        <f>IF(LEN(A8)=3,"是",IF(B8&lt;&gt;"",IF(SUM(C8:D8)&lt;&gt;0,"是","否"),"是"))</f>
        <v>否</v>
      </c>
      <c r="G8" s="873" t="str">
        <f>IF(LEN(A8)=3,"类",IF(LEN(A8)=5,"款","项"))</f>
        <v>项</v>
      </c>
    </row>
    <row s="873" customFormat="1" ht="36.0" customHeight="1" x14ac:dyDescent="0.15" r="9" spans="1:7">
      <c r="A9" s="285">
        <v>2070704</v>
      </c>
      <c r="B9" s="286" t="s">
        <v>1318</v>
      </c>
      <c r="C9" s="282">
        <v>0</v>
      </c>
      <c r="D9" s="287">
        <v>0</v>
      </c>
      <c r="E9" s="944" t="str">
        <f>IF(C9&gt;0,D9/C9-1,IF(C9&lt;0,-(D9/C9-1),""))</f>
      </c>
      <c r="F9" s="862" t="str">
        <f>IF(LEN(A9)=3,"是",IF(B9&lt;&gt;"",IF(SUM(C9:D9)&lt;&gt;0,"是","否"),"是"))</f>
        <v>否</v>
      </c>
      <c r="G9" s="873" t="str">
        <f>IF(LEN(A9)=3,"类",IF(LEN(A9)=5,"款","项"))</f>
        <v>项</v>
      </c>
    </row>
    <row s="873" customFormat="1" ht="36.0" customHeight="1" x14ac:dyDescent="0.15" r="10" spans="1:7">
      <c r="A10" s="285">
        <v>2070799</v>
      </c>
      <c r="B10" s="284" t="s">
        <v>1319</v>
      </c>
      <c r="C10" s="282">
        <v>0</v>
      </c>
      <c r="D10" s="287">
        <v>0</v>
      </c>
      <c r="E10" s="944" t="str">
        <f>IF(C10&gt;0,D10/C10-1,IF(C10&lt;0,-(D10/C10-1),""))</f>
      </c>
      <c r="F10" s="862" t="str">
        <f>IF(LEN(A10)=3,"是",IF(B10&lt;&gt;"",IF(SUM(C10:D10)&lt;&gt;0,"是","否"),"是"))</f>
        <v>否</v>
      </c>
      <c r="G10" s="873" t="str">
        <f>IF(LEN(A10)=3,"类",IF(LEN(A10)=5,"款","项"))</f>
        <v>项</v>
      </c>
    </row>
    <row s="873" customFormat="1" ht="36.0" customHeight="1" x14ac:dyDescent="0.15" r="11" spans="1:7">
      <c r="A11" s="280">
        <v>20709</v>
      </c>
      <c r="B11" s="288" t="s">
        <v>1320</v>
      </c>
      <c r="C11" s="282">
        <v>0</v>
      </c>
      <c r="D11" s="282">
        <v>18</v>
      </c>
      <c r="E11" s="944" t="str">
        <f>IF(C11&gt;0,D11/C11-1,IF(C11&lt;0,-(D11/C11-1),""))</f>
      </c>
      <c r="F11" s="862" t="str">
        <f>IF(LEN(A11)=3,"是",IF(B11&lt;&gt;"",IF(SUM(C11:D11)&lt;&gt;0,"是","否"),"是"))</f>
        <v>是</v>
      </c>
      <c r="G11" s="873" t="str">
        <f>IF(LEN(A11)=3,"类",IF(LEN(A11)=5,"款","项"))</f>
        <v>款</v>
      </c>
    </row>
    <row s="873" customFormat="1" ht="36.0" customHeight="1" x14ac:dyDescent="0.15" r="12" spans="1:7">
      <c r="A12" s="285">
        <v>2070901</v>
      </c>
      <c r="B12" s="286" t="s">
        <v>1321</v>
      </c>
      <c r="C12" s="282">
        <v>0</v>
      </c>
      <c r="D12" s="287">
        <v>0</v>
      </c>
      <c r="E12" s="944" t="str">
        <f>IF(C12&gt;0,D12/C12-1,IF(C12&lt;0,-(D12/C12-1),""))</f>
      </c>
      <c r="F12" s="862" t="str">
        <f>IF(LEN(A12)=3,"是",IF(B12&lt;&gt;"",IF(SUM(C12:D12)&lt;&gt;0,"是","否"),"是"))</f>
        <v>否</v>
      </c>
      <c r="G12" s="873" t="str">
        <f>IF(LEN(A12)=3,"类",IF(LEN(A12)=5,"款","项"))</f>
        <v>项</v>
      </c>
    </row>
    <row s="873" customFormat="1" ht="36.0" customHeight="1" x14ac:dyDescent="0.15" r="13" spans="1:7">
      <c r="A13" s="285">
        <v>2070902</v>
      </c>
      <c r="B13" s="286" t="s">
        <v>1322</v>
      </c>
      <c r="C13" s="282">
        <v>0</v>
      </c>
      <c r="D13" s="287">
        <v>0</v>
      </c>
      <c r="E13" s="944" t="str">
        <f>IF(C13&gt;0,D13/C13-1,IF(C13&lt;0,-(D13/C13-1),""))</f>
      </c>
      <c r="F13" s="862" t="str">
        <f>IF(LEN(A13)=3,"是",IF(B13&lt;&gt;"",IF(SUM(C13:D13)&lt;&gt;0,"是","否"),"是"))</f>
        <v>否</v>
      </c>
      <c r="G13" s="873" t="str">
        <f>IF(LEN(A13)=3,"类",IF(LEN(A13)=5,"款","项"))</f>
        <v>项</v>
      </c>
    </row>
    <row s="873" customFormat="1" ht="36.0" customHeight="1" x14ac:dyDescent="0.15" r="14" spans="1:7">
      <c r="A14" s="285">
        <v>2070903</v>
      </c>
      <c r="B14" s="286" t="s">
        <v>1323</v>
      </c>
      <c r="C14" s="282">
        <v>0</v>
      </c>
      <c r="D14" s="287">
        <v>0</v>
      </c>
      <c r="E14" s="944" t="str">
        <f>IF(C14&gt;0,D14/C14-1,IF(C14&lt;0,-(D14/C14-1),""))</f>
      </c>
      <c r="F14" s="862" t="str">
        <f>IF(LEN(A14)=3,"是",IF(B14&lt;&gt;"",IF(SUM(C14:D14)&lt;&gt;0,"是","否"),"是"))</f>
        <v>否</v>
      </c>
      <c r="G14" s="873" t="str">
        <f>IF(LEN(A14)=3,"类",IF(LEN(A14)=5,"款","项"))</f>
        <v>项</v>
      </c>
    </row>
    <row s="873" customFormat="1" ht="36.0" customHeight="1" x14ac:dyDescent="0.15" r="15" spans="1:7">
      <c r="A15" s="285">
        <v>2070904</v>
      </c>
      <c r="B15" s="286" t="s">
        <v>1324</v>
      </c>
      <c r="C15" s="282">
        <v>0</v>
      </c>
      <c r="D15" s="287">
        <v>18</v>
      </c>
      <c r="E15" s="944" t="str">
        <f>IF(C15&gt;0,D15/C15-1,IF(C15&lt;0,-(D15/C15-1),""))</f>
      </c>
      <c r="F15" s="862" t="str">
        <f>IF(LEN(A15)=3,"是",IF(B15&lt;&gt;"",IF(SUM(C15:D15)&lt;&gt;0,"是","否"),"是"))</f>
        <v>是</v>
      </c>
      <c r="G15" s="873" t="str">
        <f>IF(LEN(A15)=3,"类",IF(LEN(A15)=5,"款","项"))</f>
        <v>项</v>
      </c>
    </row>
    <row s="873" customFormat="1" ht="36.0" customHeight="1" x14ac:dyDescent="0.15" r="16" spans="1:7">
      <c r="A16" s="285">
        <v>2070999</v>
      </c>
      <c r="B16" s="286" t="s">
        <v>1325</v>
      </c>
      <c r="C16" s="282">
        <v>0</v>
      </c>
      <c r="D16" s="287">
        <v>0</v>
      </c>
      <c r="E16" s="944" t="str">
        <f>IF(C16&gt;0,D16/C16-1,IF(C16&lt;0,-(D16/C16-1),""))</f>
      </c>
      <c r="F16" s="862" t="str">
        <f>IF(LEN(A16)=3,"是",IF(B16&lt;&gt;"",IF(SUM(C16:D16)&lt;&gt;0,"是","否"),"是"))</f>
        <v>否</v>
      </c>
      <c r="G16" s="873" t="str">
        <f>IF(LEN(A16)=3,"类",IF(LEN(A16)=5,"款","项"))</f>
        <v>项</v>
      </c>
    </row>
    <row s="873" customFormat="1" ht="36.0" customHeight="1" x14ac:dyDescent="0.15" r="17" spans="1:7">
      <c r="A17" s="280">
        <v>20710</v>
      </c>
      <c r="B17" s="288" t="s">
        <v>1326</v>
      </c>
      <c r="C17" s="282">
        <v>0</v>
      </c>
      <c r="D17" s="282">
        <v>0</v>
      </c>
      <c r="E17" s="944" t="str">
        <f>IF(C17&gt;0,D17/C17-1,IF(C17&lt;0,-(D17/C17-1),""))</f>
      </c>
      <c r="F17" s="862" t="str">
        <f>IF(LEN(A17)=3,"是",IF(B17&lt;&gt;"",IF(SUM(C17:D17)&lt;&gt;0,"是","否"),"是"))</f>
        <v>否</v>
      </c>
      <c r="G17" s="873" t="str">
        <f>IF(LEN(A17)=3,"类",IF(LEN(A17)=5,"款","项"))</f>
        <v>款</v>
      </c>
    </row>
    <row s="873" customFormat="1" ht="36.0" customHeight="1" x14ac:dyDescent="0.15" r="18" spans="1:7">
      <c r="A18" s="285">
        <v>2071001</v>
      </c>
      <c r="B18" s="286" t="s">
        <v>1327</v>
      </c>
      <c r="C18" s="282">
        <v>0</v>
      </c>
      <c r="D18" s="287">
        <v>0</v>
      </c>
      <c r="E18" s="944" t="str">
        <f>IF(C18&gt;0,D18/C18-1,IF(C18&lt;0,-(D18/C18-1),""))</f>
      </c>
      <c r="F18" s="862" t="str">
        <f>IF(LEN(A18)=3,"是",IF(B18&lt;&gt;"",IF(SUM(C18:D18)&lt;&gt;0,"是","否"),"是"))</f>
        <v>否</v>
      </c>
      <c r="G18" s="873" t="str">
        <f>IF(LEN(A18)=3,"类",IF(LEN(A18)=5,"款","项"))</f>
        <v>项</v>
      </c>
    </row>
    <row s="873" customFormat="1" ht="36.0" customHeight="1" x14ac:dyDescent="0.15" r="19" spans="1:7">
      <c r="A19" s="285">
        <v>2071099</v>
      </c>
      <c r="B19" s="286" t="s">
        <v>1328</v>
      </c>
      <c r="C19" s="282">
        <v>0</v>
      </c>
      <c r="D19" s="287">
        <v>0</v>
      </c>
      <c r="E19" s="944" t="str">
        <f>IF(C19&gt;0,D19/C19-1,IF(C19&lt;0,-(D19/C19-1),""))</f>
      </c>
      <c r="F19" s="862" t="str">
        <f>IF(LEN(A19)=3,"是",IF(B19&lt;&gt;"",IF(SUM(C19:D19)&lt;&gt;0,"是","否"),"是"))</f>
        <v>否</v>
      </c>
      <c r="G19" s="873" t="str">
        <f>IF(LEN(A19)=3,"类",IF(LEN(A19)=5,"款","项"))</f>
        <v>项</v>
      </c>
    </row>
    <row s="873" customFormat="1" ht="36.0" customHeight="1" x14ac:dyDescent="0.15" r="20" spans="1:7">
      <c r="A20" s="280">
        <v>208</v>
      </c>
      <c r="B20" s="281" t="s">
        <v>1329</v>
      </c>
      <c r="C20" s="282">
        <v>0</v>
      </c>
      <c r="D20" s="282">
        <v>0</v>
      </c>
      <c r="E20" s="944" t="str">
        <f>IF(C20&gt;0,D20/C20-1,IF(C20&lt;0,-(D20/C20-1),""))</f>
      </c>
      <c r="F20" s="862" t="str">
        <f>IF(LEN(A20)=3,"是",IF(B20&lt;&gt;"",IF(SUM(C20:D20)&lt;&gt;0,"是","否"),"是"))</f>
        <v>是</v>
      </c>
      <c r="G20" s="873" t="str">
        <f>IF(LEN(A20)=3,"类",IF(LEN(A20)=5,"款","项"))</f>
        <v>类</v>
      </c>
    </row>
    <row s="873" customFormat="1" ht="36.0" customHeight="1" x14ac:dyDescent="0.15" r="21" spans="1:7">
      <c r="A21" s="280">
        <v>20822</v>
      </c>
      <c r="B21" s="288" t="s">
        <v>1330</v>
      </c>
      <c r="C21" s="282">
        <v>0</v>
      </c>
      <c r="D21" s="282"/>
      <c r="E21" s="944" t="str">
        <f>IF(C21&gt;0,D21/C21-1,IF(C21&lt;0,-(D21/C21-1),""))</f>
      </c>
      <c r="F21" s="862" t="str">
        <f>IF(LEN(A21)=3,"是",IF(B21&lt;&gt;"",IF(SUM(C21:D21)&lt;&gt;0,"是","否"),"是"))</f>
        <v>否</v>
      </c>
      <c r="G21" s="873" t="str">
        <f>IF(LEN(A21)=3,"类",IF(LEN(A21)=5,"款","项"))</f>
        <v>款</v>
      </c>
    </row>
    <row s="873" customFormat="1" ht="36.0" customHeight="1" x14ac:dyDescent="0.15" r="22" spans="1:7">
      <c r="A22" s="285">
        <v>2082201</v>
      </c>
      <c r="B22" s="286" t="s">
        <v>1331</v>
      </c>
      <c r="C22" s="282">
        <v>0</v>
      </c>
      <c r="D22" s="287"/>
      <c r="E22" s="944" t="str">
        <f>IF(C22&gt;0,D22/C22-1,IF(C22&lt;0,-(D22/C22-1),""))</f>
      </c>
      <c r="F22" s="862" t="str">
        <f>IF(LEN(A22)=3,"是",IF(B22&lt;&gt;"",IF(SUM(C22:D22)&lt;&gt;0,"是","否"),"是"))</f>
        <v>否</v>
      </c>
      <c r="G22" s="873" t="str">
        <f>IF(LEN(A22)=3,"类",IF(LEN(A22)=5,"款","项"))</f>
        <v>项</v>
      </c>
    </row>
    <row s="873" customFormat="1" ht="36.0" customHeight="1" x14ac:dyDescent="0.15" r="23" spans="1:7">
      <c r="A23" s="285">
        <v>2082202</v>
      </c>
      <c r="B23" s="286" t="s">
        <v>1332</v>
      </c>
      <c r="C23" s="282">
        <v>0</v>
      </c>
      <c r="D23" s="287"/>
      <c r="E23" s="944" t="str">
        <f>IF(C23&gt;0,D23/C23-1,IF(C23&lt;0,-(D23/C23-1),""))</f>
      </c>
      <c r="F23" s="862" t="str">
        <f>IF(LEN(A23)=3,"是",IF(B23&lt;&gt;"",IF(SUM(C23:D23)&lt;&gt;0,"是","否"),"是"))</f>
        <v>否</v>
      </c>
      <c r="G23" s="873" t="str">
        <f>IF(LEN(A23)=3,"类",IF(LEN(A23)=5,"款","项"))</f>
        <v>项</v>
      </c>
    </row>
    <row s="873" customFormat="1" ht="36.0" customHeight="1" x14ac:dyDescent="0.15" r="24" spans="1:7">
      <c r="A24" s="285">
        <v>2082299</v>
      </c>
      <c r="B24" s="286" t="s">
        <v>1333</v>
      </c>
      <c r="C24" s="282">
        <v>0</v>
      </c>
      <c r="D24" s="287"/>
      <c r="E24" s="944" t="str">
        <f>IF(C24&gt;0,D24/C24-1,IF(C24&lt;0,-(D24/C24-1),""))</f>
      </c>
      <c r="F24" s="862" t="str">
        <f>IF(LEN(A24)=3,"是",IF(B24&lt;&gt;"",IF(SUM(C24:D24)&lt;&gt;0,"是","否"),"是"))</f>
        <v>否</v>
      </c>
      <c r="G24" s="873" t="str">
        <f>IF(LEN(A24)=3,"类",IF(LEN(A24)=5,"款","项"))</f>
        <v>项</v>
      </c>
    </row>
    <row s="873" customFormat="1" ht="36.0" customHeight="1" x14ac:dyDescent="0.15" r="25" spans="1:7">
      <c r="A25" s="280">
        <v>20823</v>
      </c>
      <c r="B25" s="288" t="s">
        <v>1334</v>
      </c>
      <c r="C25" s="282">
        <v>0</v>
      </c>
      <c r="D25" s="282"/>
      <c r="E25" s="944" t="str">
        <f>IF(C25&gt;0,D25/C25-1,IF(C25&lt;0,-(D25/C25-1),""))</f>
      </c>
      <c r="F25" s="862" t="str">
        <f>IF(LEN(A25)=3,"是",IF(B25&lt;&gt;"",IF(SUM(C25:D25)&lt;&gt;0,"是","否"),"是"))</f>
        <v>否</v>
      </c>
      <c r="G25" s="873" t="str">
        <f>IF(LEN(A25)=3,"类",IF(LEN(A25)=5,"款","项"))</f>
        <v>款</v>
      </c>
    </row>
    <row s="873" customFormat="1" ht="36.0" customHeight="1" x14ac:dyDescent="0.15" r="26" spans="1:7">
      <c r="A26" s="285">
        <v>2082301</v>
      </c>
      <c r="B26" s="286" t="s">
        <v>1331</v>
      </c>
      <c r="C26" s="282">
        <v>0</v>
      </c>
      <c r="D26" s="287"/>
      <c r="E26" s="944" t="str">
        <f>IF(C26&gt;0,D26/C26-1,IF(C26&lt;0,-(D26/C26-1),""))</f>
      </c>
      <c r="F26" s="862" t="str">
        <f>IF(LEN(A26)=3,"是",IF(B26&lt;&gt;"",IF(SUM(C26:D26)&lt;&gt;0,"是","否"),"是"))</f>
        <v>否</v>
      </c>
      <c r="G26" s="873" t="str">
        <f>IF(LEN(A26)=3,"类",IF(LEN(A26)=5,"款","项"))</f>
        <v>项</v>
      </c>
    </row>
    <row s="873" customFormat="1" ht="36.0" customHeight="1" x14ac:dyDescent="0.15" r="27" spans="1:7">
      <c r="A27" s="285">
        <v>2082302</v>
      </c>
      <c r="B27" s="286" t="s">
        <v>1332</v>
      </c>
      <c r="C27" s="282">
        <v>0</v>
      </c>
      <c r="D27" s="287"/>
      <c r="E27" s="944" t="str">
        <f>IF(C27&gt;0,D27/C27-1,IF(C27&lt;0,-(D27/C27-1),""))</f>
      </c>
      <c r="F27" s="862" t="str">
        <f>IF(LEN(A27)=3,"是",IF(B27&lt;&gt;"",IF(SUM(C27:D27)&lt;&gt;0,"是","否"),"是"))</f>
        <v>否</v>
      </c>
      <c r="G27" s="873" t="str">
        <f>IF(LEN(A27)=3,"类",IF(LEN(A27)=5,"款","项"))</f>
        <v>项</v>
      </c>
    </row>
    <row s="873" customFormat="1" ht="36.0" customHeight="1" x14ac:dyDescent="0.15" r="28" spans="1:7">
      <c r="A28" s="285">
        <v>2082399</v>
      </c>
      <c r="B28" s="286" t="s">
        <v>1335</v>
      </c>
      <c r="C28" s="282">
        <v>0</v>
      </c>
      <c r="D28" s="287"/>
      <c r="E28" s="944" t="str">
        <f>IF(C28&gt;0,D28/C28-1,IF(C28&lt;0,-(D28/C28-1),""))</f>
      </c>
      <c r="F28" s="862" t="str">
        <f>IF(LEN(A28)=3,"是",IF(B28&lt;&gt;"",IF(SUM(C28:D28)&lt;&gt;0,"是","否"),"是"))</f>
        <v>否</v>
      </c>
      <c r="G28" s="873" t="str">
        <f>IF(LEN(A28)=3,"类",IF(LEN(A28)=5,"款","项"))</f>
        <v>项</v>
      </c>
    </row>
    <row s="951" customFormat="1" ht="36.0" customHeight="1" x14ac:dyDescent="0.15" r="29" spans="1:7">
      <c r="A29" s="280">
        <v>20829</v>
      </c>
      <c r="B29" s="288" t="s">
        <v>1336</v>
      </c>
      <c r="C29" s="282">
        <v>0</v>
      </c>
      <c r="D29" s="282"/>
      <c r="E29" s="944" t="str">
        <f>IF(C29&gt;0,D29/C29-1,IF(C29&lt;0,-(D29/C29-1),""))</f>
      </c>
      <c r="F29" s="862" t="str">
        <f>IF(LEN(A29)=3,"是",IF(B29&lt;&gt;"",IF(SUM(C29:D29)&lt;&gt;0,"是","否"),"是"))</f>
        <v>否</v>
      </c>
      <c r="G29" s="873" t="str">
        <f>IF(LEN(A29)=3,"类",IF(LEN(A29)=5,"款","项"))</f>
        <v>款</v>
      </c>
    </row>
    <row s="873" customFormat="1" ht="36.0" customHeight="1" x14ac:dyDescent="0.15" r="30" spans="1:7">
      <c r="A30" s="285">
        <v>2082901</v>
      </c>
      <c r="B30" s="286" t="s">
        <v>1332</v>
      </c>
      <c r="C30" s="282">
        <v>0</v>
      </c>
      <c r="D30" s="287"/>
      <c r="E30" s="944" t="str">
        <f>IF(C30&gt;0,D30/C30-1,IF(C30&lt;0,-(D30/C30-1),""))</f>
      </c>
      <c r="F30" s="862" t="str">
        <f>IF(LEN(A30)=3,"是",IF(B30&lt;&gt;"",IF(SUM(C30:D30)&lt;&gt;0,"是","否"),"是"))</f>
        <v>否</v>
      </c>
      <c r="G30" s="873" t="str">
        <f>IF(LEN(A30)=3,"类",IF(LEN(A30)=5,"款","项"))</f>
        <v>项</v>
      </c>
    </row>
    <row s="873" customFormat="1" ht="36.0" customHeight="1" x14ac:dyDescent="0.15" r="31" spans="1:7">
      <c r="A31" s="285">
        <v>2082999</v>
      </c>
      <c r="B31" s="286" t="s">
        <v>1337</v>
      </c>
      <c r="C31" s="282">
        <v>0</v>
      </c>
      <c r="D31" s="287"/>
      <c r="E31" s="944" t="str">
        <f>IF(C31&gt;0,D31/C31-1,IF(C31&lt;0,-(D31/C31-1),""))</f>
      </c>
      <c r="F31" s="862" t="str">
        <f>IF(LEN(A31)=3,"是",IF(B31&lt;&gt;"",IF(SUM(C31:D31)&lt;&gt;0,"是","否"),"是"))</f>
        <v>否</v>
      </c>
      <c r="G31" s="873" t="str">
        <f>IF(LEN(A31)=3,"类",IF(LEN(A31)=5,"款","项"))</f>
        <v>项</v>
      </c>
    </row>
    <row s="873" customFormat="1" ht="36.0" customHeight="1" x14ac:dyDescent="0.15" r="32" spans="1:7">
      <c r="A32" s="280">
        <v>211</v>
      </c>
      <c r="B32" s="281" t="s">
        <v>1338</v>
      </c>
      <c r="C32" s="282">
        <v>0</v>
      </c>
      <c r="D32" s="282">
        <v>0</v>
      </c>
      <c r="E32" s="944" t="str">
        <f>IF(C32&gt;0,D32/C32-1,IF(C32&lt;0,-(D32/C32-1),""))</f>
      </c>
      <c r="F32" s="862" t="str">
        <f>IF(LEN(A32)=3,"是",IF(B32&lt;&gt;"",IF(SUM(C32:D32)&lt;&gt;0,"是","否"),"是"))</f>
        <v>是</v>
      </c>
      <c r="G32" s="873" t="str">
        <f>IF(LEN(A32)=3,"类",IF(LEN(A32)=5,"款","项"))</f>
        <v>类</v>
      </c>
    </row>
    <row s="873" customFormat="1" ht="36.0" customHeight="1" x14ac:dyDescent="0.15" r="33" spans="1:7">
      <c r="A33" s="280">
        <v>21160</v>
      </c>
      <c r="B33" s="288" t="s">
        <v>1339</v>
      </c>
      <c r="C33" s="282">
        <v>0</v>
      </c>
      <c r="D33" s="282">
        <v>0</v>
      </c>
      <c r="E33" s="944" t="str">
        <f>IF(C33&gt;0,D33/C33-1,IF(C33&lt;0,-(D33/C33-1),""))</f>
      </c>
      <c r="F33" s="862" t="str">
        <f>IF(LEN(A33)=3,"是",IF(B33&lt;&gt;"",IF(SUM(C33:D33)&lt;&gt;0,"是","否"),"是"))</f>
        <v>否</v>
      </c>
      <c r="G33" s="873" t="str">
        <f>IF(LEN(A33)=3,"类",IF(LEN(A33)=5,"款","项"))</f>
        <v>款</v>
      </c>
    </row>
    <row s="873" customFormat="1" ht="36.0" customHeight="1" x14ac:dyDescent="0.15" r="34" spans="1:7">
      <c r="A34" s="285">
        <v>2116001</v>
      </c>
      <c r="B34" s="286" t="s">
        <v>1340</v>
      </c>
      <c r="C34" s="282">
        <v>0</v>
      </c>
      <c r="D34" s="287">
        <v>0</v>
      </c>
      <c r="E34" s="944" t="str">
        <f>IF(C34&gt;0,D34/C34-1,IF(C34&lt;0,-(D34/C34-1),""))</f>
      </c>
      <c r="F34" s="862" t="str">
        <f>IF(LEN(A34)=3,"是",IF(B34&lt;&gt;"",IF(SUM(C34:D34)&lt;&gt;0,"是","否"),"是"))</f>
        <v>否</v>
      </c>
      <c r="G34" s="873" t="str">
        <f>IF(LEN(A34)=3,"类",IF(LEN(A34)=5,"款","项"))</f>
        <v>项</v>
      </c>
    </row>
    <row s="873" customFormat="1" ht="36.0" customHeight="1" x14ac:dyDescent="0.15" r="35" spans="1:7">
      <c r="A35" s="285">
        <v>2116002</v>
      </c>
      <c r="B35" s="286" t="s">
        <v>1341</v>
      </c>
      <c r="C35" s="282">
        <v>0</v>
      </c>
      <c r="D35" s="287">
        <v>0</v>
      </c>
      <c r="E35" s="944" t="str">
        <f>IF(C35&gt;0,D35/C35-1,IF(C35&lt;0,-(D35/C35-1),""))</f>
      </c>
      <c r="F35" s="862" t="str">
        <f>IF(LEN(A35)=3,"是",IF(B35&lt;&gt;"",IF(SUM(C35:D35)&lt;&gt;0,"是","否"),"是"))</f>
        <v>否</v>
      </c>
      <c r="G35" s="873" t="str">
        <f>IF(LEN(A35)=3,"类",IF(LEN(A35)=5,"款","项"))</f>
        <v>项</v>
      </c>
    </row>
    <row s="873" customFormat="1" ht="36.0" customHeight="1" x14ac:dyDescent="0.15" r="36" spans="1:7">
      <c r="A36" s="285">
        <v>2116003</v>
      </c>
      <c r="B36" s="286" t="s">
        <v>1342</v>
      </c>
      <c r="C36" s="282">
        <v>0</v>
      </c>
      <c r="D36" s="287">
        <v>0</v>
      </c>
      <c r="E36" s="944" t="str">
        <f>IF(C36&gt;0,D36/C36-1,IF(C36&lt;0,-(D36/C36-1),""))</f>
      </c>
      <c r="F36" s="862" t="str">
        <f>IF(LEN(A36)=3,"是",IF(B36&lt;&gt;"",IF(SUM(C36:D36)&lt;&gt;0,"是","否"),"是"))</f>
        <v>否</v>
      </c>
      <c r="G36" s="873" t="str">
        <f>IF(LEN(A36)=3,"类",IF(LEN(A36)=5,"款","项"))</f>
        <v>项</v>
      </c>
    </row>
    <row s="951" customFormat="1" ht="36.0" customHeight="1" x14ac:dyDescent="0.15" r="37" spans="1:7">
      <c r="A37" s="285">
        <v>2116099</v>
      </c>
      <c r="B37" s="286" t="s">
        <v>1343</v>
      </c>
      <c r="C37" s="282">
        <v>0</v>
      </c>
      <c r="D37" s="287">
        <v>0</v>
      </c>
      <c r="E37" s="944" t="str">
        <f>IF(C37&gt;0,D37/C37-1,IF(C37&lt;0,-(D37/C37-1),""))</f>
      </c>
      <c r="F37" s="862" t="str">
        <f>IF(LEN(A37)=3,"是",IF(B37&lt;&gt;"",IF(SUM(C37:D37)&lt;&gt;0,"是","否"),"是"))</f>
        <v>否</v>
      </c>
      <c r="G37" s="873" t="str">
        <f>IF(LEN(A37)=3,"类",IF(LEN(A37)=5,"款","项"))</f>
        <v>项</v>
      </c>
    </row>
    <row s="873" customFormat="1" ht="36.0" customHeight="1" x14ac:dyDescent="0.15" r="38" spans="1:7">
      <c r="A38" s="280">
        <v>21161</v>
      </c>
      <c r="B38" s="288" t="s">
        <v>1344</v>
      </c>
      <c r="C38" s="282">
        <v>0</v>
      </c>
      <c r="D38" s="282">
        <v>0</v>
      </c>
      <c r="E38" s="944" t="str">
        <f>IF(C38&gt;0,D38/C38-1,IF(C38&lt;0,-(D38/C38-1),""))</f>
      </c>
      <c r="F38" s="862" t="str">
        <f>IF(LEN(A38)=3,"是",IF(B38&lt;&gt;"",IF(SUM(C38:D38)&lt;&gt;0,"是","否"),"是"))</f>
        <v>否</v>
      </c>
      <c r="G38" s="873" t="str">
        <f>IF(LEN(A38)=3,"类",IF(LEN(A38)=5,"款","项"))</f>
        <v>款</v>
      </c>
    </row>
    <row s="873" customFormat="1" ht="36.0" customHeight="1" x14ac:dyDescent="0.15" r="39" spans="1:7">
      <c r="A39" s="285">
        <v>2116101</v>
      </c>
      <c r="B39" s="286" t="s">
        <v>1345</v>
      </c>
      <c r="C39" s="282">
        <v>0</v>
      </c>
      <c r="D39" s="287">
        <v>0</v>
      </c>
      <c r="E39" s="944" t="str">
        <f>IF(C39&gt;0,D39/C39-1,IF(C39&lt;0,-(D39/C39-1),""))</f>
      </c>
      <c r="F39" s="862" t="str">
        <f>IF(LEN(A39)=3,"是",IF(B39&lt;&gt;"",IF(SUM(C39:D39)&lt;&gt;0,"是","否"),"是"))</f>
        <v>否</v>
      </c>
      <c r="G39" s="873" t="str">
        <f>IF(LEN(A39)=3,"类",IF(LEN(A39)=5,"款","项"))</f>
        <v>项</v>
      </c>
    </row>
    <row s="873" customFormat="1" ht="36.0" customHeight="1" x14ac:dyDescent="0.15" r="40" spans="1:7">
      <c r="A40" s="285">
        <v>2116102</v>
      </c>
      <c r="B40" s="286" t="s">
        <v>1346</v>
      </c>
      <c r="C40" s="282">
        <v>0</v>
      </c>
      <c r="D40" s="287">
        <v>0</v>
      </c>
      <c r="E40" s="944" t="str">
        <f>IF(C40&gt;0,D40/C40-1,IF(C40&lt;0,-(D40/C40-1),""))</f>
      </c>
      <c r="F40" s="862" t="str">
        <f>IF(LEN(A40)=3,"是",IF(B40&lt;&gt;"",IF(SUM(C40:D40)&lt;&gt;0,"是","否"),"是"))</f>
        <v>否</v>
      </c>
      <c r="G40" s="873" t="str">
        <f>IF(LEN(A40)=3,"类",IF(LEN(A40)=5,"款","项"))</f>
        <v>项</v>
      </c>
    </row>
    <row s="873" customFormat="1" ht="36.0" customHeight="1" x14ac:dyDescent="0.15" r="41" spans="1:7">
      <c r="A41" s="285">
        <v>2116103</v>
      </c>
      <c r="B41" s="286" t="s">
        <v>1347</v>
      </c>
      <c r="C41" s="282">
        <v>0</v>
      </c>
      <c r="D41" s="287">
        <v>0</v>
      </c>
      <c r="E41" s="944" t="str">
        <f>IF(C41&gt;0,D41/C41-1,IF(C41&lt;0,-(D41/C41-1),""))</f>
      </c>
      <c r="F41" s="862" t="str">
        <f>IF(LEN(A41)=3,"是",IF(B41&lt;&gt;"",IF(SUM(C41:D41)&lt;&gt;0,"是","否"),"是"))</f>
        <v>否</v>
      </c>
      <c r="G41" s="873" t="str">
        <f>IF(LEN(A41)=3,"类",IF(LEN(A41)=5,"款","项"))</f>
        <v>项</v>
      </c>
    </row>
    <row s="873" customFormat="1" ht="36.0" customHeight="1" x14ac:dyDescent="0.15" r="42" spans="1:7">
      <c r="A42" s="285">
        <v>2116104</v>
      </c>
      <c r="B42" s="286" t="s">
        <v>1348</v>
      </c>
      <c r="C42" s="282">
        <v>0</v>
      </c>
      <c r="D42" s="287">
        <v>0</v>
      </c>
      <c r="E42" s="944" t="str">
        <f>IF(C42&gt;0,D42/C42-1,IF(C42&lt;0,-(D42/C42-1),""))</f>
      </c>
      <c r="F42" s="862" t="str">
        <f>IF(LEN(A42)=3,"是",IF(B42&lt;&gt;"",IF(SUM(C42:D42)&lt;&gt;0,"是","否"),"是"))</f>
        <v>否</v>
      </c>
      <c r="G42" s="873" t="str">
        <f>IF(LEN(A42)=3,"类",IF(LEN(A42)=5,"款","项"))</f>
        <v>项</v>
      </c>
    </row>
    <row s="873" customFormat="1" ht="36.0" customHeight="1" x14ac:dyDescent="0.15" r="43" spans="1:7">
      <c r="A43" s="280">
        <v>212</v>
      </c>
      <c r="B43" s="281" t="s">
        <v>1349</v>
      </c>
      <c r="C43" s="282">
        <v>16187</v>
      </c>
      <c r="D43" s="282">
        <v>17211</v>
      </c>
      <c r="E43" s="944">
        <f>IF(C43&gt;0,D43/C43-1,IF(C43&lt;0,-(D43/C43-1),""))</f>
        <v>0.0633</v>
      </c>
      <c r="F43" s="862" t="str">
        <f>IF(LEN(A43)=3,"是",IF(B43&lt;&gt;"",IF(SUM(C43:D43)&lt;&gt;0,"是","否"),"是"))</f>
        <v>是</v>
      </c>
      <c r="G43" s="873" t="str">
        <f>IF(LEN(A43)=3,"类",IF(LEN(A43)=5,"款","项"))</f>
        <v>类</v>
      </c>
    </row>
    <row s="873" customFormat="1" ht="36.0" customHeight="1" x14ac:dyDescent="0.15" r="44" spans="1:7">
      <c r="A44" s="280">
        <v>21208</v>
      </c>
      <c r="B44" s="281" t="s">
        <v>1350</v>
      </c>
      <c r="C44" s="282">
        <v>10377</v>
      </c>
      <c r="D44" s="282">
        <v>16032</v>
      </c>
      <c r="E44" s="944">
        <f>IF(C44&gt;0,D44/C44-1,IF(C44&lt;0,-(D44/C44-1),""))</f>
        <v>0.545</v>
      </c>
      <c r="F44" s="862" t="str">
        <f>IF(LEN(A44)=3,"是",IF(B44&lt;&gt;"",IF(SUM(C44:D44)&lt;&gt;0,"是","否"),"是"))</f>
        <v>是</v>
      </c>
      <c r="G44" s="873" t="str">
        <f>IF(LEN(A44)=3,"类",IF(LEN(A44)=5,"款","项"))</f>
        <v>款</v>
      </c>
    </row>
    <row s="873" customFormat="1" ht="36.0" customHeight="1" x14ac:dyDescent="0.15" r="45" spans="1:7">
      <c r="A45" s="285">
        <v>2120801</v>
      </c>
      <c r="B45" s="286" t="s">
        <v>1351</v>
      </c>
      <c r="C45" s="282">
        <v>6683</v>
      </c>
      <c r="D45" s="287">
        <v>6447</v>
      </c>
      <c r="E45" s="944">
        <f>IF(C45&gt;0,D45/C45-1,IF(C45&lt;0,-(D45/C45-1),""))</f>
        <v>-0.0353</v>
      </c>
      <c r="F45" s="862" t="str">
        <f>IF(LEN(A45)=3,"是",IF(B45&lt;&gt;"",IF(SUM(C45:D45)&lt;&gt;0,"是","否"),"是"))</f>
        <v>是</v>
      </c>
      <c r="G45" s="873" t="str">
        <f>IF(LEN(A45)=3,"类",IF(LEN(A45)=5,"款","项"))</f>
        <v>项</v>
      </c>
    </row>
    <row s="873" customFormat="1" ht="36.0" customHeight="1" x14ac:dyDescent="0.15" r="46" spans="1:7">
      <c r="A46" s="285">
        <v>2120802</v>
      </c>
      <c r="B46" s="286" t="s">
        <v>1352</v>
      </c>
      <c r="C46" s="282">
        <v>216</v>
      </c>
      <c r="D46" s="287">
        <v>1600</v>
      </c>
      <c r="E46" s="944">
        <f>IF(C46&gt;0,D46/C46-1,IF(C46&lt;0,-(D46/C46-1),""))</f>
        <v>6.4074</v>
      </c>
      <c r="F46" s="862" t="str">
        <f>IF(LEN(A46)=3,"是",IF(B46&lt;&gt;"",IF(SUM(C46:D46)&lt;&gt;0,"是","否"),"是"))</f>
        <v>是</v>
      </c>
      <c r="G46" s="873" t="str">
        <f>IF(LEN(A46)=3,"类",IF(LEN(A46)=5,"款","项"))</f>
        <v>项</v>
      </c>
    </row>
    <row s="873" customFormat="1" ht="36.0" customHeight="1" x14ac:dyDescent="0.15" r="47" spans="1:7">
      <c r="A47" s="285">
        <v>2120803</v>
      </c>
      <c r="B47" s="286" t="s">
        <v>1353</v>
      </c>
      <c r="C47" s="282">
        <v>0</v>
      </c>
      <c r="D47" s="287">
        <v>0</v>
      </c>
      <c r="E47" s="944" t="str">
        <f>IF(C47&gt;0,D47/C47-1,IF(C47&lt;0,-(D47/C47-1),""))</f>
      </c>
      <c r="F47" s="862" t="str">
        <f>IF(LEN(A47)=3,"是",IF(B47&lt;&gt;"",IF(SUM(C47:D47)&lt;&gt;0,"是","否"),"是"))</f>
        <v>否</v>
      </c>
      <c r="G47" s="873" t="str">
        <f>IF(LEN(A47)=3,"类",IF(LEN(A47)=5,"款","项"))</f>
        <v>项</v>
      </c>
    </row>
    <row s="873" customFormat="1" ht="36.0" customHeight="1" x14ac:dyDescent="0.15" r="48" spans="1:7">
      <c r="A48" s="285">
        <v>2120804</v>
      </c>
      <c r="B48" s="286" t="s">
        <v>1354</v>
      </c>
      <c r="C48" s="282">
        <v>1431</v>
      </c>
      <c r="D48" s="287">
        <v>805</v>
      </c>
      <c r="E48" s="944">
        <f>IF(C48&gt;0,D48/C48-1,IF(C48&lt;0,-(D48/C48-1),""))</f>
        <v>-0.4375</v>
      </c>
      <c r="F48" s="862" t="str">
        <f>IF(LEN(A48)=3,"是",IF(B48&lt;&gt;"",IF(SUM(C48:D48)&lt;&gt;0,"是","否"),"是"))</f>
        <v>是</v>
      </c>
      <c r="G48" s="873" t="str">
        <f>IF(LEN(A48)=3,"类",IF(LEN(A48)=5,"款","项"))</f>
        <v>项</v>
      </c>
    </row>
    <row s="873" customFormat="1" ht="36.0" customHeight="1" x14ac:dyDescent="0.15" r="49" spans="1:7">
      <c r="A49" s="285">
        <v>2120805</v>
      </c>
      <c r="B49" s="286" t="s">
        <v>1355</v>
      </c>
      <c r="C49" s="282">
        <v>0</v>
      </c>
      <c r="D49" s="287">
        <v>0</v>
      </c>
      <c r="E49" s="944" t="str">
        <f>IF(C49&gt;0,D49/C49-1,IF(C49&lt;0,-(D49/C49-1),""))</f>
      </c>
      <c r="F49" s="862" t="str">
        <f>IF(LEN(A49)=3,"是",IF(B49&lt;&gt;"",IF(SUM(C49:D49)&lt;&gt;0,"是","否"),"是"))</f>
        <v>否</v>
      </c>
      <c r="G49" s="873" t="str">
        <f>IF(LEN(A49)=3,"类",IF(LEN(A49)=5,"款","项"))</f>
        <v>项</v>
      </c>
    </row>
    <row s="873" customFormat="1" ht="36.0" customHeight="1" x14ac:dyDescent="0.15" r="50" spans="1:7">
      <c r="A50" s="285">
        <v>2120806</v>
      </c>
      <c r="B50" s="286" t="s">
        <v>1356</v>
      </c>
      <c r="C50" s="282">
        <v>26</v>
      </c>
      <c r="D50" s="287">
        <v>200</v>
      </c>
      <c r="E50" s="944">
        <f>IF(C50&gt;0,D50/C50-1,IF(C50&lt;0,-(D50/C50-1),""))</f>
        <v>6.6923</v>
      </c>
      <c r="F50" s="862" t="str">
        <f>IF(LEN(A50)=3,"是",IF(B50&lt;&gt;"",IF(SUM(C50:D50)&lt;&gt;0,"是","否"),"是"))</f>
        <v>是</v>
      </c>
      <c r="G50" s="873" t="str">
        <f>IF(LEN(A50)=3,"类",IF(LEN(A50)=5,"款","项"))</f>
        <v>项</v>
      </c>
    </row>
    <row s="873" customFormat="1" ht="36.0" customHeight="1" x14ac:dyDescent="0.15" r="51" spans="1:7">
      <c r="A51" s="285">
        <v>2120807</v>
      </c>
      <c r="B51" s="286" t="s">
        <v>1357</v>
      </c>
      <c r="C51" s="282">
        <v>0</v>
      </c>
      <c r="D51" s="287">
        <v>0</v>
      </c>
      <c r="E51" s="944" t="str">
        <f>IF(C51&gt;0,D51/C51-1,IF(C51&lt;0,-(D51/C51-1),""))</f>
      </c>
      <c r="F51" s="862" t="str">
        <f>IF(LEN(A51)=3,"是",IF(B51&lt;&gt;"",IF(SUM(C51:D51)&lt;&gt;0,"是","否"),"是"))</f>
        <v>否</v>
      </c>
      <c r="G51" s="873" t="str">
        <f>IF(LEN(A51)=3,"类",IF(LEN(A51)=5,"款","项"))</f>
        <v>项</v>
      </c>
    </row>
    <row s="873" customFormat="1" ht="36.0" customHeight="1" x14ac:dyDescent="0.15" r="52" spans="1:7">
      <c r="A52" s="285">
        <v>2120809</v>
      </c>
      <c r="B52" s="286" t="s">
        <v>1358</v>
      </c>
      <c r="C52" s="282">
        <v>0</v>
      </c>
      <c r="D52" s="287">
        <v>0</v>
      </c>
      <c r="E52" s="944" t="str">
        <f>IF(C52&gt;0,D52/C52-1,IF(C52&lt;0,-(D52/C52-1),""))</f>
      </c>
      <c r="F52" s="862" t="str">
        <f>IF(LEN(A52)=3,"是",IF(B52&lt;&gt;"",IF(SUM(C52:D52)&lt;&gt;0,"是","否"),"是"))</f>
        <v>否</v>
      </c>
      <c r="G52" s="873" t="str">
        <f>IF(LEN(A52)=3,"类",IF(LEN(A52)=5,"款","项"))</f>
        <v>项</v>
      </c>
    </row>
    <row s="873" customFormat="1" ht="36.0" customHeight="1" x14ac:dyDescent="0.15" r="53" spans="1:7">
      <c r="A53" s="285">
        <v>2120810</v>
      </c>
      <c r="B53" s="286" t="s">
        <v>1359</v>
      </c>
      <c r="C53" s="282">
        <v>0</v>
      </c>
      <c r="D53" s="287">
        <v>0</v>
      </c>
      <c r="E53" s="944" t="str">
        <f>IF(C53&gt;0,D53/C53-1,IF(C53&lt;0,-(D53/C53-1),""))</f>
      </c>
      <c r="F53" s="862" t="str">
        <f>IF(LEN(A53)=3,"是",IF(B53&lt;&gt;"",IF(SUM(C53:D53)&lt;&gt;0,"是","否"),"是"))</f>
        <v>否</v>
      </c>
      <c r="G53" s="873" t="str">
        <f>IF(LEN(A53)=3,"类",IF(LEN(A53)=5,"款","项"))</f>
        <v>项</v>
      </c>
    </row>
    <row s="873" customFormat="1" ht="36.0" customHeight="1" x14ac:dyDescent="0.15" r="54" spans="1:7">
      <c r="A54" s="285">
        <v>2120811</v>
      </c>
      <c r="B54" s="286" t="s">
        <v>1360</v>
      </c>
      <c r="C54" s="282">
        <v>0</v>
      </c>
      <c r="D54" s="287">
        <v>0</v>
      </c>
      <c r="E54" s="944" t="str">
        <f>IF(C54&gt;0,D54/C54-1,IF(C54&lt;0,-(D54/C54-1),""))</f>
      </c>
      <c r="F54" s="862" t="str">
        <f>IF(LEN(A54)=3,"是",IF(B54&lt;&gt;"",IF(SUM(C54:D54)&lt;&gt;0,"是","否"),"是"))</f>
        <v>否</v>
      </c>
      <c r="G54" s="873" t="str">
        <f>IF(LEN(A54)=3,"类",IF(LEN(A54)=5,"款","项"))</f>
        <v>项</v>
      </c>
    </row>
    <row s="873" customFormat="1" ht="36.0" customHeight="1" x14ac:dyDescent="0.15" r="55" spans="1:7">
      <c r="A55" s="285">
        <v>2120813</v>
      </c>
      <c r="B55" s="286" t="s">
        <v>1361</v>
      </c>
      <c r="C55" s="282">
        <v>0</v>
      </c>
      <c r="D55" s="287">
        <v>0</v>
      </c>
      <c r="E55" s="944" t="str">
        <f>IF(C55&gt;0,D55/C55-1,IF(C55&lt;0,-(D55/C55-1),""))</f>
      </c>
      <c r="F55" s="862" t="str">
        <f>IF(LEN(A55)=3,"是",IF(B55&lt;&gt;"",IF(SUM(C55:D55)&lt;&gt;0,"是","否"),"是"))</f>
        <v>否</v>
      </c>
      <c r="G55" s="873" t="str">
        <f>IF(LEN(A55)=3,"类",IF(LEN(A55)=5,"款","项"))</f>
        <v>项</v>
      </c>
    </row>
    <row s="873" customFormat="1" ht="36.0" customHeight="1" x14ac:dyDescent="0.15" r="56" spans="1:7">
      <c r="A56" s="285">
        <v>2120899</v>
      </c>
      <c r="B56" s="284" t="s">
        <v>1362</v>
      </c>
      <c r="C56" s="282">
        <v>2014</v>
      </c>
      <c r="D56" s="287">
        <v>6488</v>
      </c>
      <c r="E56" s="944">
        <f>IF(C56&gt;0,D56/C56-1,IF(C56&lt;0,-(D56/C56-1),""))</f>
        <v>2.2214</v>
      </c>
      <c r="F56" s="862" t="str">
        <f>IF(LEN(A56)=3,"是",IF(B56&lt;&gt;"",IF(SUM(C56:D56)&lt;&gt;0,"是","否"),"是"))</f>
        <v>是</v>
      </c>
      <c r="G56" s="873" t="str">
        <f>IF(LEN(A56)=3,"类",IF(LEN(A56)=5,"款","项"))</f>
        <v>项</v>
      </c>
    </row>
    <row s="873" customFormat="1" ht="36.0" customHeight="1" x14ac:dyDescent="0.15" r="57" spans="1:7">
      <c r="A57" s="280">
        <v>21210</v>
      </c>
      <c r="B57" s="288" t="s">
        <v>1363</v>
      </c>
      <c r="C57" s="282">
        <v>0</v>
      </c>
      <c r="D57" s="282">
        <v>0</v>
      </c>
      <c r="E57" s="944" t="str">
        <f>IF(C57&gt;0,D57/C57-1,IF(C57&lt;0,-(D57/C57-1),""))</f>
      </c>
      <c r="F57" s="862" t="str">
        <f>IF(LEN(A57)=3,"是",IF(B57&lt;&gt;"",IF(SUM(C57:D57)&lt;&gt;0,"是","否"),"是"))</f>
        <v>否</v>
      </c>
      <c r="G57" s="873" t="str">
        <f>IF(LEN(A57)=3,"类",IF(LEN(A57)=5,"款","项"))</f>
        <v>款</v>
      </c>
    </row>
    <row s="873" customFormat="1" ht="36.0" customHeight="1" x14ac:dyDescent="0.15" r="58" spans="1:7">
      <c r="A58" s="285">
        <v>2121001</v>
      </c>
      <c r="B58" s="286" t="s">
        <v>1351</v>
      </c>
      <c r="C58" s="282">
        <v>0</v>
      </c>
      <c r="D58" s="287">
        <v>0</v>
      </c>
      <c r="E58" s="944" t="str">
        <f>IF(C58&gt;0,D58/C58-1,IF(C58&lt;0,-(D58/C58-1),""))</f>
      </c>
      <c r="F58" s="862" t="str">
        <f>IF(LEN(A58)=3,"是",IF(B58&lt;&gt;"",IF(SUM(C58:D58)&lt;&gt;0,"是","否"),"是"))</f>
        <v>否</v>
      </c>
      <c r="G58" s="873" t="str">
        <f>IF(LEN(A58)=3,"类",IF(LEN(A58)=5,"款","项"))</f>
        <v>项</v>
      </c>
    </row>
    <row s="873" customFormat="1" ht="36.0" customHeight="1" x14ac:dyDescent="0.15" r="59" spans="1:7">
      <c r="A59" s="285">
        <v>2121002</v>
      </c>
      <c r="B59" s="286" t="s">
        <v>1352</v>
      </c>
      <c r="C59" s="282">
        <v>0</v>
      </c>
      <c r="D59" s="287">
        <v>0</v>
      </c>
      <c r="E59" s="944" t="str">
        <f>IF(C59&gt;0,D59/C59-1,IF(C59&lt;0,-(D59/C59-1),""))</f>
      </c>
      <c r="F59" s="862" t="str">
        <f>IF(LEN(A59)=3,"是",IF(B59&lt;&gt;"",IF(SUM(C59:D59)&lt;&gt;0,"是","否"),"是"))</f>
        <v>否</v>
      </c>
      <c r="G59" s="873" t="str">
        <f>IF(LEN(A59)=3,"类",IF(LEN(A59)=5,"款","项"))</f>
        <v>项</v>
      </c>
    </row>
    <row s="873" customFormat="1" ht="36.0" customHeight="1" x14ac:dyDescent="0.15" r="60" spans="1:7">
      <c r="A60" s="285">
        <v>2121099</v>
      </c>
      <c r="B60" s="286" t="s">
        <v>1364</v>
      </c>
      <c r="C60" s="282">
        <v>0</v>
      </c>
      <c r="D60" s="287">
        <v>0</v>
      </c>
      <c r="E60" s="944" t="str">
        <f>IF(C60&gt;0,D60/C60-1,IF(C60&lt;0,-(D60/C60-1),""))</f>
      </c>
      <c r="F60" s="862" t="str">
        <f>IF(LEN(A60)=3,"是",IF(B60&lt;&gt;"",IF(SUM(C60:D60)&lt;&gt;0,"是","否"),"是"))</f>
        <v>否</v>
      </c>
      <c r="G60" s="873" t="str">
        <f>IF(LEN(A60)=3,"类",IF(LEN(A60)=5,"款","项"))</f>
        <v>项</v>
      </c>
    </row>
    <row s="873" customFormat="1" ht="36.0" customHeight="1" x14ac:dyDescent="0.15" r="61" spans="1:7">
      <c r="A61" s="280">
        <v>21211</v>
      </c>
      <c r="B61" s="288" t="s">
        <v>1365</v>
      </c>
      <c r="C61" s="282">
        <v>0</v>
      </c>
      <c r="D61" s="282">
        <v>0</v>
      </c>
      <c r="E61" s="944" t="str">
        <f>IF(C61&gt;0,D61/C61-1,IF(C61&lt;0,-(D61/C61-1),""))</f>
      </c>
      <c r="F61" s="862" t="str">
        <f>IF(LEN(A61)=3,"是",IF(B61&lt;&gt;"",IF(SUM(C61:D61)&lt;&gt;0,"是","否"),"是"))</f>
        <v>否</v>
      </c>
      <c r="G61" s="873" t="str">
        <f>IF(LEN(A61)=3,"类",IF(LEN(A61)=5,"款","项"))</f>
        <v>款</v>
      </c>
    </row>
    <row s="873" customFormat="1" ht="36.0" customHeight="1" x14ac:dyDescent="0.15" r="62" spans="1:7">
      <c r="A62" s="280">
        <v>21213</v>
      </c>
      <c r="B62" s="288" t="s">
        <v>1366</v>
      </c>
      <c r="C62" s="282">
        <v>0</v>
      </c>
      <c r="D62" s="282">
        <v>0</v>
      </c>
      <c r="E62" s="944" t="str">
        <f>IF(C62&gt;0,D62/C62-1,IF(C62&lt;0,-(D62/C62-1),""))</f>
      </c>
      <c r="F62" s="862" t="str">
        <f>IF(LEN(A62)=3,"是",IF(B62&lt;&gt;"",IF(SUM(C62:D62)&lt;&gt;0,"是","否"),"是"))</f>
        <v>否</v>
      </c>
      <c r="G62" s="873" t="str">
        <f>IF(LEN(A62)=3,"类",IF(LEN(A62)=5,"款","项"))</f>
        <v>款</v>
      </c>
    </row>
    <row s="873" customFormat="1" ht="36.0" customHeight="1" x14ac:dyDescent="0.15" r="63" spans="1:7">
      <c r="A63" s="285">
        <v>2121301</v>
      </c>
      <c r="B63" s="286" t="s">
        <v>1367</v>
      </c>
      <c r="C63" s="282">
        <v>0</v>
      </c>
      <c r="D63" s="287">
        <v>0</v>
      </c>
      <c r="E63" s="944" t="str">
        <f>IF(C63&gt;0,D63/C63-1,IF(C63&lt;0,-(D63/C63-1),""))</f>
      </c>
      <c r="F63" s="862" t="str">
        <f>IF(LEN(A63)=3,"是",IF(B63&lt;&gt;"",IF(SUM(C63:D63)&lt;&gt;0,"是","否"),"是"))</f>
        <v>否</v>
      </c>
      <c r="G63" s="873" t="str">
        <f>IF(LEN(A63)=3,"类",IF(LEN(A63)=5,"款","项"))</f>
        <v>项</v>
      </c>
    </row>
    <row s="873" customFormat="1" ht="36.0" customHeight="1" x14ac:dyDescent="0.15" r="64" spans="1:7">
      <c r="A64" s="285">
        <v>2121302</v>
      </c>
      <c r="B64" s="286" t="s">
        <v>1368</v>
      </c>
      <c r="C64" s="282">
        <v>0</v>
      </c>
      <c r="D64" s="287">
        <v>0</v>
      </c>
      <c r="E64" s="944" t="str">
        <f>IF(C64&gt;0,D64/C64-1,IF(C64&lt;0,-(D64/C64-1),""))</f>
      </c>
      <c r="F64" s="862" t="str">
        <f>IF(LEN(A64)=3,"是",IF(B64&lt;&gt;"",IF(SUM(C64:D64)&lt;&gt;0,"是","否"),"是"))</f>
        <v>否</v>
      </c>
      <c r="G64" s="873" t="str">
        <f>IF(LEN(A64)=3,"类",IF(LEN(A64)=5,"款","项"))</f>
        <v>项</v>
      </c>
    </row>
    <row s="873" customFormat="1" ht="36.0" customHeight="1" x14ac:dyDescent="0.15" r="65" spans="1:7">
      <c r="A65" s="285">
        <v>2121303</v>
      </c>
      <c r="B65" s="286" t="s">
        <v>1369</v>
      </c>
      <c r="C65" s="282">
        <v>0</v>
      </c>
      <c r="D65" s="287">
        <v>0</v>
      </c>
      <c r="E65" s="944" t="str">
        <f>IF(C65&gt;0,D65/C65-1,IF(C65&lt;0,-(D65/C65-1),""))</f>
      </c>
      <c r="F65" s="862" t="str">
        <f>IF(LEN(A65)=3,"是",IF(B65&lt;&gt;"",IF(SUM(C65:D65)&lt;&gt;0,"是","否"),"是"))</f>
        <v>否</v>
      </c>
      <c r="G65" s="873" t="str">
        <f>IF(LEN(A65)=3,"类",IF(LEN(A65)=5,"款","项"))</f>
        <v>项</v>
      </c>
    </row>
    <row s="873" customFormat="1" ht="36.0" customHeight="1" x14ac:dyDescent="0.15" r="66" spans="1:7">
      <c r="A66" s="285">
        <v>2121304</v>
      </c>
      <c r="B66" s="286" t="s">
        <v>1370</v>
      </c>
      <c r="C66" s="282">
        <v>0</v>
      </c>
      <c r="D66" s="287">
        <v>0</v>
      </c>
      <c r="E66" s="944" t="str">
        <f>IF(C66&gt;0,D66/C66-1,IF(C66&lt;0,-(D66/C66-1),""))</f>
      </c>
      <c r="F66" s="862" t="str">
        <f>IF(LEN(A66)=3,"是",IF(B66&lt;&gt;"",IF(SUM(C66:D66)&lt;&gt;0,"是","否"),"是"))</f>
        <v>否</v>
      </c>
      <c r="G66" s="873" t="str">
        <f>IF(LEN(A66)=3,"类",IF(LEN(A66)=5,"款","项"))</f>
        <v>项</v>
      </c>
    </row>
    <row s="873" customFormat="1" ht="36.0" customHeight="1" x14ac:dyDescent="0.15" r="67" spans="1:7">
      <c r="A67" s="285">
        <v>2121399</v>
      </c>
      <c r="B67" s="286" t="s">
        <v>1371</v>
      </c>
      <c r="C67" s="282">
        <v>0</v>
      </c>
      <c r="D67" s="287">
        <v>0</v>
      </c>
      <c r="E67" s="944" t="str">
        <f>IF(C67&gt;0,D67/C67-1,IF(C67&lt;0,-(D67/C67-1),""))</f>
      </c>
      <c r="F67" s="862" t="str">
        <f>IF(LEN(A67)=3,"是",IF(B67&lt;&gt;"",IF(SUM(C67:D67)&lt;&gt;0,"是","否"),"是"))</f>
        <v>否</v>
      </c>
      <c r="G67" s="873" t="str">
        <f>IF(LEN(A67)=3,"类",IF(LEN(A67)=5,"款","项"))</f>
        <v>项</v>
      </c>
    </row>
    <row s="873" customFormat="1" ht="36.0" customHeight="1" x14ac:dyDescent="0.15" r="68" spans="1:7">
      <c r="A68" s="280">
        <v>21214</v>
      </c>
      <c r="B68" s="288" t="s">
        <v>1372</v>
      </c>
      <c r="C68" s="282">
        <v>310</v>
      </c>
      <c r="D68" s="282">
        <v>0</v>
      </c>
      <c r="E68" s="944">
        <f>IF(C68&gt;0,D68/C68-1,IF(C68&lt;0,-(D68/C68-1),""))</f>
        <v>-1</v>
      </c>
      <c r="F68" s="862" t="str">
        <f>IF(LEN(A68)=3,"是",IF(B68&lt;&gt;"",IF(SUM(C68:D68)&lt;&gt;0,"是","否"),"是"))</f>
        <v>是</v>
      </c>
      <c r="G68" s="873" t="str">
        <f>IF(LEN(A68)=3,"类",IF(LEN(A68)=5,"款","项"))</f>
        <v>款</v>
      </c>
    </row>
    <row s="873" customFormat="1" ht="36.0" customHeight="1" x14ac:dyDescent="0.15" r="69" spans="1:7">
      <c r="A69" s="285">
        <v>2121401</v>
      </c>
      <c r="B69" s="286" t="s">
        <v>1373</v>
      </c>
      <c r="C69" s="282">
        <v>310</v>
      </c>
      <c r="D69" s="287">
        <v>0</v>
      </c>
      <c r="E69" s="944">
        <f>IF(C69&gt;0,D69/C69-1,IF(C69&lt;0,-(D69/C69-1),""))</f>
        <v>-1</v>
      </c>
      <c r="F69" s="862" t="str">
        <f>IF(LEN(A69)=3,"是",IF(B69&lt;&gt;"",IF(SUM(C69:D69)&lt;&gt;0,"是","否"),"是"))</f>
        <v>是</v>
      </c>
      <c r="G69" s="873" t="str">
        <f>IF(LEN(A69)=3,"类",IF(LEN(A69)=5,"款","项"))</f>
        <v>项</v>
      </c>
    </row>
    <row s="873" customFormat="1" ht="36.0" customHeight="1" x14ac:dyDescent="0.15" r="70" spans="1:7">
      <c r="A70" s="285">
        <v>2121402</v>
      </c>
      <c r="B70" s="286" t="s">
        <v>1374</v>
      </c>
      <c r="C70" s="282">
        <v>0</v>
      </c>
      <c r="D70" s="287">
        <v>0</v>
      </c>
      <c r="E70" s="944" t="str">
        <f>IF(C70&gt;0,D70/C70-1,IF(C70&lt;0,-(D70/C70-1),""))</f>
      </c>
      <c r="F70" s="862" t="str">
        <f>IF(LEN(A70)=3,"是",IF(B70&lt;&gt;"",IF(SUM(C70:D70)&lt;&gt;0,"是","否"),"是"))</f>
        <v>否</v>
      </c>
      <c r="G70" s="873" t="str">
        <f>IF(LEN(A70)=3,"类",IF(LEN(A70)=5,"款","项"))</f>
        <v>项</v>
      </c>
    </row>
    <row s="873" customFormat="1" ht="36.0" customHeight="1" x14ac:dyDescent="0.15" r="71" spans="1:7">
      <c r="A71" s="285">
        <v>2121499</v>
      </c>
      <c r="B71" s="286" t="s">
        <v>1375</v>
      </c>
      <c r="C71" s="282">
        <v>0</v>
      </c>
      <c r="D71" s="287">
        <v>0</v>
      </c>
      <c r="E71" s="944" t="str">
        <f>IF(C71&gt;0,D71/C71-1,IF(C71&lt;0,-(D71/C71-1),""))</f>
      </c>
      <c r="F71" s="862" t="str">
        <f>IF(LEN(A71)=3,"是",IF(B71&lt;&gt;"",IF(SUM(C71:D71)&lt;&gt;0,"是","否"),"是"))</f>
        <v>否</v>
      </c>
      <c r="G71" s="873" t="str">
        <f>IF(LEN(A71)=3,"类",IF(LEN(A71)=5,"款","项"))</f>
        <v>项</v>
      </c>
    </row>
    <row s="873" customFormat="1" ht="36.0" customHeight="1" x14ac:dyDescent="0.15" r="72" spans="1:7">
      <c r="A72" s="280">
        <v>21215</v>
      </c>
      <c r="B72" s="288" t="s">
        <v>1376</v>
      </c>
      <c r="C72" s="282">
        <v>0</v>
      </c>
      <c r="D72" s="282">
        <v>0</v>
      </c>
      <c r="E72" s="944" t="str">
        <f>IF(C72&gt;0,D72/C72-1,IF(C72&lt;0,-(D72/C72-1),""))</f>
      </c>
      <c r="F72" s="862" t="str">
        <f>IF(LEN(A72)=3,"是",IF(B72&lt;&gt;"",IF(SUM(C72:D72)&lt;&gt;0,"是","否"),"是"))</f>
        <v>否</v>
      </c>
      <c r="G72" s="873" t="str">
        <f>IF(LEN(A72)=3,"类",IF(LEN(A72)=5,"款","项"))</f>
        <v>款</v>
      </c>
    </row>
    <row s="873" customFormat="1" ht="36.0" customHeight="1" x14ac:dyDescent="0.15" r="73" spans="1:7">
      <c r="A73" s="285">
        <v>2121501</v>
      </c>
      <c r="B73" s="286" t="s">
        <v>1351</v>
      </c>
      <c r="C73" s="282">
        <v>0</v>
      </c>
      <c r="D73" s="287">
        <v>0</v>
      </c>
      <c r="E73" s="944" t="str">
        <f>IF(C73&gt;0,D73/C73-1,IF(C73&lt;0,-(D73/C73-1),""))</f>
      </c>
      <c r="F73" s="862" t="str">
        <f>IF(LEN(A73)=3,"是",IF(B73&lt;&gt;"",IF(SUM(C73:D73)&lt;&gt;0,"是","否"),"是"))</f>
        <v>否</v>
      </c>
      <c r="G73" s="873" t="str">
        <f>IF(LEN(A73)=3,"类",IF(LEN(A73)=5,"款","项"))</f>
        <v>项</v>
      </c>
    </row>
    <row s="873" customFormat="1" ht="36.0" customHeight="1" x14ac:dyDescent="0.15" r="74" spans="1:7">
      <c r="A74" s="285">
        <v>2121502</v>
      </c>
      <c r="B74" s="286" t="s">
        <v>1352</v>
      </c>
      <c r="C74" s="282">
        <v>0</v>
      </c>
      <c r="D74" s="287">
        <v>0</v>
      </c>
      <c r="E74" s="944" t="str">
        <f>IF(C74&gt;0,D74/C74-1,IF(C74&lt;0,-(D74/C74-1),""))</f>
      </c>
      <c r="F74" s="862" t="str">
        <f>IF(LEN(A74)=3,"是",IF(B74&lt;&gt;"",IF(SUM(C74:D74)&lt;&gt;0,"是","否"),"是"))</f>
        <v>否</v>
      </c>
      <c r="G74" s="873" t="str">
        <f>IF(LEN(A74)=3,"类",IF(LEN(A74)=5,"款","项"))</f>
        <v>项</v>
      </c>
    </row>
    <row s="873" customFormat="1" ht="36.0" customHeight="1" x14ac:dyDescent="0.15" r="75" spans="1:7">
      <c r="A75" s="285">
        <v>2121599</v>
      </c>
      <c r="B75" s="286" t="s">
        <v>1377</v>
      </c>
      <c r="C75" s="282">
        <v>0</v>
      </c>
      <c r="D75" s="287">
        <v>0</v>
      </c>
      <c r="E75" s="944" t="str">
        <f>IF(C75&gt;0,D75/C75-1,IF(C75&lt;0,-(D75/C75-1),""))</f>
      </c>
      <c r="F75" s="862" t="str">
        <f>IF(LEN(A75)=3,"是",IF(B75&lt;&gt;"",IF(SUM(C75:D75)&lt;&gt;0,"是","否"),"是"))</f>
        <v>否</v>
      </c>
      <c r="G75" s="873" t="str">
        <f>IF(LEN(A75)=3,"类",IF(LEN(A75)=5,"款","项"))</f>
        <v>项</v>
      </c>
    </row>
    <row s="873" customFormat="1" ht="36.0" customHeight="1" x14ac:dyDescent="0.15" r="76" spans="1:7">
      <c r="A76" s="280">
        <v>21216</v>
      </c>
      <c r="B76" s="288" t="s">
        <v>1378</v>
      </c>
      <c r="C76" s="282">
        <v>0</v>
      </c>
      <c r="D76" s="282">
        <v>0</v>
      </c>
      <c r="E76" s="944" t="str">
        <f>IF(C76&gt;0,D76/C76-1,IF(C76&lt;0,-(D76/C76-1),""))</f>
      </c>
      <c r="F76" s="862" t="str">
        <f>IF(LEN(A76)=3,"是",IF(B76&lt;&gt;"",IF(SUM(C76:D76)&lt;&gt;0,"是","否"),"是"))</f>
        <v>否</v>
      </c>
      <c r="G76" s="873" t="str">
        <f>IF(LEN(A76)=3,"类",IF(LEN(A76)=5,"款","项"))</f>
        <v>款</v>
      </c>
    </row>
    <row s="873" customFormat="1" ht="36.0" customHeight="1" x14ac:dyDescent="0.15" r="77" spans="1:7">
      <c r="A77" s="285">
        <v>2121601</v>
      </c>
      <c r="B77" s="286" t="s">
        <v>1351</v>
      </c>
      <c r="C77" s="282">
        <v>0</v>
      </c>
      <c r="D77" s="287">
        <v>0</v>
      </c>
      <c r="E77" s="944" t="str">
        <f>IF(C77&gt;0,D77/C77-1,IF(C77&lt;0,-(D77/C77-1),""))</f>
      </c>
      <c r="F77" s="862" t="str">
        <f>IF(LEN(A77)=3,"是",IF(B77&lt;&gt;"",IF(SUM(C77:D77)&lt;&gt;0,"是","否"),"是"))</f>
        <v>否</v>
      </c>
      <c r="G77" s="873" t="str">
        <f>IF(LEN(A77)=3,"类",IF(LEN(A77)=5,"款","项"))</f>
        <v>项</v>
      </c>
    </row>
    <row s="873" customFormat="1" ht="36.0" customHeight="1" x14ac:dyDescent="0.15" r="78" spans="1:7">
      <c r="A78" s="285">
        <v>2121602</v>
      </c>
      <c r="B78" s="286" t="s">
        <v>1352</v>
      </c>
      <c r="C78" s="282">
        <v>0</v>
      </c>
      <c r="D78" s="287">
        <v>0</v>
      </c>
      <c r="E78" s="944" t="str">
        <f>IF(C78&gt;0,D78/C78-1,IF(C78&lt;0,-(D78/C78-1),""))</f>
      </c>
      <c r="F78" s="862" t="str">
        <f>IF(LEN(A78)=3,"是",IF(B78&lt;&gt;"",IF(SUM(C78:D78)&lt;&gt;0,"是","否"),"是"))</f>
        <v>否</v>
      </c>
      <c r="G78" s="873" t="str">
        <f>IF(LEN(A78)=3,"类",IF(LEN(A78)=5,"款","项"))</f>
        <v>项</v>
      </c>
    </row>
    <row s="873" customFormat="1" ht="36.0" customHeight="1" x14ac:dyDescent="0.15" r="79" spans="1:7">
      <c r="A79" s="285">
        <v>2121699</v>
      </c>
      <c r="B79" s="286" t="s">
        <v>1379</v>
      </c>
      <c r="C79" s="282">
        <v>0</v>
      </c>
      <c r="D79" s="287">
        <v>0</v>
      </c>
      <c r="E79" s="944" t="str">
        <f>IF(C79&gt;0,D79/C79-1,IF(C79&lt;0,-(D79/C79-1),""))</f>
      </c>
      <c r="F79" s="862" t="str">
        <f>IF(LEN(A79)=3,"是",IF(B79&lt;&gt;"",IF(SUM(C79:D79)&lt;&gt;0,"是","否"),"是"))</f>
        <v>否</v>
      </c>
      <c r="G79" s="873" t="str">
        <f>IF(LEN(A79)=3,"类",IF(LEN(A79)=5,"款","项"))</f>
        <v>项</v>
      </c>
    </row>
    <row s="873" customFormat="1" ht="36.0" customHeight="1" x14ac:dyDescent="0.15" r="80" spans="1:7">
      <c r="A80" s="280">
        <v>21217</v>
      </c>
      <c r="B80" s="288" t="s">
        <v>1380</v>
      </c>
      <c r="C80" s="282">
        <v>0</v>
      </c>
      <c r="D80" s="282">
        <v>0</v>
      </c>
      <c r="E80" s="944" t="str">
        <f>IF(C80&gt;0,D80/C80-1,IF(C80&lt;0,-(D80/C80-1),""))</f>
      </c>
      <c r="F80" s="862" t="str">
        <f>IF(LEN(A80)=3,"是",IF(B80&lt;&gt;"",IF(SUM(C80:D80)&lt;&gt;0,"是","否"),"是"))</f>
        <v>否</v>
      </c>
      <c r="G80" s="873" t="str">
        <f>IF(LEN(A80)=3,"类",IF(LEN(A80)=5,"款","项"))</f>
        <v>款</v>
      </c>
    </row>
    <row s="873" customFormat="1" ht="36.0" customHeight="1" x14ac:dyDescent="0.15" r="81" spans="1:7">
      <c r="A81" s="285">
        <v>2121701</v>
      </c>
      <c r="B81" s="286" t="s">
        <v>1367</v>
      </c>
      <c r="C81" s="282">
        <v>0</v>
      </c>
      <c r="D81" s="287">
        <v>0</v>
      </c>
      <c r="E81" s="944" t="str">
        <f>IF(C81&gt;0,D81/C81-1,IF(C81&lt;0,-(D81/C81-1),""))</f>
      </c>
      <c r="F81" s="862" t="str">
        <f>IF(LEN(A81)=3,"是",IF(B81&lt;&gt;"",IF(SUM(C81:D81)&lt;&gt;0,"是","否"),"是"))</f>
        <v>否</v>
      </c>
      <c r="G81" s="873" t="str">
        <f>IF(LEN(A81)=3,"类",IF(LEN(A81)=5,"款","项"))</f>
        <v>项</v>
      </c>
    </row>
    <row s="873" customFormat="1" ht="36.0" customHeight="1" x14ac:dyDescent="0.15" r="82" spans="1:7">
      <c r="A82" s="285">
        <v>2121702</v>
      </c>
      <c r="B82" s="286" t="s">
        <v>1368</v>
      </c>
      <c r="C82" s="282">
        <v>0</v>
      </c>
      <c r="D82" s="287">
        <v>0</v>
      </c>
      <c r="E82" s="944" t="str">
        <f>IF(C82&gt;0,D82/C82-1,IF(C82&lt;0,-(D82/C82-1),""))</f>
      </c>
      <c r="F82" s="862" t="str">
        <f>IF(LEN(A82)=3,"是",IF(B82&lt;&gt;"",IF(SUM(C82:D82)&lt;&gt;0,"是","否"),"是"))</f>
        <v>否</v>
      </c>
      <c r="G82" s="873" t="str">
        <f>IF(LEN(A82)=3,"类",IF(LEN(A82)=5,"款","项"))</f>
        <v>项</v>
      </c>
    </row>
    <row s="873" customFormat="1" ht="36.0" customHeight="1" x14ac:dyDescent="0.15" r="83" spans="1:7">
      <c r="A83" s="285">
        <v>2121703</v>
      </c>
      <c r="B83" s="286" t="s">
        <v>1369</v>
      </c>
      <c r="C83" s="282">
        <v>0</v>
      </c>
      <c r="D83" s="287">
        <v>0</v>
      </c>
      <c r="E83" s="944" t="str">
        <f>IF(C83&gt;0,D83/C83-1,IF(C83&lt;0,-(D83/C83-1),""))</f>
      </c>
      <c r="F83" s="862" t="str">
        <f>IF(LEN(A83)=3,"是",IF(B83&lt;&gt;"",IF(SUM(C83:D83)&lt;&gt;0,"是","否"),"是"))</f>
        <v>否</v>
      </c>
      <c r="G83" s="873" t="str">
        <f>IF(LEN(A83)=3,"类",IF(LEN(A83)=5,"款","项"))</f>
        <v>项</v>
      </c>
    </row>
    <row s="873" customFormat="1" ht="36.0" customHeight="1" x14ac:dyDescent="0.15" r="84" spans="1:7">
      <c r="A84" s="285">
        <v>2121704</v>
      </c>
      <c r="B84" s="286" t="s">
        <v>1370</v>
      </c>
      <c r="C84" s="282">
        <v>0</v>
      </c>
      <c r="D84" s="287">
        <v>0</v>
      </c>
      <c r="E84" s="944" t="str">
        <f>IF(C84&gt;0,D84/C84-1,IF(C84&lt;0,-(D84/C84-1),""))</f>
      </c>
      <c r="F84" s="862" t="str">
        <f>IF(LEN(A84)=3,"是",IF(B84&lt;&gt;"",IF(SUM(C84:D84)&lt;&gt;0,"是","否"),"是"))</f>
        <v>否</v>
      </c>
      <c r="G84" s="873" t="str">
        <f>IF(LEN(A84)=3,"类",IF(LEN(A84)=5,"款","项"))</f>
        <v>项</v>
      </c>
    </row>
    <row s="873" customFormat="1" ht="36.0" customHeight="1" x14ac:dyDescent="0.15" r="85" spans="1:7">
      <c r="A85" s="285">
        <v>2121799</v>
      </c>
      <c r="B85" s="286" t="s">
        <v>1381</v>
      </c>
      <c r="C85" s="282">
        <v>0</v>
      </c>
      <c r="D85" s="287">
        <v>0</v>
      </c>
      <c r="E85" s="944" t="str">
        <f>IF(C85&gt;0,D85/C85-1,IF(C85&lt;0,-(D85/C85-1),""))</f>
      </c>
      <c r="F85" s="862" t="str">
        <f>IF(LEN(A85)=3,"是",IF(B85&lt;&gt;"",IF(SUM(C85:D85)&lt;&gt;0,"是","否"),"是"))</f>
        <v>否</v>
      </c>
      <c r="G85" s="873" t="str">
        <f>IF(LEN(A85)=3,"类",IF(LEN(A85)=5,"款","项"))</f>
        <v>项</v>
      </c>
    </row>
    <row s="873" customFormat="1" ht="36.0" customHeight="1" x14ac:dyDescent="0.15" r="86" spans="1:7">
      <c r="A86" s="280">
        <v>21218</v>
      </c>
      <c r="B86" s="288" t="s">
        <v>1382</v>
      </c>
      <c r="C86" s="282">
        <v>0</v>
      </c>
      <c r="D86" s="282">
        <v>0</v>
      </c>
      <c r="E86" s="944" t="str">
        <f>IF(C86&gt;0,D86/C86-1,IF(C86&lt;0,-(D86/C86-1),""))</f>
      </c>
      <c r="F86" s="862" t="str">
        <f>IF(LEN(A86)=3,"是",IF(B86&lt;&gt;"",IF(SUM(C86:D86)&lt;&gt;0,"是","否"),"是"))</f>
        <v>否</v>
      </c>
      <c r="G86" s="873" t="str">
        <f>IF(LEN(A86)=3,"类",IF(LEN(A86)=5,"款","项"))</f>
        <v>款</v>
      </c>
    </row>
    <row s="873" customFormat="1" ht="36.0" customHeight="1" x14ac:dyDescent="0.15" r="87" spans="1:7">
      <c r="A87" s="285">
        <v>2121801</v>
      </c>
      <c r="B87" s="286" t="s">
        <v>1373</v>
      </c>
      <c r="C87" s="282">
        <v>0</v>
      </c>
      <c r="D87" s="287">
        <v>0</v>
      </c>
      <c r="E87" s="944" t="str">
        <f>IF(C87&gt;0,D87/C87-1,IF(C87&lt;0,-(D87/C87-1),""))</f>
      </c>
      <c r="F87" s="862" t="str">
        <f>IF(LEN(A87)=3,"是",IF(B87&lt;&gt;"",IF(SUM(C87:D87)&lt;&gt;0,"是","否"),"是"))</f>
        <v>否</v>
      </c>
      <c r="G87" s="873" t="str">
        <f>IF(LEN(A87)=3,"类",IF(LEN(A87)=5,"款","项"))</f>
        <v>项</v>
      </c>
    </row>
    <row s="873" customFormat="1" ht="36.0" customHeight="1" x14ac:dyDescent="0.15" r="88" spans="1:7">
      <c r="A88" s="285">
        <v>2121899</v>
      </c>
      <c r="B88" s="286" t="s">
        <v>1383</v>
      </c>
      <c r="C88" s="282">
        <v>0</v>
      </c>
      <c r="D88" s="287">
        <v>0</v>
      </c>
      <c r="E88" s="944" t="str">
        <f>IF(C88&gt;0,D88/C88-1,IF(C88&lt;0,-(D88/C88-1),""))</f>
      </c>
      <c r="F88" s="862" t="str">
        <f>IF(LEN(A88)=3,"是",IF(B88&lt;&gt;"",IF(SUM(C88:D88)&lt;&gt;0,"是","否"),"是"))</f>
        <v>否</v>
      </c>
      <c r="G88" s="873" t="str">
        <f>IF(LEN(A88)=3,"类",IF(LEN(A88)=5,"款","项"))</f>
        <v>项</v>
      </c>
    </row>
    <row s="873" customFormat="1" ht="36.0" customHeight="1" x14ac:dyDescent="0.15" r="89" spans="1:7">
      <c r="A89" s="280">
        <v>21219</v>
      </c>
      <c r="B89" s="288" t="s">
        <v>1384</v>
      </c>
      <c r="C89" s="282">
        <v>0</v>
      </c>
      <c r="D89" s="282">
        <v>0</v>
      </c>
      <c r="E89" s="944" t="str">
        <f>IF(C89&gt;0,D89/C89-1,IF(C89&lt;0,-(D89/C89-1),""))</f>
      </c>
      <c r="F89" s="862" t="str">
        <f>IF(LEN(A89)=3,"是",IF(B89&lt;&gt;"",IF(SUM(C89:D89)&lt;&gt;0,"是","否"),"是"))</f>
        <v>否</v>
      </c>
      <c r="G89" s="873" t="str">
        <f>IF(LEN(A89)=3,"类",IF(LEN(A89)=5,"款","项"))</f>
        <v>款</v>
      </c>
    </row>
    <row s="873" customFormat="1" ht="36.0" customHeight="1" x14ac:dyDescent="0.15" r="90" spans="1:7">
      <c r="A90" s="285">
        <v>2121901</v>
      </c>
      <c r="B90" s="286" t="s">
        <v>1351</v>
      </c>
      <c r="C90" s="282">
        <v>0</v>
      </c>
      <c r="D90" s="287">
        <v>0</v>
      </c>
      <c r="E90" s="944" t="str">
        <f>IF(C90&gt;0,D90/C90-1,IF(C90&lt;0,-(D90/C90-1),""))</f>
      </c>
      <c r="F90" s="862" t="str">
        <f>IF(LEN(A90)=3,"是",IF(B90&lt;&gt;"",IF(SUM(C90:D90)&lt;&gt;0,"是","否"),"是"))</f>
        <v>否</v>
      </c>
      <c r="G90" s="873" t="str">
        <f>IF(LEN(A90)=3,"类",IF(LEN(A90)=5,"款","项"))</f>
        <v>项</v>
      </c>
    </row>
    <row s="873" customFormat="1" ht="36.0" customHeight="1" x14ac:dyDescent="0.15" r="91" spans="1:7">
      <c r="A91" s="285">
        <v>2121902</v>
      </c>
      <c r="B91" s="286" t="s">
        <v>1352</v>
      </c>
      <c r="C91" s="282">
        <v>0</v>
      </c>
      <c r="D91" s="287">
        <v>0</v>
      </c>
      <c r="E91" s="944" t="str">
        <f>IF(C91&gt;0,D91/C91-1,IF(C91&lt;0,-(D91/C91-1),""))</f>
      </c>
      <c r="F91" s="862" t="str">
        <f>IF(LEN(A91)=3,"是",IF(B91&lt;&gt;"",IF(SUM(C91:D91)&lt;&gt;0,"是","否"),"是"))</f>
        <v>否</v>
      </c>
      <c r="G91" s="873" t="str">
        <f>IF(LEN(A91)=3,"类",IF(LEN(A91)=5,"款","项"))</f>
        <v>项</v>
      </c>
    </row>
    <row s="873" customFormat="1" ht="36.0" customHeight="1" x14ac:dyDescent="0.15" r="92" spans="1:7">
      <c r="A92" s="285">
        <v>2121903</v>
      </c>
      <c r="B92" s="286" t="s">
        <v>1353</v>
      </c>
      <c r="C92" s="282">
        <v>0</v>
      </c>
      <c r="D92" s="287">
        <v>0</v>
      </c>
      <c r="E92" s="944" t="str">
        <f>IF(C92&gt;0,D92/C92-1,IF(C92&lt;0,-(D92/C92-1),""))</f>
      </c>
      <c r="F92" s="862" t="str">
        <f>IF(LEN(A92)=3,"是",IF(B92&lt;&gt;"",IF(SUM(C92:D92)&lt;&gt;0,"是","否"),"是"))</f>
        <v>否</v>
      </c>
      <c r="G92" s="873" t="str">
        <f>IF(LEN(A92)=3,"类",IF(LEN(A92)=5,"款","项"))</f>
        <v>项</v>
      </c>
    </row>
    <row s="873" customFormat="1" ht="36.0" customHeight="1" x14ac:dyDescent="0.15" r="93" spans="1:7">
      <c r="A93" s="285">
        <v>2121904</v>
      </c>
      <c r="B93" s="286" t="s">
        <v>1354</v>
      </c>
      <c r="C93" s="282">
        <v>0</v>
      </c>
      <c r="D93" s="287">
        <v>0</v>
      </c>
      <c r="E93" s="944" t="str">
        <f>IF(C93&gt;0,D93/C93-1,IF(C93&lt;0,-(D93/C93-1),""))</f>
      </c>
      <c r="F93" s="862" t="str">
        <f>IF(LEN(A93)=3,"是",IF(B93&lt;&gt;"",IF(SUM(C93:D93)&lt;&gt;0,"是","否"),"是"))</f>
        <v>否</v>
      </c>
      <c r="G93" s="873" t="str">
        <f>IF(LEN(A93)=3,"类",IF(LEN(A93)=5,"款","项"))</f>
        <v>项</v>
      </c>
    </row>
    <row s="873" customFormat="1" ht="36.0" customHeight="1" x14ac:dyDescent="0.15" r="94" spans="1:7">
      <c r="A94" s="285">
        <v>2121905</v>
      </c>
      <c r="B94" s="286" t="s">
        <v>1357</v>
      </c>
      <c r="C94" s="282">
        <v>0</v>
      </c>
      <c r="D94" s="287">
        <v>0</v>
      </c>
      <c r="E94" s="944" t="str">
        <f>IF(C94&gt;0,D94/C94-1,IF(C94&lt;0,-(D94/C94-1),""))</f>
      </c>
      <c r="F94" s="862" t="str">
        <f>IF(LEN(A94)=3,"是",IF(B94&lt;&gt;"",IF(SUM(C94:D94)&lt;&gt;0,"是","否"),"是"))</f>
        <v>否</v>
      </c>
      <c r="G94" s="873" t="str">
        <f>IF(LEN(A94)=3,"类",IF(LEN(A94)=5,"款","项"))</f>
        <v>项</v>
      </c>
    </row>
    <row s="873" customFormat="1" ht="36.0" customHeight="1" x14ac:dyDescent="0.15" r="95" spans="1:7">
      <c r="A95" s="285">
        <v>2121906</v>
      </c>
      <c r="B95" s="286" t="s">
        <v>1359</v>
      </c>
      <c r="C95" s="282">
        <v>0</v>
      </c>
      <c r="D95" s="287">
        <v>0</v>
      </c>
      <c r="E95" s="944" t="str">
        <f>IF(C95&gt;0,D95/C95-1,IF(C95&lt;0,-(D95/C95-1),""))</f>
      </c>
      <c r="F95" s="862" t="str">
        <f>IF(LEN(A95)=3,"是",IF(B95&lt;&gt;"",IF(SUM(C95:D95)&lt;&gt;0,"是","否"),"是"))</f>
        <v>否</v>
      </c>
      <c r="G95" s="873" t="str">
        <f>IF(LEN(A95)=3,"类",IF(LEN(A95)=5,"款","项"))</f>
        <v>项</v>
      </c>
    </row>
    <row s="873" customFormat="1" ht="36.0" customHeight="1" x14ac:dyDescent="0.15" r="96" spans="1:7">
      <c r="A96" s="285">
        <v>2121907</v>
      </c>
      <c r="B96" s="286" t="s">
        <v>1360</v>
      </c>
      <c r="C96" s="282">
        <v>0</v>
      </c>
      <c r="D96" s="287">
        <v>0</v>
      </c>
      <c r="E96" s="944" t="str">
        <f>IF(C96&gt;0,D96/C96-1,IF(C96&lt;0,-(D96/C96-1),""))</f>
      </c>
      <c r="F96" s="862" t="str">
        <f>IF(LEN(A96)=3,"是",IF(B96&lt;&gt;"",IF(SUM(C96:D96)&lt;&gt;0,"是","否"),"是"))</f>
        <v>否</v>
      </c>
      <c r="G96" s="873" t="str">
        <f>IF(LEN(A96)=3,"类",IF(LEN(A96)=5,"款","项"))</f>
        <v>项</v>
      </c>
    </row>
    <row s="873" customFormat="1" ht="36.0" customHeight="1" x14ac:dyDescent="0.15" r="97" spans="1:7">
      <c r="A97" s="285">
        <v>2121999</v>
      </c>
      <c r="B97" s="286" t="s">
        <v>1385</v>
      </c>
      <c r="C97" s="282">
        <v>0</v>
      </c>
      <c r="D97" s="287">
        <v>0</v>
      </c>
      <c r="E97" s="944" t="str">
        <f>IF(C97&gt;0,D97/C97-1,IF(C97&lt;0,-(D97/C97-1),""))</f>
      </c>
      <c r="F97" s="862" t="str">
        <f>IF(LEN(A97)=3,"是",IF(B97&lt;&gt;"",IF(SUM(C97:D97)&lt;&gt;0,"是","否"),"是"))</f>
        <v>否</v>
      </c>
      <c r="G97" s="873" t="str">
        <f>IF(LEN(A97)=3,"类",IF(LEN(A97)=5,"款","项"))</f>
        <v>项</v>
      </c>
    </row>
    <row s="873" customFormat="1" ht="36.0" customHeight="1" x14ac:dyDescent="0.15" r="98" spans="1:7">
      <c r="A98" s="280">
        <v>213</v>
      </c>
      <c r="B98" s="281" t="s">
        <v>1386</v>
      </c>
      <c r="C98" s="282">
        <v>26</v>
      </c>
      <c r="D98" s="282">
        <v>40</v>
      </c>
      <c r="E98" s="944">
        <f>IF(C98&gt;0,D98/C98-1,IF(C98&lt;0,-(D98/C98-1),""))</f>
        <v>0.5385</v>
      </c>
      <c r="F98" s="862" t="str">
        <f>IF(LEN(A98)=3,"是",IF(B98&lt;&gt;"",IF(SUM(C98:D98)&lt;&gt;0,"是","否"),"是"))</f>
        <v>是</v>
      </c>
      <c r="G98" s="873" t="str">
        <f>IF(LEN(A98)=3,"类",IF(LEN(A98)=5,"款","项"))</f>
        <v>类</v>
      </c>
    </row>
    <row s="873" customFormat="1" ht="36.0" customHeight="1" x14ac:dyDescent="0.15" r="99" spans="1:7">
      <c r="A99" s="280">
        <v>21366</v>
      </c>
      <c r="B99" s="281" t="s">
        <v>1387</v>
      </c>
      <c r="C99" s="282">
        <v>0</v>
      </c>
      <c r="D99" s="282">
        <v>10</v>
      </c>
      <c r="E99" s="944" t="str">
        <f>IF(C99&gt;0,D99/C99-1,IF(C99&lt;0,-(D99/C99-1),""))</f>
      </c>
      <c r="F99" s="862" t="str">
        <f>IF(LEN(A99)=3,"是",IF(B99&lt;&gt;"",IF(SUM(C99:D99)&lt;&gt;0,"是","否"),"是"))</f>
        <v>是</v>
      </c>
      <c r="G99" s="873" t="str">
        <f>IF(LEN(A99)=3,"类",IF(LEN(A99)=5,"款","项"))</f>
        <v>款</v>
      </c>
    </row>
    <row s="873" customFormat="1" ht="36.0" customHeight="1" x14ac:dyDescent="0.15" r="100" spans="1:7">
      <c r="A100" s="285">
        <v>2136601</v>
      </c>
      <c r="B100" s="286" t="s">
        <v>1332</v>
      </c>
      <c r="C100" s="282">
        <v>0</v>
      </c>
      <c r="D100" s="287">
        <v>0</v>
      </c>
      <c r="E100" s="944" t="str">
        <f>IF(C100&gt;0,D100/C100-1,IF(C100&lt;0,-(D100/C100-1),""))</f>
      </c>
      <c r="F100" s="862" t="str">
        <f>IF(LEN(A100)=3,"是",IF(B100&lt;&gt;"",IF(SUM(C100:D100)&lt;&gt;0,"是","否"),"是"))</f>
        <v>否</v>
      </c>
      <c r="G100" s="873" t="str">
        <f>IF(LEN(A100)=3,"类",IF(LEN(A100)=5,"款","项"))</f>
        <v>项</v>
      </c>
    </row>
    <row s="873" customFormat="1" ht="36.0" customHeight="1" x14ac:dyDescent="0.15" r="101" spans="1:7">
      <c r="A101" s="285">
        <v>2136602</v>
      </c>
      <c r="B101" s="286" t="s">
        <v>1388</v>
      </c>
      <c r="C101" s="282">
        <v>0</v>
      </c>
      <c r="D101" s="287">
        <v>0</v>
      </c>
      <c r="E101" s="944" t="str">
        <f>IF(C101&gt;0,D101/C101-1,IF(C101&lt;0,-(D101/C101-1),""))</f>
      </c>
      <c r="F101" s="862" t="str">
        <f>IF(LEN(A101)=3,"是",IF(B101&lt;&gt;"",IF(SUM(C101:D101)&lt;&gt;0,"是","否"),"是"))</f>
        <v>否</v>
      </c>
      <c r="G101" s="873" t="str">
        <f>IF(LEN(A101)=3,"类",IF(LEN(A101)=5,"款","项"))</f>
        <v>项</v>
      </c>
    </row>
    <row s="873" customFormat="1" ht="36.0" customHeight="1" x14ac:dyDescent="0.15" r="102" spans="1:7">
      <c r="A102" s="285">
        <v>2136603</v>
      </c>
      <c r="B102" s="286" t="s">
        <v>1389</v>
      </c>
      <c r="C102" s="282">
        <v>0</v>
      </c>
      <c r="D102" s="287">
        <v>0</v>
      </c>
      <c r="E102" s="944" t="str">
        <f>IF(C102&gt;0,D102/C102-1,IF(C102&lt;0,-(D102/C102-1),""))</f>
      </c>
      <c r="F102" s="862" t="str">
        <f>IF(LEN(A102)=3,"是",IF(B102&lt;&gt;"",IF(SUM(C102:D102)&lt;&gt;0,"是","否"),"是"))</f>
        <v>否</v>
      </c>
      <c r="G102" s="873" t="str">
        <f>IF(LEN(A102)=3,"类",IF(LEN(A102)=5,"款","项"))</f>
        <v>项</v>
      </c>
    </row>
    <row s="873" customFormat="1" ht="36.0" customHeight="1" x14ac:dyDescent="0.15" r="103" spans="1:7">
      <c r="A103" s="285">
        <v>2136699</v>
      </c>
      <c r="B103" s="284" t="s">
        <v>1390</v>
      </c>
      <c r="C103" s="282">
        <v>0</v>
      </c>
      <c r="D103" s="287">
        <v>10</v>
      </c>
      <c r="E103" s="944" t="str">
        <f>IF(C103&gt;0,D103/C103-1,IF(C103&lt;0,-(D103/C103-1),""))</f>
      </c>
      <c r="F103" s="862" t="str">
        <f>IF(LEN(A103)=3,"是",IF(B103&lt;&gt;"",IF(SUM(C103:D103)&lt;&gt;0,"是","否"),"是"))</f>
        <v>是</v>
      </c>
      <c r="G103" s="873" t="str">
        <f>IF(LEN(A103)=3,"类",IF(LEN(A103)=5,"款","项"))</f>
        <v>项</v>
      </c>
    </row>
    <row s="873" customFormat="1" ht="36.0" customHeight="1" x14ac:dyDescent="0.15" r="104" spans="1:7">
      <c r="A104" s="280">
        <v>21367</v>
      </c>
      <c r="B104" s="288" t="s">
        <v>1391</v>
      </c>
      <c r="C104" s="282">
        <v>0</v>
      </c>
      <c r="D104" s="282">
        <v>0</v>
      </c>
      <c r="E104" s="944" t="str">
        <f>IF(C104&gt;0,D104/C104-1,IF(C104&lt;0,-(D104/C104-1),""))</f>
      </c>
      <c r="F104" s="862" t="str">
        <f>IF(LEN(A104)=3,"是",IF(B104&lt;&gt;"",IF(SUM(C104:D104)&lt;&gt;0,"是","否"),"是"))</f>
        <v>否</v>
      </c>
      <c r="G104" s="873" t="str">
        <f>IF(LEN(A104)=3,"类",IF(LEN(A104)=5,"款","项"))</f>
        <v>款</v>
      </c>
    </row>
    <row s="873" customFormat="1" ht="36.0" customHeight="1" x14ac:dyDescent="0.15" r="105" spans="1:7">
      <c r="A105" s="285">
        <v>2136701</v>
      </c>
      <c r="B105" s="286" t="s">
        <v>1332</v>
      </c>
      <c r="C105" s="282">
        <v>0</v>
      </c>
      <c r="D105" s="287">
        <v>0</v>
      </c>
      <c r="E105" s="944" t="str">
        <f>IF(C105&gt;0,D105/C105-1,IF(C105&lt;0,-(D105/C105-1),""))</f>
      </c>
      <c r="F105" s="862" t="str">
        <f>IF(LEN(A105)=3,"是",IF(B105&lt;&gt;"",IF(SUM(C105:D105)&lt;&gt;0,"是","否"),"是"))</f>
        <v>否</v>
      </c>
      <c r="G105" s="873" t="str">
        <f>IF(LEN(A105)=3,"类",IF(LEN(A105)=5,"款","项"))</f>
        <v>项</v>
      </c>
    </row>
    <row s="873" customFormat="1" ht="36.0" customHeight="1" x14ac:dyDescent="0.15" r="106" spans="1:7">
      <c r="A106" s="285">
        <v>2136702</v>
      </c>
      <c r="B106" s="286" t="s">
        <v>1388</v>
      </c>
      <c r="C106" s="282">
        <v>0</v>
      </c>
      <c r="D106" s="287">
        <v>0</v>
      </c>
      <c r="E106" s="944" t="str">
        <f>IF(C106&gt;0,D106/C106-1,IF(C106&lt;0,-(D106/C106-1),""))</f>
      </c>
      <c r="F106" s="862" t="str">
        <f>IF(LEN(A106)=3,"是",IF(B106&lt;&gt;"",IF(SUM(C106:D106)&lt;&gt;0,"是","否"),"是"))</f>
        <v>否</v>
      </c>
      <c r="G106" s="873" t="str">
        <f>IF(LEN(A106)=3,"类",IF(LEN(A106)=5,"款","项"))</f>
        <v>项</v>
      </c>
    </row>
    <row s="873" customFormat="1" ht="36.0" customHeight="1" x14ac:dyDescent="0.15" r="107" spans="1:7">
      <c r="A107" s="285">
        <v>2136703</v>
      </c>
      <c r="B107" s="286" t="s">
        <v>1392</v>
      </c>
      <c r="C107" s="282">
        <v>0</v>
      </c>
      <c r="D107" s="287">
        <v>0</v>
      </c>
      <c r="E107" s="944" t="str">
        <f>IF(C107&gt;0,D107/C107-1,IF(C107&lt;0,-(D107/C107-1),""))</f>
      </c>
      <c r="F107" s="862" t="str">
        <f>IF(LEN(A107)=3,"是",IF(B107&lt;&gt;"",IF(SUM(C107:D107)&lt;&gt;0,"是","否"),"是"))</f>
        <v>否</v>
      </c>
      <c r="G107" s="873" t="str">
        <f>IF(LEN(A107)=3,"类",IF(LEN(A107)=5,"款","项"))</f>
        <v>项</v>
      </c>
    </row>
    <row s="873" customFormat="1" ht="36.0" customHeight="1" x14ac:dyDescent="0.15" r="108" spans="1:7">
      <c r="A108" s="285">
        <v>2136799</v>
      </c>
      <c r="B108" s="286" t="s">
        <v>1393</v>
      </c>
      <c r="C108" s="282">
        <v>0</v>
      </c>
      <c r="D108" s="287">
        <v>0</v>
      </c>
      <c r="E108" s="944" t="str">
        <f>IF(C108&gt;0,D108/C108-1,IF(C108&lt;0,-(D108/C108-1),""))</f>
      </c>
      <c r="F108" s="862" t="str">
        <f>IF(LEN(A108)=3,"是",IF(B108&lt;&gt;"",IF(SUM(C108:D108)&lt;&gt;0,"是","否"),"是"))</f>
        <v>否</v>
      </c>
      <c r="G108" s="873" t="str">
        <f>IF(LEN(A108)=3,"类",IF(LEN(A108)=5,"款","项"))</f>
        <v>项</v>
      </c>
    </row>
    <row s="873" customFormat="1" ht="36.0" customHeight="1" x14ac:dyDescent="0.15" r="109" spans="1:7">
      <c r="A109" s="280">
        <v>21369</v>
      </c>
      <c r="B109" s="281" t="s">
        <v>1394</v>
      </c>
      <c r="C109" s="282">
        <v>0</v>
      </c>
      <c r="D109" s="282">
        <v>0</v>
      </c>
      <c r="E109" s="944" t="str">
        <f>IF(C109&gt;0,D109/C109-1,IF(C109&lt;0,-(D109/C109-1),""))</f>
      </c>
      <c r="F109" s="862" t="str">
        <f>IF(LEN(A109)=3,"是",IF(B109&lt;&gt;"",IF(SUM(C109:D109)&lt;&gt;0,"是","否"),"是"))</f>
        <v>否</v>
      </c>
      <c r="G109" s="873" t="str">
        <f>IF(LEN(A109)=3,"类",IF(LEN(A109)=5,"款","项"))</f>
        <v>款</v>
      </c>
    </row>
    <row s="873" customFormat="1" ht="36.0" customHeight="1" x14ac:dyDescent="0.15" r="110" spans="1:7">
      <c r="A110" s="285">
        <v>2136901</v>
      </c>
      <c r="B110" s="286" t="s">
        <v>1395</v>
      </c>
      <c r="C110" s="282">
        <v>0</v>
      </c>
      <c r="D110" s="287">
        <v>0</v>
      </c>
      <c r="E110" s="944" t="str">
        <f>IF(C110&gt;0,D110/C110-1,IF(C110&lt;0,-(D110/C110-1),""))</f>
      </c>
      <c r="F110" s="862" t="str">
        <f>IF(LEN(A110)=3,"是",IF(B110&lt;&gt;"",IF(SUM(C110:D110)&lt;&gt;0,"是","否"),"是"))</f>
        <v>否</v>
      </c>
      <c r="G110" s="873" t="str">
        <f>IF(LEN(A110)=3,"类",IF(LEN(A110)=5,"款","项"))</f>
        <v>项</v>
      </c>
    </row>
    <row s="873" customFormat="1" ht="36.0" customHeight="1" x14ac:dyDescent="0.15" r="111" spans="1:7">
      <c r="A111" s="285">
        <v>2136902</v>
      </c>
      <c r="B111" s="286" t="s">
        <v>1396</v>
      </c>
      <c r="C111" s="282">
        <v>0</v>
      </c>
      <c r="D111" s="287">
        <v>0</v>
      </c>
      <c r="E111" s="944" t="str">
        <f>IF(C111&gt;0,D111/C111-1,IF(C111&lt;0,-(D111/C111-1),""))</f>
      </c>
      <c r="F111" s="862" t="str">
        <f>IF(LEN(A111)=3,"是",IF(B111&lt;&gt;"",IF(SUM(C111:D111)&lt;&gt;0,"是","否"),"是"))</f>
        <v>否</v>
      </c>
      <c r="G111" s="873" t="str">
        <f>IF(LEN(A111)=3,"类",IF(LEN(A111)=5,"款","项"))</f>
        <v>项</v>
      </c>
    </row>
    <row s="873" customFormat="1" ht="36.0" customHeight="1" x14ac:dyDescent="0.15" r="112" spans="1:7">
      <c r="A112" s="285">
        <v>2136903</v>
      </c>
      <c r="B112" s="286" t="s">
        <v>1397</v>
      </c>
      <c r="C112" s="282">
        <v>0</v>
      </c>
      <c r="D112" s="287">
        <v>0</v>
      </c>
      <c r="E112" s="944" t="str">
        <f>IF(C112&gt;0,D112/C112-1,IF(C112&lt;0,-(D112/C112-1),""))</f>
      </c>
      <c r="F112" s="862" t="str">
        <f>IF(LEN(A112)=3,"是",IF(B112&lt;&gt;"",IF(SUM(C112:D112)&lt;&gt;0,"是","否"),"是"))</f>
        <v>否</v>
      </c>
      <c r="G112" s="873" t="str">
        <f>IF(LEN(A112)=3,"类",IF(LEN(A112)=5,"款","项"))</f>
        <v>项</v>
      </c>
    </row>
    <row s="873" customFormat="1" ht="36.0" customHeight="1" x14ac:dyDescent="0.15" r="113" spans="1:7">
      <c r="A113" s="285">
        <v>2136999</v>
      </c>
      <c r="B113" s="284" t="s">
        <v>1398</v>
      </c>
      <c r="C113" s="282">
        <v>0</v>
      </c>
      <c r="D113" s="287">
        <v>0</v>
      </c>
      <c r="E113" s="944" t="str">
        <f>IF(C113&gt;0,D113/C113-1,IF(C113&lt;0,-(D113/C113-1),""))</f>
      </c>
      <c r="F113" s="862" t="str">
        <f>IF(LEN(A113)=3,"是",IF(B113&lt;&gt;"",IF(SUM(C113:D113)&lt;&gt;0,"是","否"),"是"))</f>
        <v>否</v>
      </c>
      <c r="G113" s="873" t="str">
        <f>IF(LEN(A113)=3,"类",IF(LEN(A113)=5,"款","项"))</f>
        <v>项</v>
      </c>
    </row>
    <row s="873" customFormat="1" ht="36.0" customHeight="1" x14ac:dyDescent="0.15" r="114" spans="1:7">
      <c r="A114" s="289">
        <v>21370</v>
      </c>
      <c r="B114" s="288" t="s">
        <v>1399</v>
      </c>
      <c r="C114" s="282">
        <v>0</v>
      </c>
      <c r="D114" s="282">
        <v>0</v>
      </c>
      <c r="E114" s="944" t="str">
        <f>IF(C114&gt;0,D114/C114-1,IF(C114&lt;0,-(D114/C114-1),""))</f>
      </c>
      <c r="F114" s="862" t="str">
        <f>IF(LEN(A114)=3,"是",IF(B114&lt;&gt;"",IF(SUM(C114:D114)&lt;&gt;0,"是","否"),"是"))</f>
        <v>否</v>
      </c>
      <c r="G114" s="873" t="str">
        <f>IF(LEN(A114)=3,"类",IF(LEN(A114)=5,"款","项"))</f>
        <v>款</v>
      </c>
    </row>
    <row s="873" customFormat="1" ht="36.0" customHeight="1" x14ac:dyDescent="0.15" r="115" spans="1:7">
      <c r="A115" s="290">
        <v>2137001</v>
      </c>
      <c r="B115" s="286" t="s">
        <v>1332</v>
      </c>
      <c r="C115" s="282">
        <v>0</v>
      </c>
      <c r="D115" s="287">
        <v>0</v>
      </c>
      <c r="E115" s="944" t="str">
        <f>IF(C115&gt;0,D115/C115-1,IF(C115&lt;0,-(D115/C115-1),""))</f>
      </c>
      <c r="F115" s="862" t="str">
        <f>IF(LEN(A115)=3,"是",IF(B115&lt;&gt;"",IF(SUM(C115:D115)&lt;&gt;0,"是","否"),"是"))</f>
        <v>否</v>
      </c>
      <c r="G115" s="873" t="str">
        <f>IF(LEN(A115)=3,"类",IF(LEN(A115)=5,"款","项"))</f>
        <v>项</v>
      </c>
    </row>
    <row s="873" customFormat="1" ht="36.0" customHeight="1" x14ac:dyDescent="0.15" r="116" spans="1:7">
      <c r="A116" s="290">
        <v>2137099</v>
      </c>
      <c r="B116" s="286" t="s">
        <v>1400</v>
      </c>
      <c r="C116" s="282">
        <v>0</v>
      </c>
      <c r="D116" s="287">
        <v>0</v>
      </c>
      <c r="E116" s="944" t="str">
        <f>IF(C116&gt;0,D116/C116-1,IF(C116&lt;0,-(D116/C116-1),""))</f>
      </c>
      <c r="F116" s="862" t="str">
        <f>IF(LEN(A116)=3,"是",IF(B116&lt;&gt;"",IF(SUM(C116:D116)&lt;&gt;0,"是","否"),"是"))</f>
        <v>否</v>
      </c>
      <c r="G116" s="873" t="str">
        <f>IF(LEN(A116)=3,"类",IF(LEN(A116)=5,"款","项"))</f>
        <v>项</v>
      </c>
    </row>
    <row s="873" customFormat="1" ht="36.0" customHeight="1" x14ac:dyDescent="0.15" r="117" spans="1:7">
      <c r="A117" s="289">
        <v>21371</v>
      </c>
      <c r="B117" s="288" t="s">
        <v>1401</v>
      </c>
      <c r="C117" s="282">
        <v>0</v>
      </c>
      <c r="D117" s="282">
        <v>0</v>
      </c>
      <c r="E117" s="944" t="str">
        <f>IF(C117&gt;0,D117/C117-1,IF(C117&lt;0,-(D117/C117-1),""))</f>
      </c>
      <c r="F117" s="862" t="str">
        <f>IF(LEN(A117)=3,"是",IF(B117&lt;&gt;"",IF(SUM(C117:D117)&lt;&gt;0,"是","否"),"是"))</f>
        <v>否</v>
      </c>
      <c r="G117" s="873" t="str">
        <f>IF(LEN(A117)=3,"类",IF(LEN(A117)=5,"款","项"))</f>
        <v>款</v>
      </c>
    </row>
    <row s="873" customFormat="1" ht="36.0" customHeight="1" x14ac:dyDescent="0.15" r="118" spans="1:7">
      <c r="A118" s="290">
        <v>2137101</v>
      </c>
      <c r="B118" s="286" t="s">
        <v>1395</v>
      </c>
      <c r="C118" s="282">
        <v>0</v>
      </c>
      <c r="D118" s="287">
        <v>0</v>
      </c>
      <c r="E118" s="944" t="str">
        <f>IF(C118&gt;0,D118/C118-1,IF(C118&lt;0,-(D118/C118-1),""))</f>
      </c>
      <c r="F118" s="862" t="str">
        <f>IF(LEN(A118)=3,"是",IF(B118&lt;&gt;"",IF(SUM(C118:D118)&lt;&gt;0,"是","否"),"是"))</f>
        <v>否</v>
      </c>
      <c r="G118" s="873" t="str">
        <f>IF(LEN(A118)=3,"类",IF(LEN(A118)=5,"款","项"))</f>
        <v>项</v>
      </c>
    </row>
    <row s="873" customFormat="1" ht="36.0" customHeight="1" x14ac:dyDescent="0.15" r="119" spans="1:7">
      <c r="A119" s="290">
        <v>2137102</v>
      </c>
      <c r="B119" s="286" t="s">
        <v>1402</v>
      </c>
      <c r="C119" s="282">
        <v>0</v>
      </c>
      <c r="D119" s="287">
        <v>0</v>
      </c>
      <c r="E119" s="944" t="str">
        <f>IF(C119&gt;0,D119/C119-1,IF(C119&lt;0,-(D119/C119-1),""))</f>
      </c>
      <c r="F119" s="862" t="str">
        <f>IF(LEN(A119)=3,"是",IF(B119&lt;&gt;"",IF(SUM(C119:D119)&lt;&gt;0,"是","否"),"是"))</f>
        <v>否</v>
      </c>
      <c r="G119" s="873" t="str">
        <f>IF(LEN(A119)=3,"类",IF(LEN(A119)=5,"款","项"))</f>
        <v>项</v>
      </c>
    </row>
    <row s="873" customFormat="1" ht="36.0" customHeight="1" x14ac:dyDescent="0.15" r="120" spans="1:7">
      <c r="A120" s="290">
        <v>2137103</v>
      </c>
      <c r="B120" s="286" t="s">
        <v>1397</v>
      </c>
      <c r="C120" s="282">
        <v>0</v>
      </c>
      <c r="D120" s="287">
        <v>0</v>
      </c>
      <c r="E120" s="944" t="str">
        <f>IF(C120&gt;0,D120/C120-1,IF(C120&lt;0,-(D120/C120-1),""))</f>
      </c>
      <c r="F120" s="862" t="str">
        <f>IF(LEN(A120)=3,"是",IF(B120&lt;&gt;"",IF(SUM(C120:D120)&lt;&gt;0,"是","否"),"是"))</f>
        <v>否</v>
      </c>
      <c r="G120" s="873" t="str">
        <f>IF(LEN(A120)=3,"类",IF(LEN(A120)=5,"款","项"))</f>
        <v>项</v>
      </c>
    </row>
    <row s="873" customFormat="1" ht="36.0" customHeight="1" x14ac:dyDescent="0.15" r="121" spans="1:7">
      <c r="A121" s="290">
        <v>2137199</v>
      </c>
      <c r="B121" s="286" t="s">
        <v>1403</v>
      </c>
      <c r="C121" s="282">
        <v>0</v>
      </c>
      <c r="D121" s="287">
        <v>0</v>
      </c>
      <c r="E121" s="944" t="str">
        <f>IF(C121&gt;0,D121/C121-1,IF(C121&lt;0,-(D121/C121-1),""))</f>
      </c>
      <c r="F121" s="862" t="str">
        <f>IF(LEN(A121)=3,"是",IF(B121&lt;&gt;"",IF(SUM(C121:D121)&lt;&gt;0,"是","否"),"是"))</f>
        <v>否</v>
      </c>
      <c r="G121" s="873" t="str">
        <f>IF(LEN(A121)=3,"类",IF(LEN(A121)=5,"款","项"))</f>
        <v>项</v>
      </c>
    </row>
    <row s="873" customFormat="1" ht="36.0" customHeight="1" x14ac:dyDescent="0.15" r="122" spans="1:7">
      <c r="A122" s="280">
        <v>214</v>
      </c>
      <c r="B122" s="281" t="s">
        <v>1406</v>
      </c>
      <c r="C122" s="282">
        <v>0</v>
      </c>
      <c r="D122" s="282">
        <v>0</v>
      </c>
      <c r="E122" s="944" t="str">
        <f>IF(C122&gt;0,D122/C122-1,IF(C122&lt;0,-(D122/C122-1),""))</f>
      </c>
      <c r="F122" s="862" t="str">
        <f>IF(LEN(A122)=3,"是",IF(B122&lt;&gt;"",IF(SUM(C122:D122)&lt;&gt;0,"是","否"),"是"))</f>
        <v>是</v>
      </c>
      <c r="G122" s="873" t="str">
        <f>IF(LEN(A122)=3,"类",IF(LEN(A122)=5,"款","项"))</f>
        <v>类</v>
      </c>
    </row>
    <row s="873" customFormat="1" ht="36.0" customHeight="1" x14ac:dyDescent="0.15" r="123" spans="1:7">
      <c r="A123" s="280">
        <v>21460</v>
      </c>
      <c r="B123" s="288" t="s">
        <v>1407</v>
      </c>
      <c r="C123" s="282">
        <v>0</v>
      </c>
      <c r="D123" s="282">
        <v>0</v>
      </c>
      <c r="E123" s="944" t="str">
        <f>IF(C123&gt;0,D123/C123-1,IF(C123&lt;0,-(D123/C123-1),""))</f>
      </c>
      <c r="F123" s="862" t="str">
        <f>IF(LEN(A123)=3,"是",IF(B123&lt;&gt;"",IF(SUM(C123:D123)&lt;&gt;0,"是","否"),"是"))</f>
        <v>否</v>
      </c>
      <c r="G123" s="873" t="str">
        <f>IF(LEN(A123)=3,"类",IF(LEN(A123)=5,"款","项"))</f>
        <v>款</v>
      </c>
    </row>
    <row s="873" customFormat="1" ht="36.0" customHeight="1" x14ac:dyDescent="0.15" r="124" spans="1:7">
      <c r="A124" s="285">
        <v>2146001</v>
      </c>
      <c r="B124" s="286" t="s">
        <v>1408</v>
      </c>
      <c r="C124" s="282">
        <v>0</v>
      </c>
      <c r="D124" s="287">
        <v>0</v>
      </c>
      <c r="E124" s="944" t="str">
        <f>IF(C124&gt;0,D124/C124-1,IF(C124&lt;0,-(D124/C124-1),""))</f>
      </c>
      <c r="F124" s="862" t="str">
        <f>IF(LEN(A124)=3,"是",IF(B124&lt;&gt;"",IF(SUM(C124:D124)&lt;&gt;0,"是","否"),"是"))</f>
        <v>否</v>
      </c>
      <c r="G124" s="873" t="str">
        <f>IF(LEN(A124)=3,"类",IF(LEN(A124)=5,"款","项"))</f>
        <v>项</v>
      </c>
    </row>
    <row s="873" customFormat="1" ht="36.0" customHeight="1" x14ac:dyDescent="0.15" r="125" spans="1:7">
      <c r="A125" s="285">
        <v>2146002</v>
      </c>
      <c r="B125" s="286" t="s">
        <v>1409</v>
      </c>
      <c r="C125" s="282">
        <v>0</v>
      </c>
      <c r="D125" s="287">
        <v>0</v>
      </c>
      <c r="E125" s="944" t="str">
        <f>IF(C125&gt;0,D125/C125-1,IF(C125&lt;0,-(D125/C125-1),""))</f>
      </c>
      <c r="F125" s="862" t="str">
        <f>IF(LEN(A125)=3,"是",IF(B125&lt;&gt;"",IF(SUM(C125:D125)&lt;&gt;0,"是","否"),"是"))</f>
        <v>否</v>
      </c>
      <c r="G125" s="873" t="str">
        <f>IF(LEN(A125)=3,"类",IF(LEN(A125)=5,"款","项"))</f>
        <v>项</v>
      </c>
    </row>
    <row s="873" customFormat="1" ht="36.0" customHeight="1" x14ac:dyDescent="0.15" r="126" spans="1:7">
      <c r="A126" s="285">
        <v>2146003</v>
      </c>
      <c r="B126" s="286" t="s">
        <v>1410</v>
      </c>
      <c r="C126" s="282">
        <v>0</v>
      </c>
      <c r="D126" s="287">
        <v>0</v>
      </c>
      <c r="E126" s="944" t="str">
        <f>IF(C126&gt;0,D126/C126-1,IF(C126&lt;0,-(D126/C126-1),""))</f>
      </c>
      <c r="F126" s="862" t="str">
        <f>IF(LEN(A126)=3,"是",IF(B126&lt;&gt;"",IF(SUM(C126:D126)&lt;&gt;0,"是","否"),"是"))</f>
        <v>否</v>
      </c>
      <c r="G126" s="873" t="str">
        <f>IF(LEN(A126)=3,"类",IF(LEN(A126)=5,"款","项"))</f>
        <v>项</v>
      </c>
    </row>
    <row s="873" customFormat="1" ht="36.0" customHeight="1" x14ac:dyDescent="0.15" r="127" spans="1:7">
      <c r="A127" s="285">
        <v>2146099</v>
      </c>
      <c r="B127" s="286" t="s">
        <v>1411</v>
      </c>
      <c r="C127" s="282">
        <v>0</v>
      </c>
      <c r="D127" s="287">
        <v>0</v>
      </c>
      <c r="E127" s="944" t="str">
        <f>IF(C127&gt;0,D127/C127-1,IF(C127&lt;0,-(D127/C127-1),""))</f>
      </c>
      <c r="F127" s="862" t="str">
        <f>IF(LEN(A127)=3,"是",IF(B127&lt;&gt;"",IF(SUM(C127:D127)&lt;&gt;0,"是","否"),"是"))</f>
        <v>否</v>
      </c>
      <c r="G127" s="873" t="str">
        <f>IF(LEN(A127)=3,"类",IF(LEN(A127)=5,"款","项"))</f>
        <v>项</v>
      </c>
    </row>
    <row s="873" customFormat="1" ht="36.0" customHeight="1" x14ac:dyDescent="0.15" r="128" spans="1:7">
      <c r="A128" s="280">
        <v>21462</v>
      </c>
      <c r="B128" s="281" t="s">
        <v>1412</v>
      </c>
      <c r="C128" s="282">
        <v>0</v>
      </c>
      <c r="D128" s="282">
        <v>0</v>
      </c>
      <c r="E128" s="944" t="str">
        <f>IF(C128&gt;0,D128/C128-1,IF(C128&lt;0,-(D128/C128-1),""))</f>
      </c>
      <c r="F128" s="862" t="str">
        <f>IF(LEN(A128)=3,"是",IF(B128&lt;&gt;"",IF(SUM(C128:D128)&lt;&gt;0,"是","否"),"是"))</f>
        <v>否</v>
      </c>
      <c r="G128" s="873" t="str">
        <f>IF(LEN(A128)=3,"类",IF(LEN(A128)=5,"款","项"))</f>
        <v>款</v>
      </c>
    </row>
    <row s="873" customFormat="1" ht="36.0" customHeight="1" x14ac:dyDescent="0.15" r="129" spans="1:7">
      <c r="A129" s="285">
        <v>2146201</v>
      </c>
      <c r="B129" s="286" t="s">
        <v>1410</v>
      </c>
      <c r="C129" s="282">
        <v>0</v>
      </c>
      <c r="D129" s="287">
        <v>0</v>
      </c>
      <c r="E129" s="944" t="str">
        <f>IF(C129&gt;0,D129/C129-1,IF(C129&lt;0,-(D129/C129-1),""))</f>
      </c>
      <c r="F129" s="862" t="str">
        <f>IF(LEN(A129)=3,"是",IF(B129&lt;&gt;"",IF(SUM(C129:D129)&lt;&gt;0,"是","否"),"是"))</f>
        <v>否</v>
      </c>
      <c r="G129" s="873" t="str">
        <f>IF(LEN(A129)=3,"类",IF(LEN(A129)=5,"款","项"))</f>
        <v>项</v>
      </c>
    </row>
    <row s="873" customFormat="1" ht="36.0" customHeight="1" x14ac:dyDescent="0.15" r="130" spans="1:7">
      <c r="A130" s="285">
        <v>2146202</v>
      </c>
      <c r="B130" s="286" t="s">
        <v>1413</v>
      </c>
      <c r="C130" s="282">
        <v>0</v>
      </c>
      <c r="D130" s="287">
        <v>0</v>
      </c>
      <c r="E130" s="944" t="str">
        <f>IF(C130&gt;0,D130/C130-1,IF(C130&lt;0,-(D130/C130-1),""))</f>
      </c>
      <c r="F130" s="862" t="str">
        <f>IF(LEN(A130)=3,"是",IF(B130&lt;&gt;"",IF(SUM(C130:D130)&lt;&gt;0,"是","否"),"是"))</f>
        <v>否</v>
      </c>
      <c r="G130" s="873" t="str">
        <f>IF(LEN(A130)=3,"类",IF(LEN(A130)=5,"款","项"))</f>
        <v>项</v>
      </c>
    </row>
    <row s="873" customFormat="1" ht="36.0" customHeight="1" x14ac:dyDescent="0.15" r="131" spans="1:7">
      <c r="A131" s="285">
        <v>2146203</v>
      </c>
      <c r="B131" s="286" t="s">
        <v>1414</v>
      </c>
      <c r="C131" s="282">
        <v>0</v>
      </c>
      <c r="D131" s="287">
        <v>0</v>
      </c>
      <c r="E131" s="944" t="str">
        <f>IF(C131&gt;0,D131/C131-1,IF(C131&lt;0,-(D131/C131-1),""))</f>
      </c>
      <c r="F131" s="862" t="str">
        <f>IF(LEN(A131)=3,"是",IF(B131&lt;&gt;"",IF(SUM(C131:D131)&lt;&gt;0,"是","否"),"是"))</f>
        <v>否</v>
      </c>
      <c r="G131" s="873" t="str">
        <f>IF(LEN(A131)=3,"类",IF(LEN(A131)=5,"款","项"))</f>
        <v>项</v>
      </c>
    </row>
    <row s="873" customFormat="1" ht="36.0" customHeight="1" x14ac:dyDescent="0.15" r="132" spans="1:7">
      <c r="A132" s="285">
        <v>2146299</v>
      </c>
      <c r="B132" s="284" t="s">
        <v>1415</v>
      </c>
      <c r="C132" s="282">
        <v>0</v>
      </c>
      <c r="D132" s="287">
        <v>0</v>
      </c>
      <c r="E132" s="944" t="str">
        <f>IF(C132&gt;0,D132/C132-1,IF(C132&lt;0,-(D132/C132-1),""))</f>
      </c>
      <c r="F132" s="862" t="str">
        <f>IF(LEN(A132)=3,"是",IF(B132&lt;&gt;"",IF(SUM(C132:D132)&lt;&gt;0,"是","否"),"是"))</f>
        <v>否</v>
      </c>
      <c r="G132" s="873" t="str">
        <f>IF(LEN(A132)=3,"类",IF(LEN(A132)=5,"款","项"))</f>
        <v>项</v>
      </c>
    </row>
    <row s="873" customFormat="1" ht="36.0" customHeight="1" x14ac:dyDescent="0.15" r="133" spans="1:7">
      <c r="A133" s="280">
        <v>21463</v>
      </c>
      <c r="B133" s="281" t="s">
        <v>1416</v>
      </c>
      <c r="C133" s="282">
        <v>0</v>
      </c>
      <c r="D133" s="282"/>
      <c r="E133" s="944" t="str">
        <f>IF(C133&gt;0,D133/C133-1,IF(C133&lt;0,-(D133/C133-1),""))</f>
      </c>
      <c r="F133" s="862" t="str">
        <f>IF(LEN(A133)=3,"是",IF(B133&lt;&gt;"",IF(SUM(C133:D133)&lt;&gt;0,"是","否"),"是"))</f>
        <v>否</v>
      </c>
      <c r="G133" s="873" t="str">
        <f>IF(LEN(A133)=3,"类",IF(LEN(A133)=5,"款","项"))</f>
        <v>款</v>
      </c>
    </row>
    <row s="873" customFormat="1" ht="36.0" customHeight="1" x14ac:dyDescent="0.15" r="134" spans="1:7">
      <c r="A134" s="285">
        <v>2146301</v>
      </c>
      <c r="B134" s="286" t="s">
        <v>1417</v>
      </c>
      <c r="C134" s="282">
        <v>0</v>
      </c>
      <c r="D134" s="287"/>
      <c r="E134" s="944" t="str">
        <f>IF(C134&gt;0,D134/C134-1,IF(C134&lt;0,-(D134/C134-1),""))</f>
      </c>
      <c r="F134" s="862" t="str">
        <f>IF(LEN(A134)=3,"是",IF(B134&lt;&gt;"",IF(SUM(C134:D134)&lt;&gt;0,"是","否"),"是"))</f>
        <v>否</v>
      </c>
      <c r="G134" s="873" t="str">
        <f>IF(LEN(A134)=3,"类",IF(LEN(A134)=5,"款","项"))</f>
        <v>项</v>
      </c>
    </row>
    <row s="873" customFormat="1" ht="36.0" customHeight="1" x14ac:dyDescent="0.15" r="135" spans="1:7">
      <c r="A135" s="285">
        <v>2146302</v>
      </c>
      <c r="B135" s="284" t="s">
        <v>1418</v>
      </c>
      <c r="C135" s="282">
        <v>0</v>
      </c>
      <c r="D135" s="287"/>
      <c r="E135" s="944" t="str">
        <f>IF(C135&gt;0,D135/C135-1,IF(C135&lt;0,-(D135/C135-1),""))</f>
      </c>
      <c r="F135" s="862" t="str">
        <f>IF(LEN(A135)=3,"是",IF(B135&lt;&gt;"",IF(SUM(C135:D135)&lt;&gt;0,"是","否"),"是"))</f>
        <v>否</v>
      </c>
      <c r="G135" s="873" t="str">
        <f>IF(LEN(A135)=3,"类",IF(LEN(A135)=5,"款","项"))</f>
        <v>项</v>
      </c>
    </row>
    <row s="873" customFormat="1" ht="36.0" customHeight="1" x14ac:dyDescent="0.15" r="136" spans="1:7">
      <c r="A136" s="285">
        <v>2146303</v>
      </c>
      <c r="B136" s="284" t="s">
        <v>1419</v>
      </c>
      <c r="C136" s="282">
        <v>0</v>
      </c>
      <c r="D136" s="287"/>
      <c r="E136" s="944" t="str">
        <f>IF(C136&gt;0,D136/C136-1,IF(C136&lt;0,-(D136/C136-1),""))</f>
      </c>
      <c r="F136" s="862" t="str">
        <f>IF(LEN(A136)=3,"是",IF(B136&lt;&gt;"",IF(SUM(C136:D136)&lt;&gt;0,"是","否"),"是"))</f>
        <v>否</v>
      </c>
      <c r="G136" s="873" t="str">
        <f>IF(LEN(A136)=3,"类",IF(LEN(A136)=5,"款","项"))</f>
        <v>项</v>
      </c>
    </row>
    <row s="873" customFormat="1" ht="36.0" customHeight="1" x14ac:dyDescent="0.15" r="137" spans="1:7">
      <c r="A137" s="285">
        <v>2146399</v>
      </c>
      <c r="B137" s="286" t="s">
        <v>1420</v>
      </c>
      <c r="C137" s="282">
        <v>0</v>
      </c>
      <c r="D137" s="287"/>
      <c r="E137" s="944" t="str">
        <f>IF(C137&gt;0,D137/C137-1,IF(C137&lt;0,-(D137/C137-1),""))</f>
      </c>
      <c r="F137" s="862" t="str">
        <f>IF(LEN(A137)=3,"是",IF(B137&lt;&gt;"",IF(SUM(C137:D137)&lt;&gt;0,"是","否"),"是"))</f>
        <v>否</v>
      </c>
      <c r="G137" s="873" t="str">
        <f>IF(LEN(A137)=3,"类",IF(LEN(A137)=5,"款","项"))</f>
        <v>项</v>
      </c>
    </row>
    <row s="873" customFormat="1" ht="36.0" customHeight="1" x14ac:dyDescent="0.15" r="138" spans="1:7">
      <c r="A138" s="280">
        <v>21464</v>
      </c>
      <c r="B138" s="288" t="s">
        <v>1421</v>
      </c>
      <c r="C138" s="282">
        <v>0</v>
      </c>
      <c r="D138" s="282">
        <v>0</v>
      </c>
      <c r="E138" s="944" t="str">
        <f>IF(C138&gt;0,D138/C138-1,IF(C138&lt;0,-(D138/C138-1),""))</f>
      </c>
      <c r="F138" s="862" t="str">
        <f>IF(LEN(A138)=3,"是",IF(B138&lt;&gt;"",IF(SUM(C138:D138)&lt;&gt;0,"是","否"),"是"))</f>
        <v>否</v>
      </c>
      <c r="G138" s="873" t="str">
        <f>IF(LEN(A138)=3,"类",IF(LEN(A138)=5,"款","项"))</f>
        <v>款</v>
      </c>
    </row>
    <row s="873" customFormat="1" ht="36.0" customHeight="1" x14ac:dyDescent="0.15" r="139" spans="1:7">
      <c r="A139" s="285">
        <v>2146401</v>
      </c>
      <c r="B139" s="286" t="s">
        <v>1422</v>
      </c>
      <c r="C139" s="282">
        <v>0</v>
      </c>
      <c r="D139" s="287">
        <v>0</v>
      </c>
      <c r="E139" s="944" t="str">
        <f>IF(C139&gt;0,D139/C139-1,IF(C139&lt;0,-(D139/C139-1),""))</f>
      </c>
      <c r="F139" s="862" t="str">
        <f>IF(LEN(A139)=3,"是",IF(B139&lt;&gt;"",IF(SUM(C139:D139)&lt;&gt;0,"是","否"),"是"))</f>
        <v>否</v>
      </c>
      <c r="G139" s="873" t="str">
        <f>IF(LEN(A139)=3,"类",IF(LEN(A139)=5,"款","项"))</f>
        <v>项</v>
      </c>
    </row>
    <row s="873" customFormat="1" ht="36.0" customHeight="1" x14ac:dyDescent="0.15" r="140" spans="1:7">
      <c r="A140" s="285">
        <v>2146402</v>
      </c>
      <c r="B140" s="286" t="s">
        <v>1423</v>
      </c>
      <c r="C140" s="282">
        <v>0</v>
      </c>
      <c r="D140" s="287">
        <v>0</v>
      </c>
      <c r="E140" s="944" t="str">
        <f>IF(C140&gt;0,D140/C140-1,IF(C140&lt;0,-(D140/C140-1),""))</f>
      </c>
      <c r="F140" s="862" t="str">
        <f>IF(LEN(A140)=3,"是",IF(B140&lt;&gt;"",IF(SUM(C140:D140)&lt;&gt;0,"是","否"),"是"))</f>
        <v>否</v>
      </c>
      <c r="G140" s="873" t="str">
        <f>IF(LEN(A140)=3,"类",IF(LEN(A140)=5,"款","项"))</f>
        <v>项</v>
      </c>
    </row>
    <row s="873" customFormat="1" ht="36.0" customHeight="1" x14ac:dyDescent="0.15" r="141" spans="1:7">
      <c r="A141" s="285">
        <v>2146403</v>
      </c>
      <c r="B141" s="286" t="s">
        <v>1424</v>
      </c>
      <c r="C141" s="282">
        <v>0</v>
      </c>
      <c r="D141" s="287">
        <v>0</v>
      </c>
      <c r="E141" s="944" t="str">
        <f>IF(C141&gt;0,D141/C141-1,IF(C141&lt;0,-(D141/C141-1),""))</f>
      </c>
      <c r="F141" s="862" t="str">
        <f>IF(LEN(A141)=3,"是",IF(B141&lt;&gt;"",IF(SUM(C141:D141)&lt;&gt;0,"是","否"),"是"))</f>
        <v>否</v>
      </c>
      <c r="G141" s="873" t="str">
        <f>IF(LEN(A141)=3,"类",IF(LEN(A141)=5,"款","项"))</f>
        <v>项</v>
      </c>
    </row>
    <row s="873" customFormat="1" ht="36.0" customHeight="1" x14ac:dyDescent="0.15" r="142" spans="1:7">
      <c r="A142" s="285">
        <v>2146404</v>
      </c>
      <c r="B142" s="286" t="s">
        <v>1425</v>
      </c>
      <c r="C142" s="282">
        <v>0</v>
      </c>
      <c r="D142" s="287">
        <v>0</v>
      </c>
      <c r="E142" s="944" t="str">
        <f>IF(C142&gt;0,D142/C142-1,IF(C142&lt;0,-(D142/C142-1),""))</f>
      </c>
      <c r="F142" s="862" t="str">
        <f>IF(LEN(A142)=3,"是",IF(B142&lt;&gt;"",IF(SUM(C142:D142)&lt;&gt;0,"是","否"),"是"))</f>
        <v>否</v>
      </c>
      <c r="G142" s="873" t="str">
        <f>IF(LEN(A142)=3,"类",IF(LEN(A142)=5,"款","项"))</f>
        <v>项</v>
      </c>
    </row>
    <row s="873" customFormat="1" ht="36.0" customHeight="1" x14ac:dyDescent="0.15" r="143" spans="1:7">
      <c r="A143" s="285">
        <v>2146405</v>
      </c>
      <c r="B143" s="286" t="s">
        <v>1426</v>
      </c>
      <c r="C143" s="282">
        <v>0</v>
      </c>
      <c r="D143" s="287">
        <v>0</v>
      </c>
      <c r="E143" s="944" t="str">
        <f>IF(C143&gt;0,D143/C143-1,IF(C143&lt;0,-(D143/C143-1),""))</f>
      </c>
      <c r="F143" s="862" t="str">
        <f>IF(LEN(A143)=3,"是",IF(B143&lt;&gt;"",IF(SUM(C143:D143)&lt;&gt;0,"是","否"),"是"))</f>
        <v>否</v>
      </c>
      <c r="G143" s="873" t="str">
        <f>IF(LEN(A143)=3,"类",IF(LEN(A143)=5,"款","项"))</f>
        <v>项</v>
      </c>
    </row>
    <row s="873" customFormat="1" ht="36.0" customHeight="1" x14ac:dyDescent="0.15" r="144" spans="1:7">
      <c r="A144" s="285">
        <v>2146406</v>
      </c>
      <c r="B144" s="286" t="s">
        <v>1427</v>
      </c>
      <c r="C144" s="282">
        <v>0</v>
      </c>
      <c r="D144" s="287">
        <v>0</v>
      </c>
      <c r="E144" s="944" t="str">
        <f>IF(C144&gt;0,D144/C144-1,IF(C144&lt;0,-(D144/C144-1),""))</f>
      </c>
      <c r="F144" s="862" t="str">
        <f>IF(LEN(A144)=3,"是",IF(B144&lt;&gt;"",IF(SUM(C144:D144)&lt;&gt;0,"是","否"),"是"))</f>
        <v>否</v>
      </c>
      <c r="G144" s="873" t="str">
        <f>IF(LEN(A144)=3,"类",IF(LEN(A144)=5,"款","项"))</f>
        <v>项</v>
      </c>
    </row>
    <row s="873" customFormat="1" ht="36.0" customHeight="1" x14ac:dyDescent="0.15" r="145" spans="1:7">
      <c r="A145" s="285">
        <v>2146407</v>
      </c>
      <c r="B145" s="286" t="s">
        <v>1428</v>
      </c>
      <c r="C145" s="282">
        <v>0</v>
      </c>
      <c r="D145" s="287">
        <v>0</v>
      </c>
      <c r="E145" s="944" t="str">
        <f>IF(C145&gt;0,D145/C145-1,IF(C145&lt;0,-(D145/C145-1),""))</f>
      </c>
      <c r="F145" s="862" t="str">
        <f>IF(LEN(A145)=3,"是",IF(B145&lt;&gt;"",IF(SUM(C145:D145)&lt;&gt;0,"是","否"),"是"))</f>
        <v>否</v>
      </c>
      <c r="G145" s="873" t="str">
        <f>IF(LEN(A145)=3,"类",IF(LEN(A145)=5,"款","项"))</f>
        <v>项</v>
      </c>
    </row>
    <row s="873" customFormat="1" ht="36.0" customHeight="1" x14ac:dyDescent="0.15" r="146" spans="1:7">
      <c r="A146" s="285">
        <v>2146499</v>
      </c>
      <c r="B146" s="286" t="s">
        <v>1429</v>
      </c>
      <c r="C146" s="282">
        <v>0</v>
      </c>
      <c r="D146" s="287">
        <v>0</v>
      </c>
      <c r="E146" s="944" t="str">
        <f>IF(C146&gt;0,D146/C146-1,IF(C146&lt;0,-(D146/C146-1),""))</f>
      </c>
      <c r="F146" s="862" t="str">
        <f>IF(LEN(A146)=3,"是",IF(B146&lt;&gt;"",IF(SUM(C146:D146)&lt;&gt;0,"是","否"),"是"))</f>
        <v>否</v>
      </c>
      <c r="G146" s="873" t="str">
        <f>IF(LEN(A146)=3,"类",IF(LEN(A146)=5,"款","项"))</f>
        <v>项</v>
      </c>
    </row>
    <row s="873" customFormat="1" ht="36.0" customHeight="1" x14ac:dyDescent="0.15" r="147" spans="1:7">
      <c r="A147" s="280">
        <v>21468</v>
      </c>
      <c r="B147" s="288" t="s">
        <v>1430</v>
      </c>
      <c r="C147" s="282">
        <v>0</v>
      </c>
      <c r="D147" s="282">
        <v>0</v>
      </c>
      <c r="E147" s="944" t="str">
        <f>IF(C147&gt;0,D147/C147-1,IF(C147&lt;0,-(D147/C147-1),""))</f>
      </c>
      <c r="F147" s="862" t="str">
        <f>IF(LEN(A147)=3,"是",IF(B147&lt;&gt;"",IF(SUM(C147:D147)&lt;&gt;0,"是","否"),"是"))</f>
        <v>否</v>
      </c>
      <c r="G147" s="873" t="str">
        <f>IF(LEN(A147)=3,"类",IF(LEN(A147)=5,"款","项"))</f>
        <v>款</v>
      </c>
    </row>
    <row s="873" customFormat="1" ht="36.0" customHeight="1" x14ac:dyDescent="0.15" r="148" spans="1:7">
      <c r="A148" s="285">
        <v>2146801</v>
      </c>
      <c r="B148" s="286" t="s">
        <v>1431</v>
      </c>
      <c r="C148" s="282">
        <v>0</v>
      </c>
      <c r="D148" s="287">
        <v>0</v>
      </c>
      <c r="E148" s="944" t="str">
        <f>IF(C148&gt;0,D148/C148-1,IF(C148&lt;0,-(D148/C148-1),""))</f>
      </c>
      <c r="F148" s="862" t="str">
        <f>IF(LEN(A148)=3,"是",IF(B148&lt;&gt;"",IF(SUM(C148:D148)&lt;&gt;0,"是","否"),"是"))</f>
        <v>否</v>
      </c>
      <c r="G148" s="873" t="str">
        <f>IF(LEN(A148)=3,"类",IF(LEN(A148)=5,"款","项"))</f>
        <v>项</v>
      </c>
    </row>
    <row s="873" customFormat="1" ht="36.0" customHeight="1" x14ac:dyDescent="0.15" r="149" spans="1:7">
      <c r="A149" s="285">
        <v>2146802</v>
      </c>
      <c r="B149" s="286" t="s">
        <v>1432</v>
      </c>
      <c r="C149" s="282">
        <v>0</v>
      </c>
      <c r="D149" s="287">
        <v>0</v>
      </c>
      <c r="E149" s="944" t="str">
        <f>IF(C149&gt;0,D149/C149-1,IF(C149&lt;0,-(D149/C149-1),""))</f>
      </c>
      <c r="F149" s="862" t="str">
        <f>IF(LEN(A149)=3,"是",IF(B149&lt;&gt;"",IF(SUM(C149:D149)&lt;&gt;0,"是","否"),"是"))</f>
        <v>否</v>
      </c>
      <c r="G149" s="873" t="str">
        <f>IF(LEN(A149)=3,"类",IF(LEN(A149)=5,"款","项"))</f>
        <v>项</v>
      </c>
    </row>
    <row s="873" customFormat="1" ht="36.0" customHeight="1" x14ac:dyDescent="0.15" r="150" spans="1:7">
      <c r="A150" s="285">
        <v>2146803</v>
      </c>
      <c r="B150" s="286" t="s">
        <v>1433</v>
      </c>
      <c r="C150" s="282">
        <v>0</v>
      </c>
      <c r="D150" s="287">
        <v>0</v>
      </c>
      <c r="E150" s="944" t="str">
        <f>IF(C150&gt;0,D150/C150-1,IF(C150&lt;0,-(D150/C150-1),""))</f>
      </c>
      <c r="F150" s="862" t="str">
        <f>IF(LEN(A150)=3,"是",IF(B150&lt;&gt;"",IF(SUM(C150:D150)&lt;&gt;0,"是","否"),"是"))</f>
        <v>否</v>
      </c>
      <c r="G150" s="873" t="str">
        <f>IF(LEN(A150)=3,"类",IF(LEN(A150)=5,"款","项"))</f>
        <v>项</v>
      </c>
    </row>
    <row s="873" customFormat="1" ht="36.0" customHeight="1" x14ac:dyDescent="0.15" r="151" spans="1:7">
      <c r="A151" s="285">
        <v>2146804</v>
      </c>
      <c r="B151" s="286" t="s">
        <v>1434</v>
      </c>
      <c r="C151" s="282">
        <v>0</v>
      </c>
      <c r="D151" s="287">
        <v>0</v>
      </c>
      <c r="E151" s="944" t="str">
        <f>IF(C151&gt;0,D151/C151-1,IF(C151&lt;0,-(D151/C151-1),""))</f>
      </c>
      <c r="F151" s="862" t="str">
        <f>IF(LEN(A151)=3,"是",IF(B151&lt;&gt;"",IF(SUM(C151:D151)&lt;&gt;0,"是","否"),"是"))</f>
        <v>否</v>
      </c>
      <c r="G151" s="873" t="str">
        <f>IF(LEN(A151)=3,"类",IF(LEN(A151)=5,"款","项"))</f>
        <v>项</v>
      </c>
    </row>
    <row s="873" customFormat="1" ht="36.0" customHeight="1" x14ac:dyDescent="0.15" r="152" spans="1:7">
      <c r="A152" s="285">
        <v>2146805</v>
      </c>
      <c r="B152" s="286" t="s">
        <v>1435</v>
      </c>
      <c r="C152" s="282">
        <v>0</v>
      </c>
      <c r="D152" s="287">
        <v>0</v>
      </c>
      <c r="E152" s="944" t="str">
        <f>IF(C152&gt;0,D152/C152-1,IF(C152&lt;0,-(D152/C152-1),""))</f>
      </c>
      <c r="F152" s="862" t="str">
        <f>IF(LEN(A152)=3,"是",IF(B152&lt;&gt;"",IF(SUM(C152:D152)&lt;&gt;0,"是","否"),"是"))</f>
        <v>否</v>
      </c>
      <c r="G152" s="873" t="str">
        <f>IF(LEN(A152)=3,"类",IF(LEN(A152)=5,"款","项"))</f>
        <v>项</v>
      </c>
    </row>
    <row s="873" customFormat="1" ht="36.0" customHeight="1" x14ac:dyDescent="0.15" r="153" spans="1:7">
      <c r="A153" s="285">
        <v>2146899</v>
      </c>
      <c r="B153" s="286" t="s">
        <v>1436</v>
      </c>
      <c r="C153" s="282">
        <v>0</v>
      </c>
      <c r="D153" s="287">
        <v>0</v>
      </c>
      <c r="E153" s="944" t="str">
        <f>IF(C153&gt;0,D153/C153-1,IF(C153&lt;0,-(D153/C153-1),""))</f>
      </c>
      <c r="F153" s="862" t="str">
        <f>IF(LEN(A153)=3,"是",IF(B153&lt;&gt;"",IF(SUM(C153:D153)&lt;&gt;0,"是","否"),"是"))</f>
        <v>否</v>
      </c>
      <c r="G153" s="873" t="str">
        <f>IF(LEN(A153)=3,"类",IF(LEN(A153)=5,"款","项"))</f>
        <v>项</v>
      </c>
    </row>
    <row s="873" customFormat="1" ht="36.0" customHeight="1" x14ac:dyDescent="0.15" r="154" spans="1:7">
      <c r="A154" s="280">
        <v>21469</v>
      </c>
      <c r="B154" s="281" t="s">
        <v>1437</v>
      </c>
      <c r="C154" s="282">
        <v>0</v>
      </c>
      <c r="D154" s="282">
        <v>0</v>
      </c>
      <c r="E154" s="944" t="str">
        <f>IF(C154&gt;0,D154/C154-1,IF(C154&lt;0,-(D154/C154-1),""))</f>
      </c>
      <c r="F154" s="862" t="str">
        <f>IF(LEN(A154)=3,"是",IF(B154&lt;&gt;"",IF(SUM(C154:D154)&lt;&gt;0,"是","否"),"是"))</f>
        <v>否</v>
      </c>
      <c r="G154" s="873" t="str">
        <f>IF(LEN(A154)=3,"类",IF(LEN(A154)=5,"款","项"))</f>
        <v>款</v>
      </c>
    </row>
    <row s="873" customFormat="1" ht="36.0" customHeight="1" x14ac:dyDescent="0.15" r="155" spans="1:7">
      <c r="A155" s="285">
        <v>2146901</v>
      </c>
      <c r="B155" s="284" t="s">
        <v>1438</v>
      </c>
      <c r="C155" s="282">
        <v>0</v>
      </c>
      <c r="D155" s="287">
        <v>0</v>
      </c>
      <c r="E155" s="944" t="str">
        <f>IF(C155&gt;0,D155/C155-1,IF(C155&lt;0,-(D155/C155-1),""))</f>
      </c>
      <c r="F155" s="862" t="str">
        <f>IF(LEN(A155)=3,"是",IF(B155&lt;&gt;"",IF(SUM(C155:D155)&lt;&gt;0,"是","否"),"是"))</f>
        <v>否</v>
      </c>
      <c r="G155" s="873" t="str">
        <f>IF(LEN(A155)=3,"类",IF(LEN(A155)=5,"款","项"))</f>
        <v>项</v>
      </c>
    </row>
    <row s="873" customFormat="1" ht="36.0" customHeight="1" x14ac:dyDescent="0.15" r="156" spans="1:7">
      <c r="A156" s="285">
        <v>2146902</v>
      </c>
      <c r="B156" s="286" t="s">
        <v>1439</v>
      </c>
      <c r="C156" s="282">
        <v>0</v>
      </c>
      <c r="D156" s="287">
        <v>0</v>
      </c>
      <c r="E156" s="944" t="str">
        <f>IF(C156&gt;0,D156/C156-1,IF(C156&lt;0,-(D156/C156-1),""))</f>
      </c>
      <c r="F156" s="862" t="str">
        <f>IF(LEN(A156)=3,"是",IF(B156&lt;&gt;"",IF(SUM(C156:D156)&lt;&gt;0,"是","否"),"是"))</f>
        <v>否</v>
      </c>
      <c r="G156" s="873" t="str">
        <f>IF(LEN(A156)=3,"类",IF(LEN(A156)=5,"款","项"))</f>
        <v>项</v>
      </c>
    </row>
    <row s="873" customFormat="1" ht="36.0" customHeight="1" x14ac:dyDescent="0.15" r="157" spans="1:7">
      <c r="A157" s="285">
        <v>2146903</v>
      </c>
      <c r="B157" s="284" t="s">
        <v>1440</v>
      </c>
      <c r="C157" s="282">
        <v>0</v>
      </c>
      <c r="D157" s="287">
        <v>0</v>
      </c>
      <c r="E157" s="944" t="str">
        <f>IF(C157&gt;0,D157/C157-1,IF(C157&lt;0,-(D157/C157-1),""))</f>
      </c>
      <c r="F157" s="862" t="str">
        <f>IF(LEN(A157)=3,"是",IF(B157&lt;&gt;"",IF(SUM(C157:D157)&lt;&gt;0,"是","否"),"是"))</f>
        <v>否</v>
      </c>
      <c r="G157" s="873" t="str">
        <f>IF(LEN(A157)=3,"类",IF(LEN(A157)=5,"款","项"))</f>
        <v>项</v>
      </c>
    </row>
    <row s="873" customFormat="1" ht="36.0" customHeight="1" x14ac:dyDescent="0.15" r="158" spans="1:7">
      <c r="A158" s="285">
        <v>2146904</v>
      </c>
      <c r="B158" s="284" t="s">
        <v>1441</v>
      </c>
      <c r="C158" s="282">
        <v>0</v>
      </c>
      <c r="D158" s="287">
        <v>0</v>
      </c>
      <c r="E158" s="944" t="str">
        <f>IF(C158&gt;0,D158/C158-1,IF(C158&lt;0,-(D158/C158-1),""))</f>
      </c>
      <c r="F158" s="862" t="str">
        <f>IF(LEN(A158)=3,"是",IF(B158&lt;&gt;"",IF(SUM(C158:D158)&lt;&gt;0,"是","否"),"是"))</f>
        <v>否</v>
      </c>
      <c r="G158" s="873" t="str">
        <f>IF(LEN(A158)=3,"类",IF(LEN(A158)=5,"款","项"))</f>
        <v>项</v>
      </c>
    </row>
    <row s="873" customFormat="1" ht="36.0" customHeight="1" x14ac:dyDescent="0.15" r="159" spans="1:7">
      <c r="A159" s="285">
        <v>2146906</v>
      </c>
      <c r="B159" s="286" t="s">
        <v>1442</v>
      </c>
      <c r="C159" s="282">
        <v>0</v>
      </c>
      <c r="D159" s="287">
        <v>0</v>
      </c>
      <c r="E159" s="944" t="str">
        <f>IF(C159&gt;0,D159/C159-1,IF(C159&lt;0,-(D159/C159-1),""))</f>
      </c>
      <c r="F159" s="862" t="str">
        <f>IF(LEN(A159)=3,"是",IF(B159&lt;&gt;"",IF(SUM(C159:D159)&lt;&gt;0,"是","否"),"是"))</f>
        <v>否</v>
      </c>
      <c r="G159" s="873" t="str">
        <f>IF(LEN(A159)=3,"类",IF(LEN(A159)=5,"款","项"))</f>
        <v>项</v>
      </c>
    </row>
    <row s="873" customFormat="1" ht="36.0" customHeight="1" x14ac:dyDescent="0.15" r="160" spans="1:7">
      <c r="A160" s="285">
        <v>2146907</v>
      </c>
      <c r="B160" s="286" t="s">
        <v>1443</v>
      </c>
      <c r="C160" s="282">
        <v>0</v>
      </c>
      <c r="D160" s="287">
        <v>0</v>
      </c>
      <c r="E160" s="944" t="str">
        <f>IF(C160&gt;0,D160/C160-1,IF(C160&lt;0,-(D160/C160-1),""))</f>
      </c>
      <c r="F160" s="862" t="str">
        <f>IF(LEN(A160)=3,"是",IF(B160&lt;&gt;"",IF(SUM(C160:D160)&lt;&gt;0,"是","否"),"是"))</f>
        <v>否</v>
      </c>
      <c r="G160" s="873" t="str">
        <f>IF(LEN(A160)=3,"类",IF(LEN(A160)=5,"款","项"))</f>
        <v>项</v>
      </c>
    </row>
    <row s="873" customFormat="1" ht="36.0" customHeight="1" x14ac:dyDescent="0.15" r="161" spans="1:7">
      <c r="A161" s="285">
        <v>2146908</v>
      </c>
      <c r="B161" s="286" t="s">
        <v>1444</v>
      </c>
      <c r="C161" s="282">
        <v>0</v>
      </c>
      <c r="D161" s="287">
        <v>0</v>
      </c>
      <c r="E161" s="944" t="str">
        <f>IF(C161&gt;0,D161/C161-1,IF(C161&lt;0,-(D161/C161-1),""))</f>
      </c>
      <c r="F161" s="862" t="str">
        <f>IF(LEN(A161)=3,"是",IF(B161&lt;&gt;"",IF(SUM(C161:D161)&lt;&gt;0,"是","否"),"是"))</f>
        <v>否</v>
      </c>
      <c r="G161" s="873" t="str">
        <f>IF(LEN(A161)=3,"类",IF(LEN(A161)=5,"款","项"))</f>
        <v>项</v>
      </c>
    </row>
    <row s="873" customFormat="1" ht="36.0" customHeight="1" x14ac:dyDescent="0.15" r="162" spans="1:7">
      <c r="A162" s="285">
        <v>2146999</v>
      </c>
      <c r="B162" s="286" t="s">
        <v>1445</v>
      </c>
      <c r="C162" s="282">
        <v>0</v>
      </c>
      <c r="D162" s="287">
        <v>0</v>
      </c>
      <c r="E162" s="944" t="str">
        <f>IF(C162&gt;0,D162/C162-1,IF(C162&lt;0,-(D162/C162-1),""))</f>
      </c>
      <c r="F162" s="862" t="str">
        <f>IF(LEN(A162)=3,"是",IF(B162&lt;&gt;"",IF(SUM(C162:D162)&lt;&gt;0,"是","否"),"是"))</f>
        <v>否</v>
      </c>
      <c r="G162" s="873" t="str">
        <f>IF(LEN(A162)=3,"类",IF(LEN(A162)=5,"款","项"))</f>
        <v>项</v>
      </c>
    </row>
    <row s="873" customFormat="1" ht="36.0" customHeight="1" x14ac:dyDescent="0.15" r="163" spans="1:7">
      <c r="A163" s="280">
        <v>21470</v>
      </c>
      <c r="B163" s="288" t="s">
        <v>1446</v>
      </c>
      <c r="C163" s="282">
        <v>0</v>
      </c>
      <c r="D163" s="282">
        <v>0</v>
      </c>
      <c r="E163" s="944" t="str">
        <f>IF(C163&gt;0,D163/C163-1,IF(C163&lt;0,-(D163/C163-1),""))</f>
      </c>
      <c r="F163" s="862" t="str">
        <f>IF(LEN(A163)=3,"是",IF(B163&lt;&gt;"",IF(SUM(C163:D163)&lt;&gt;0,"是","否"),"是"))</f>
        <v>否</v>
      </c>
      <c r="G163" s="873" t="str">
        <f>IF(LEN(A163)=3,"类",IF(LEN(A163)=5,"款","项"))</f>
        <v>款</v>
      </c>
    </row>
    <row s="873" customFormat="1" ht="36.0" customHeight="1" x14ac:dyDescent="0.15" r="164" spans="1:7">
      <c r="A164" s="285">
        <v>2147001</v>
      </c>
      <c r="B164" s="286" t="s">
        <v>1408</v>
      </c>
      <c r="C164" s="282">
        <v>0</v>
      </c>
      <c r="D164" s="287">
        <v>0</v>
      </c>
      <c r="E164" s="944" t="str">
        <f>IF(C164&gt;0,D164/C164-1,IF(C164&lt;0,-(D164/C164-1),""))</f>
      </c>
      <c r="F164" s="862" t="str">
        <f>IF(LEN(A164)=3,"是",IF(B164&lt;&gt;"",IF(SUM(C164:D164)&lt;&gt;0,"是","否"),"是"))</f>
        <v>否</v>
      </c>
      <c r="G164" s="873" t="str">
        <f>IF(LEN(A164)=3,"类",IF(LEN(A164)=5,"款","项"))</f>
        <v>项</v>
      </c>
    </row>
    <row s="873" customFormat="1" ht="36.0" customHeight="1" x14ac:dyDescent="0.15" r="165" spans="1:7">
      <c r="A165" s="285">
        <v>2147099</v>
      </c>
      <c r="B165" s="286" t="s">
        <v>1447</v>
      </c>
      <c r="C165" s="282">
        <v>0</v>
      </c>
      <c r="D165" s="287">
        <v>0</v>
      </c>
      <c r="E165" s="944" t="str">
        <f>IF(C165&gt;0,D165/C165-1,IF(C165&lt;0,-(D165/C165-1),""))</f>
      </c>
      <c r="F165" s="862" t="str">
        <f>IF(LEN(A165)=3,"是",IF(B165&lt;&gt;"",IF(SUM(C165:D165)&lt;&gt;0,"是","否"),"是"))</f>
        <v>否</v>
      </c>
      <c r="G165" s="873" t="str">
        <f>IF(LEN(A165)=3,"类",IF(LEN(A165)=5,"款","项"))</f>
        <v>项</v>
      </c>
    </row>
    <row s="873" customFormat="1" ht="36.0" customHeight="1" x14ac:dyDescent="0.15" r="166" spans="1:7">
      <c r="A166" s="280">
        <v>21471</v>
      </c>
      <c r="B166" s="288" t="s">
        <v>1448</v>
      </c>
      <c r="C166" s="282">
        <v>0</v>
      </c>
      <c r="D166" s="282">
        <v>0</v>
      </c>
      <c r="E166" s="944" t="str">
        <f>IF(C166&gt;0,D166/C166-1,IF(C166&lt;0,-(D166/C166-1),""))</f>
      </c>
      <c r="F166" s="862" t="str">
        <f>IF(LEN(A166)=3,"是",IF(B166&lt;&gt;"",IF(SUM(C166:D166)&lt;&gt;0,"是","否"),"是"))</f>
        <v>否</v>
      </c>
      <c r="G166" s="873" t="str">
        <f>IF(LEN(A166)=3,"类",IF(LEN(A166)=5,"款","项"))</f>
        <v>款</v>
      </c>
    </row>
    <row s="873" customFormat="1" ht="36.0" customHeight="1" x14ac:dyDescent="0.15" r="167" spans="1:7">
      <c r="A167" s="285">
        <v>2147101</v>
      </c>
      <c r="B167" s="286" t="s">
        <v>1408</v>
      </c>
      <c r="C167" s="282">
        <v>0</v>
      </c>
      <c r="D167" s="287">
        <v>0</v>
      </c>
      <c r="E167" s="944" t="str">
        <f>IF(C167&gt;0,D167/C167-1,IF(C167&lt;0,-(D167/C167-1),""))</f>
      </c>
      <c r="F167" s="862" t="str">
        <f>IF(LEN(A167)=3,"是",IF(B167&lt;&gt;"",IF(SUM(C167:D167)&lt;&gt;0,"是","否"),"是"))</f>
        <v>否</v>
      </c>
      <c r="G167" s="873" t="str">
        <f>IF(LEN(A167)=3,"类",IF(LEN(A167)=5,"款","项"))</f>
        <v>项</v>
      </c>
    </row>
    <row s="873" customFormat="1" ht="36.0" customHeight="1" x14ac:dyDescent="0.15" r="168" spans="1:7">
      <c r="A168" s="285">
        <v>2147199</v>
      </c>
      <c r="B168" s="286" t="s">
        <v>1449</v>
      </c>
      <c r="C168" s="282">
        <v>0</v>
      </c>
      <c r="D168" s="287">
        <v>0</v>
      </c>
      <c r="E168" s="944" t="str">
        <f>IF(C168&gt;0,D168/C168-1,IF(C168&lt;0,-(D168/C168-1),""))</f>
      </c>
      <c r="F168" s="862" t="str">
        <f>IF(LEN(A168)=3,"是",IF(B168&lt;&gt;"",IF(SUM(C168:D168)&lt;&gt;0,"是","否"),"是"))</f>
        <v>否</v>
      </c>
      <c r="G168" s="873" t="str">
        <f>IF(LEN(A168)=3,"类",IF(LEN(A168)=5,"款","项"))</f>
        <v>项</v>
      </c>
    </row>
    <row s="873" customFormat="1" ht="36.0" customHeight="1" x14ac:dyDescent="0.15" r="169" spans="1:7">
      <c r="A169" s="280">
        <v>21472</v>
      </c>
      <c r="B169" s="288" t="s">
        <v>1450</v>
      </c>
      <c r="C169" s="282">
        <v>0</v>
      </c>
      <c r="D169" s="282">
        <v>0</v>
      </c>
      <c r="E169" s="944" t="str">
        <f>IF(C169&gt;0,D169/C169-1,IF(C169&lt;0,-(D169/C169-1),""))</f>
      </c>
      <c r="F169" s="862" t="str">
        <f>IF(LEN(A169)=3,"是",IF(B169&lt;&gt;"",IF(SUM(C169:D169)&lt;&gt;0,"是","否"),"是"))</f>
        <v>否</v>
      </c>
      <c r="G169" s="873" t="str">
        <f>IF(LEN(A169)=3,"类",IF(LEN(A169)=5,"款","项"))</f>
        <v>款</v>
      </c>
    </row>
    <row s="873" customFormat="1" ht="36.0" customHeight="1" x14ac:dyDescent="0.15" r="170" spans="1:7">
      <c r="A170" s="280">
        <v>21473</v>
      </c>
      <c r="B170" s="288" t="s">
        <v>1451</v>
      </c>
      <c r="C170" s="282">
        <v>0</v>
      </c>
      <c r="D170" s="282"/>
      <c r="E170" s="944" t="str">
        <f>IF(C170&gt;0,D170/C170-1,IF(C170&lt;0,-(D170/C170-1),""))</f>
      </c>
      <c r="F170" s="862" t="str">
        <f>IF(LEN(A170)=3,"是",IF(B170&lt;&gt;"",IF(SUM(C170:D170)&lt;&gt;0,"是","否"),"是"))</f>
        <v>否</v>
      </c>
      <c r="G170" s="873" t="str">
        <f>IF(LEN(A170)=3,"类",IF(LEN(A170)=5,"款","项"))</f>
        <v>款</v>
      </c>
    </row>
    <row s="873" customFormat="1" ht="36.0" customHeight="1" x14ac:dyDescent="0.15" r="171" spans="1:7">
      <c r="A171" s="285">
        <v>2147301</v>
      </c>
      <c r="B171" s="286" t="s">
        <v>1417</v>
      </c>
      <c r="C171" s="282">
        <v>0</v>
      </c>
      <c r="D171" s="287"/>
      <c r="E171" s="944" t="str">
        <f>IF(C171&gt;0,D171/C171-1,IF(C171&lt;0,-(D171/C171-1),""))</f>
      </c>
      <c r="F171" s="862" t="str">
        <f>IF(LEN(A171)=3,"是",IF(B171&lt;&gt;"",IF(SUM(C171:D171)&lt;&gt;0,"是","否"),"是"))</f>
        <v>否</v>
      </c>
      <c r="G171" s="873" t="str">
        <f>IF(LEN(A171)=3,"类",IF(LEN(A171)=5,"款","项"))</f>
        <v>项</v>
      </c>
    </row>
    <row s="873" customFormat="1" ht="36.0" customHeight="1" x14ac:dyDescent="0.15" r="172" spans="1:7">
      <c r="A172" s="285">
        <v>2147303</v>
      </c>
      <c r="B172" s="286" t="s">
        <v>1419</v>
      </c>
      <c r="C172" s="282">
        <v>0</v>
      </c>
      <c r="D172" s="287"/>
      <c r="E172" s="944" t="str">
        <f>IF(C172&gt;0,D172/C172-1,IF(C172&lt;0,-(D172/C172-1),""))</f>
      </c>
      <c r="F172" s="862" t="str">
        <f>IF(LEN(A172)=3,"是",IF(B172&lt;&gt;"",IF(SUM(C172:D172)&lt;&gt;0,"是","否"),"是"))</f>
        <v>否</v>
      </c>
      <c r="G172" s="873" t="str">
        <f>IF(LEN(A172)=3,"类",IF(LEN(A172)=5,"款","项"))</f>
        <v>项</v>
      </c>
    </row>
    <row s="873" customFormat="1" ht="36.0" customHeight="1" x14ac:dyDescent="0.15" r="173" spans="1:7">
      <c r="A173" s="285">
        <v>2147399</v>
      </c>
      <c r="B173" s="286" t="s">
        <v>1452</v>
      </c>
      <c r="C173" s="282">
        <v>0</v>
      </c>
      <c r="D173" s="287"/>
      <c r="E173" s="944" t="str">
        <f>IF(C173&gt;0,D173/C173-1,IF(C173&lt;0,-(D173/C173-1),""))</f>
      </c>
      <c r="F173" s="862" t="str">
        <f>IF(LEN(A173)=3,"是",IF(B173&lt;&gt;"",IF(SUM(C173:D173)&lt;&gt;0,"是","否"),"是"))</f>
        <v>否</v>
      </c>
      <c r="G173" s="873" t="str">
        <f>IF(LEN(A173)=3,"类",IF(LEN(A173)=5,"款","项"))</f>
        <v>项</v>
      </c>
    </row>
    <row s="873" customFormat="1" ht="36.0" customHeight="1" x14ac:dyDescent="0.15" r="174" spans="1:7">
      <c r="A174" s="280">
        <v>215</v>
      </c>
      <c r="B174" s="281" t="s">
        <v>1453</v>
      </c>
      <c r="C174" s="282">
        <v>0</v>
      </c>
      <c r="D174" s="282">
        <v>0</v>
      </c>
      <c r="E174" s="944" t="str">
        <f>IF(C174&gt;0,D174/C174-1,IF(C174&lt;0,-(D174/C174-1),""))</f>
      </c>
      <c r="F174" s="862" t="str">
        <f>IF(LEN(A174)=3,"是",IF(B174&lt;&gt;"",IF(SUM(C174:D174)&lt;&gt;0,"是","否"),"是"))</f>
        <v>是</v>
      </c>
      <c r="G174" s="873" t="str">
        <f>IF(LEN(A174)=3,"类",IF(LEN(A174)=5,"款","项"))</f>
        <v>类</v>
      </c>
    </row>
    <row s="873" customFormat="1" ht="36.0" customHeight="1" x14ac:dyDescent="0.15" r="175" spans="1:7">
      <c r="A175" s="280">
        <v>21562</v>
      </c>
      <c r="B175" s="281" t="s">
        <v>1454</v>
      </c>
      <c r="C175" s="282">
        <v>0</v>
      </c>
      <c r="D175" s="282">
        <v>0</v>
      </c>
      <c r="E175" s="944" t="str">
        <f>IF(C175&gt;0,D175/C175-1,IF(C175&lt;0,-(D175/C175-1),""))</f>
      </c>
      <c r="F175" s="862" t="str">
        <f>IF(LEN(A175)=3,"是",IF(B175&lt;&gt;"",IF(SUM(C175:D175)&lt;&gt;0,"是","否"),"是"))</f>
        <v>否</v>
      </c>
      <c r="G175" s="873" t="str">
        <f>IF(LEN(A175)=3,"类",IF(LEN(A175)=5,"款","项"))</f>
        <v>款</v>
      </c>
    </row>
    <row s="873" customFormat="1" ht="36.0" customHeight="1" x14ac:dyDescent="0.15" r="176" spans="1:7">
      <c r="A176" s="285">
        <v>2156202</v>
      </c>
      <c r="B176" s="284" t="s">
        <v>1455</v>
      </c>
      <c r="C176" s="282">
        <v>0</v>
      </c>
      <c r="D176" s="287">
        <v>0</v>
      </c>
      <c r="E176" s="944" t="str">
        <f>IF(C176&gt;0,D176/C176-1,IF(C176&lt;0,-(D176/C176-1),""))</f>
      </c>
      <c r="F176" s="862" t="str">
        <f>IF(LEN(A176)=3,"是",IF(B176&lt;&gt;"",IF(SUM(C176:D176)&lt;&gt;0,"是","否"),"是"))</f>
        <v>否</v>
      </c>
      <c r="G176" s="873" t="str">
        <f>IF(LEN(A176)=3,"类",IF(LEN(A176)=5,"款","项"))</f>
        <v>项</v>
      </c>
    </row>
    <row s="873" customFormat="1" ht="36.0" customHeight="1" x14ac:dyDescent="0.15" r="177" spans="1:7">
      <c r="A177" s="285">
        <v>2156299</v>
      </c>
      <c r="B177" s="286" t="s">
        <v>1456</v>
      </c>
      <c r="C177" s="282">
        <v>0</v>
      </c>
      <c r="D177" s="287">
        <v>0</v>
      </c>
      <c r="E177" s="944" t="str">
        <f>IF(C177&gt;0,D177/C177-1,IF(C177&lt;0,-(D177/C177-1),""))</f>
      </c>
      <c r="F177" s="862" t="str">
        <f>IF(LEN(A177)=3,"是",IF(B177&lt;&gt;"",IF(SUM(C177:D177)&lt;&gt;0,"是","否"),"是"))</f>
        <v>否</v>
      </c>
      <c r="G177" s="873" t="str">
        <f>IF(LEN(A177)=3,"类",IF(LEN(A177)=5,"款","项"))</f>
        <v>项</v>
      </c>
    </row>
    <row s="873" customFormat="1" ht="36.0" customHeight="1" x14ac:dyDescent="0.15" r="178" spans="1:7">
      <c r="A178" s="280">
        <v>229</v>
      </c>
      <c r="B178" s="281" t="s">
        <v>1457</v>
      </c>
      <c r="C178" s="282">
        <v>34990</v>
      </c>
      <c r="D178" s="282">
        <v>2381</v>
      </c>
      <c r="E178" s="944">
        <f>IF(C178&gt;0,D178/C178-1,IF(C178&lt;0,-(D178/C178-1),""))</f>
        <v>-0.932</v>
      </c>
      <c r="F178" s="862" t="str">
        <f>IF(LEN(A178)=3,"是",IF(B178&lt;&gt;"",IF(SUM(C178:D178)&lt;&gt;0,"是","否"),"是"))</f>
        <v>是</v>
      </c>
      <c r="G178" s="873" t="str">
        <f>IF(LEN(A178)=3,"类",IF(LEN(A178)=5,"款","项"))</f>
        <v>类</v>
      </c>
    </row>
    <row s="873" customFormat="1" ht="36.0" customHeight="1" x14ac:dyDescent="0.15" r="179" spans="1:7">
      <c r="A179" s="280">
        <v>22904</v>
      </c>
      <c r="B179" s="281" t="s">
        <v>1458</v>
      </c>
      <c r="C179" s="282">
        <v>34560</v>
      </c>
      <c r="D179" s="282">
        <v>0</v>
      </c>
      <c r="E179" s="944">
        <f>IF(C179&gt;0,D179/C179-1,IF(C179&lt;0,-(D179/C179-1),""))</f>
        <v>-1</v>
      </c>
      <c r="F179" s="862" t="str">
        <f>IF(LEN(A179)=3,"是",IF(B179&lt;&gt;"",IF(SUM(C179:D179)&lt;&gt;0,"是","否"),"是"))</f>
        <v>是</v>
      </c>
      <c r="G179" s="873" t="str">
        <f>IF(LEN(A179)=3,"类",IF(LEN(A179)=5,"款","项"))</f>
        <v>款</v>
      </c>
    </row>
    <row s="873" customFormat="1" ht="36.0" customHeight="1" x14ac:dyDescent="0.15" r="180" spans="1:7">
      <c r="A180" s="285">
        <v>2290401</v>
      </c>
      <c r="B180" s="284" t="s">
        <v>1459</v>
      </c>
      <c r="C180" s="282">
        <v>0</v>
      </c>
      <c r="D180" s="287">
        <v>0</v>
      </c>
      <c r="E180" s="944" t="str">
        <f>IF(C180&gt;0,D180/C180-1,IF(C180&lt;0,-(D180/C180-1),""))</f>
      </c>
      <c r="F180" s="862" t="str">
        <f>IF(LEN(A180)=3,"是",IF(B180&lt;&gt;"",IF(SUM(C180:D180)&lt;&gt;0,"是","否"),"是"))</f>
        <v>否</v>
      </c>
      <c r="G180" s="873" t="str">
        <f>IF(LEN(A180)=3,"类",IF(LEN(A180)=5,"款","项"))</f>
        <v>项</v>
      </c>
    </row>
    <row s="873" customFormat="1" ht="36.0" customHeight="1" x14ac:dyDescent="0.15" r="181" spans="1:7">
      <c r="A181" s="285">
        <v>2290402</v>
      </c>
      <c r="B181" s="284" t="s">
        <v>1460</v>
      </c>
      <c r="C181" s="282">
        <v>400</v>
      </c>
      <c r="D181" s="287">
        <v>0</v>
      </c>
      <c r="E181" s="944">
        <f>IF(C181&gt;0,D181/C181-1,IF(C181&lt;0,-(D181/C181-1),""))</f>
        <v>-1</v>
      </c>
      <c r="F181" s="862" t="str">
        <f>IF(LEN(A181)=3,"是",IF(B181&lt;&gt;"",IF(SUM(C181:D181)&lt;&gt;0,"是","否"),"是"))</f>
        <v>是</v>
      </c>
      <c r="G181" s="873" t="str">
        <f>IF(LEN(A181)=3,"类",IF(LEN(A181)=5,"款","项"))</f>
        <v>项</v>
      </c>
    </row>
    <row s="873" customFormat="1" ht="36.0" customHeight="1" x14ac:dyDescent="0.15" r="182" spans="1:7">
      <c r="A182" s="285">
        <v>2290403</v>
      </c>
      <c r="B182" s="286" t="s">
        <v>1461</v>
      </c>
      <c r="C182" s="282">
        <v>34160</v>
      </c>
      <c r="D182" s="287">
        <v>0</v>
      </c>
      <c r="E182" s="944">
        <f>IF(C182&gt;0,D182/C182-1,IF(C182&lt;0,-(D182/C182-1),""))</f>
        <v>-1</v>
      </c>
      <c r="F182" s="862" t="str">
        <f>IF(LEN(A182)=3,"是",IF(B182&lt;&gt;"",IF(SUM(C182:D182)&lt;&gt;0,"是","否"),"是"))</f>
        <v>是</v>
      </c>
      <c r="G182" s="873" t="str">
        <f>IF(LEN(A182)=3,"类",IF(LEN(A182)=5,"款","项"))</f>
        <v>项</v>
      </c>
    </row>
    <row s="873" customFormat="1" ht="36.0" customHeight="1" x14ac:dyDescent="0.15" r="183" spans="1:7">
      <c r="A183" s="280">
        <v>22908</v>
      </c>
      <c r="B183" s="281" t="s">
        <v>1462</v>
      </c>
      <c r="C183" s="282">
        <v>0</v>
      </c>
      <c r="D183" s="282">
        <v>0</v>
      </c>
      <c r="E183" s="944" t="str">
        <f>IF(C183&gt;0,D183/C183-1,IF(C183&lt;0,-(D183/C183-1),""))</f>
      </c>
      <c r="F183" s="862" t="str">
        <f>IF(LEN(A183)=3,"是",IF(B183&lt;&gt;"",IF(SUM(C183:D183)&lt;&gt;0,"是","否"),"是"))</f>
        <v>否</v>
      </c>
      <c r="G183" s="873" t="str">
        <f>IF(LEN(A183)=3,"类",IF(LEN(A183)=5,"款","项"))</f>
        <v>款</v>
      </c>
    </row>
    <row s="873" customFormat="1" ht="36.0" customHeight="1" x14ac:dyDescent="0.15" r="184" spans="1:7">
      <c r="A184" s="285">
        <v>2290802</v>
      </c>
      <c r="B184" s="286" t="s">
        <v>1463</v>
      </c>
      <c r="C184" s="282">
        <v>0</v>
      </c>
      <c r="D184" s="287">
        <v>0</v>
      </c>
      <c r="E184" s="944" t="str">
        <f>IF(C184&gt;0,D184/C184-1,IF(C184&lt;0,-(D184/C184-1),""))</f>
      </c>
      <c r="F184" s="862" t="str">
        <f>IF(LEN(A184)=3,"是",IF(B184&lt;&gt;"",IF(SUM(C184:D184)&lt;&gt;0,"是","否"),"是"))</f>
        <v>否</v>
      </c>
      <c r="G184" s="873" t="str">
        <f>IF(LEN(A184)=3,"类",IF(LEN(A184)=5,"款","项"))</f>
        <v>项</v>
      </c>
    </row>
    <row s="873" customFormat="1" ht="36.0" customHeight="1" x14ac:dyDescent="0.15" r="185" spans="1:7">
      <c r="A185" s="285">
        <v>2290803</v>
      </c>
      <c r="B185" s="286" t="s">
        <v>1464</v>
      </c>
      <c r="C185" s="282">
        <v>0</v>
      </c>
      <c r="D185" s="287">
        <v>0</v>
      </c>
      <c r="E185" s="944" t="str">
        <f>IF(C185&gt;0,D185/C185-1,IF(C185&lt;0,-(D185/C185-1),""))</f>
      </c>
      <c r="F185" s="862" t="str">
        <f>IF(LEN(A185)=3,"是",IF(B185&lt;&gt;"",IF(SUM(C185:D185)&lt;&gt;0,"是","否"),"是"))</f>
        <v>否</v>
      </c>
      <c r="G185" s="873" t="str">
        <f>IF(LEN(A185)=3,"类",IF(LEN(A185)=5,"款","项"))</f>
        <v>项</v>
      </c>
    </row>
    <row s="873" customFormat="1" ht="36.0" customHeight="1" x14ac:dyDescent="0.15" r="186" spans="1:7">
      <c r="A186" s="285">
        <v>2290804</v>
      </c>
      <c r="B186" s="284" t="s">
        <v>1465</v>
      </c>
      <c r="C186" s="282">
        <v>0</v>
      </c>
      <c r="D186" s="287">
        <v>0</v>
      </c>
      <c r="E186" s="944" t="str">
        <f>IF(C186&gt;0,D186/C186-1,IF(C186&lt;0,-(D186/C186-1),""))</f>
      </c>
      <c r="F186" s="862" t="str">
        <f>IF(LEN(A186)=3,"是",IF(B186&lt;&gt;"",IF(SUM(C186:D186)&lt;&gt;0,"是","否"),"是"))</f>
        <v>否</v>
      </c>
      <c r="G186" s="873" t="str">
        <f>IF(LEN(A186)=3,"类",IF(LEN(A186)=5,"款","项"))</f>
        <v>项</v>
      </c>
    </row>
    <row s="873" customFormat="1" ht="36.0" customHeight="1" x14ac:dyDescent="0.15" r="187" spans="1:7">
      <c r="A187" s="285">
        <v>2290805</v>
      </c>
      <c r="B187" s="284" t="s">
        <v>1466</v>
      </c>
      <c r="C187" s="282">
        <v>0</v>
      </c>
      <c r="D187" s="287">
        <v>0</v>
      </c>
      <c r="E187" s="944" t="str">
        <f>IF(C187&gt;0,D187/C187-1,IF(C187&lt;0,-(D187/C187-1),""))</f>
      </c>
      <c r="F187" s="862" t="str">
        <f>IF(LEN(A187)=3,"是",IF(B187&lt;&gt;"",IF(SUM(C187:D187)&lt;&gt;0,"是","否"),"是"))</f>
        <v>否</v>
      </c>
      <c r="G187" s="873" t="str">
        <f>IF(LEN(A187)=3,"类",IF(LEN(A187)=5,"款","项"))</f>
        <v>项</v>
      </c>
    </row>
    <row s="873" customFormat="1" ht="36.0" customHeight="1" x14ac:dyDescent="0.15" r="188" spans="1:7">
      <c r="A188" s="285">
        <v>2290806</v>
      </c>
      <c r="B188" s="286" t="s">
        <v>1467</v>
      </c>
      <c r="C188" s="282">
        <v>0</v>
      </c>
      <c r="D188" s="287">
        <v>0</v>
      </c>
      <c r="E188" s="944" t="str">
        <f>IF(C188&gt;0,D188/C188-1,IF(C188&lt;0,-(D188/C188-1),""))</f>
      </c>
      <c r="F188" s="862" t="str">
        <f>IF(LEN(A188)=3,"是",IF(B188&lt;&gt;"",IF(SUM(C188:D188)&lt;&gt;0,"是","否"),"是"))</f>
        <v>否</v>
      </c>
      <c r="G188" s="873" t="str">
        <f>IF(LEN(A188)=3,"类",IF(LEN(A188)=5,"款","项"))</f>
        <v>项</v>
      </c>
    </row>
    <row s="873" customFormat="1" ht="36.0" customHeight="1" x14ac:dyDescent="0.15" r="189" spans="1:7">
      <c r="A189" s="285">
        <v>2290807</v>
      </c>
      <c r="B189" s="286" t="s">
        <v>1468</v>
      </c>
      <c r="C189" s="282">
        <v>0</v>
      </c>
      <c r="D189" s="287">
        <v>0</v>
      </c>
      <c r="E189" s="944" t="str">
        <f>IF(C189&gt;0,D189/C189-1,IF(C189&lt;0,-(D189/C189-1),""))</f>
      </c>
      <c r="F189" s="862" t="str">
        <f>IF(LEN(A189)=3,"是",IF(B189&lt;&gt;"",IF(SUM(C189:D189)&lt;&gt;0,"是","否"),"是"))</f>
        <v>否</v>
      </c>
      <c r="G189" s="873" t="str">
        <f>IF(LEN(A189)=3,"类",IF(LEN(A189)=5,"款","项"))</f>
        <v>项</v>
      </c>
    </row>
    <row s="873" customFormat="1" ht="36.0" customHeight="1" x14ac:dyDescent="0.15" r="190" spans="1:7">
      <c r="A190" s="285">
        <v>2290808</v>
      </c>
      <c r="B190" s="284" t="s">
        <v>1469</v>
      </c>
      <c r="C190" s="282">
        <v>0</v>
      </c>
      <c r="D190" s="287">
        <v>0</v>
      </c>
      <c r="E190" s="944" t="str">
        <f>IF(C190&gt;0,D190/C190-1,IF(C190&lt;0,-(D190/C190-1),""))</f>
      </c>
      <c r="F190" s="862" t="str">
        <f>IF(LEN(A190)=3,"是",IF(B190&lt;&gt;"",IF(SUM(C190:D190)&lt;&gt;0,"是","否"),"是"))</f>
        <v>否</v>
      </c>
      <c r="G190" s="873" t="str">
        <f>IF(LEN(A190)=3,"类",IF(LEN(A190)=5,"款","项"))</f>
        <v>项</v>
      </c>
    </row>
    <row s="873" customFormat="1" ht="36.0" customHeight="1" x14ac:dyDescent="0.15" r="191" spans="1:7">
      <c r="A191" s="285">
        <v>2290899</v>
      </c>
      <c r="B191" s="286" t="s">
        <v>1470</v>
      </c>
      <c r="C191" s="282">
        <v>0</v>
      </c>
      <c r="D191" s="287">
        <v>0</v>
      </c>
      <c r="E191" s="944" t="str">
        <f>IF(C191&gt;0,D191/C191-1,IF(C191&lt;0,-(D191/C191-1),""))</f>
      </c>
      <c r="F191" s="862" t="str">
        <f>IF(LEN(A191)=3,"是",IF(B191&lt;&gt;"",IF(SUM(C191:D191)&lt;&gt;0,"是","否"),"是"))</f>
        <v>否</v>
      </c>
      <c r="G191" s="873" t="str">
        <f>IF(LEN(A191)=3,"类",IF(LEN(A191)=5,"款","项"))</f>
        <v>项</v>
      </c>
    </row>
    <row s="873" customFormat="1" ht="36.0" customHeight="1" x14ac:dyDescent="0.15" r="192" spans="1:7">
      <c r="A192" s="280">
        <v>22960</v>
      </c>
      <c r="B192" s="281" t="s">
        <v>1471</v>
      </c>
      <c r="C192" s="282">
        <v>430</v>
      </c>
      <c r="D192" s="282">
        <v>2381</v>
      </c>
      <c r="E192" s="944">
        <f>IF(C192&gt;0,D192/C192-1,IF(C192&lt;0,-(D192/C192-1),""))</f>
        <v>4.5372</v>
      </c>
      <c r="F192" s="862" t="str">
        <f>IF(LEN(A192)=3,"是",IF(B192&lt;&gt;"",IF(SUM(C192:D192)&lt;&gt;0,"是","否"),"是"))</f>
        <v>是</v>
      </c>
      <c r="G192" s="873" t="str">
        <f>IF(LEN(A192)=3,"类",IF(LEN(A192)=5,"款","项"))</f>
        <v>款</v>
      </c>
    </row>
    <row s="873" customFormat="1" ht="36.0" customHeight="1" x14ac:dyDescent="0.15" r="193" spans="1:7">
      <c r="A193" s="290">
        <v>2296001</v>
      </c>
      <c r="B193" s="286" t="s">
        <v>1472</v>
      </c>
      <c r="C193" s="282">
        <v>0</v>
      </c>
      <c r="D193" s="287">
        <v>0</v>
      </c>
      <c r="E193" s="944" t="str">
        <f>IF(C193&gt;0,D193/C193-1,IF(C193&lt;0,-(D193/C193-1),""))</f>
      </c>
      <c r="F193" s="862" t="str">
        <f>IF(LEN(A193)=3,"是",IF(B193&lt;&gt;"",IF(SUM(C193:D193)&lt;&gt;0,"是","否"),"是"))</f>
        <v>否</v>
      </c>
      <c r="G193" s="873" t="str">
        <f>IF(LEN(A193)=3,"类",IF(LEN(A193)=5,"款","项"))</f>
        <v>项</v>
      </c>
    </row>
    <row s="873" customFormat="1" ht="36.0" customHeight="1" x14ac:dyDescent="0.15" r="194" spans="1:7">
      <c r="A194" s="285">
        <v>2296002</v>
      </c>
      <c r="B194" s="284" t="s">
        <v>1473</v>
      </c>
      <c r="C194" s="282">
        <v>96</v>
      </c>
      <c r="D194" s="287">
        <v>377</v>
      </c>
      <c r="E194" s="944">
        <f>IF(C194&gt;0,D194/C194-1,IF(C194&lt;0,-(D194/C194-1),""))</f>
        <v>2.9271</v>
      </c>
      <c r="F194" s="862" t="str">
        <f>IF(LEN(A194)=3,"是",IF(B194&lt;&gt;"",IF(SUM(C194:D194)&lt;&gt;0,"是","否"),"是"))</f>
        <v>是</v>
      </c>
      <c r="G194" s="873" t="str">
        <f>IF(LEN(A194)=3,"类",IF(LEN(A194)=5,"款","项"))</f>
        <v>项</v>
      </c>
    </row>
    <row s="873" customFormat="1" ht="36.0" customHeight="1" x14ac:dyDescent="0.15" r="195" spans="1:7">
      <c r="A195" s="285">
        <v>2296003</v>
      </c>
      <c r="B195" s="284" t="s">
        <v>1474</v>
      </c>
      <c r="C195" s="282">
        <v>29</v>
      </c>
      <c r="D195" s="287">
        <v>96</v>
      </c>
      <c r="E195" s="944">
        <f>IF(C195&gt;0,D195/C195-1,IF(C195&lt;0,-(D195/C195-1),""))</f>
        <v>2.3103</v>
      </c>
      <c r="F195" s="862" t="str">
        <f>IF(LEN(A195)=3,"是",IF(B195&lt;&gt;"",IF(SUM(C195:D195)&lt;&gt;0,"是","否"),"是"))</f>
        <v>是</v>
      </c>
      <c r="G195" s="873" t="str">
        <f>IF(LEN(A195)=3,"类",IF(LEN(A195)=5,"款","项"))</f>
        <v>项</v>
      </c>
    </row>
    <row s="873" customFormat="1" ht="36.0" customHeight="1" x14ac:dyDescent="0.15" r="196" spans="1:7">
      <c r="A196" s="285">
        <v>2296004</v>
      </c>
      <c r="B196" s="286" t="s">
        <v>1475</v>
      </c>
      <c r="C196" s="282">
        <v>0</v>
      </c>
      <c r="D196" s="287">
        <v>0</v>
      </c>
      <c r="E196" s="944" t="str">
        <f>IF(C196&gt;0,D196/C196-1,IF(C196&lt;0,-(D196/C196-1),""))</f>
      </c>
      <c r="F196" s="862" t="str">
        <f>IF(LEN(A196)=3,"是",IF(B196&lt;&gt;"",IF(SUM(C196:D196)&lt;&gt;0,"是","否"),"是"))</f>
        <v>否</v>
      </c>
      <c r="G196" s="873" t="str">
        <f>IF(LEN(A196)=3,"类",IF(LEN(A196)=5,"款","项"))</f>
        <v>项</v>
      </c>
    </row>
    <row s="873" customFormat="1" ht="36.0" customHeight="1" x14ac:dyDescent="0.15" r="197" spans="1:7">
      <c r="A197" s="285">
        <v>2296005</v>
      </c>
      <c r="B197" s="286" t="s">
        <v>1476</v>
      </c>
      <c r="C197" s="282">
        <v>0</v>
      </c>
      <c r="D197" s="287">
        <v>0</v>
      </c>
      <c r="E197" s="944" t="str">
        <f>IF(C197&gt;0,D197/C197-1,IF(C197&lt;0,-(D197/C197-1),""))</f>
      </c>
      <c r="F197" s="862" t="str">
        <f>IF(LEN(A197)=3,"是",IF(B197&lt;&gt;"",IF(SUM(C197:D197)&lt;&gt;0,"是","否"),"是"))</f>
        <v>否</v>
      </c>
      <c r="G197" s="873" t="str">
        <f>IF(LEN(A197)=3,"类",IF(LEN(A197)=5,"款","项"))</f>
        <v>项</v>
      </c>
    </row>
    <row s="873" customFormat="1" ht="36.0" customHeight="1" x14ac:dyDescent="0.15" r="198" spans="1:7">
      <c r="A198" s="285">
        <v>2296006</v>
      </c>
      <c r="B198" s="284" t="s">
        <v>1477</v>
      </c>
      <c r="C198" s="282">
        <v>0</v>
      </c>
      <c r="D198" s="287">
        <v>113</v>
      </c>
      <c r="E198" s="944" t="str">
        <f>IF(C198&gt;0,D198/C198-1,IF(C198&lt;0,-(D198/C198-1),""))</f>
      </c>
      <c r="F198" s="862" t="str">
        <f>IF(LEN(A198)=3,"是",IF(B198&lt;&gt;"",IF(SUM(C198:D198)&lt;&gt;0,"是","否"),"是"))</f>
        <v>是</v>
      </c>
      <c r="G198" s="873" t="str">
        <f>IF(LEN(A198)=3,"类",IF(LEN(A198)=5,"款","项"))</f>
        <v>项</v>
      </c>
    </row>
    <row s="873" customFormat="1" ht="36.0" customHeight="1" x14ac:dyDescent="0.15" r="199" spans="1:7">
      <c r="A199" s="285">
        <v>2296010</v>
      </c>
      <c r="B199" s="286" t="s">
        <v>1478</v>
      </c>
      <c r="C199" s="282">
        <v>0</v>
      </c>
      <c r="D199" s="287">
        <v>0</v>
      </c>
      <c r="E199" s="944" t="str">
        <f>IF(C199&gt;0,D199/C199-1,IF(C199&lt;0,-(D199/C199-1),""))</f>
      </c>
      <c r="F199" s="862" t="str">
        <f>IF(LEN(A199)=3,"是",IF(B199&lt;&gt;"",IF(SUM(C199:D199)&lt;&gt;0,"是","否"),"是"))</f>
        <v>否</v>
      </c>
      <c r="G199" s="873" t="str">
        <f>IF(LEN(A199)=3,"类",IF(LEN(A199)=5,"款","项"))</f>
        <v>项</v>
      </c>
    </row>
    <row s="873" customFormat="1" ht="36.0" customHeight="1" x14ac:dyDescent="0.15" r="200" spans="1:7">
      <c r="A200" s="285">
        <v>2296011</v>
      </c>
      <c r="B200" s="286" t="s">
        <v>1479</v>
      </c>
      <c r="C200" s="282">
        <v>0</v>
      </c>
      <c r="D200" s="287">
        <v>0</v>
      </c>
      <c r="E200" s="944" t="str">
        <f>IF(C200&gt;0,D200/C200-1,IF(C200&lt;0,-(D200/C200-1),""))</f>
      </c>
      <c r="F200" s="862" t="str">
        <f>IF(LEN(A200)=3,"是",IF(B200&lt;&gt;"",IF(SUM(C200:D200)&lt;&gt;0,"是","否"),"是"))</f>
        <v>否</v>
      </c>
      <c r="G200" s="873" t="str">
        <f>IF(LEN(A200)=3,"类",IF(LEN(A200)=5,"款","项"))</f>
        <v>项</v>
      </c>
    </row>
    <row s="873" customFormat="1" ht="36.0" customHeight="1" x14ac:dyDescent="0.15" r="201" spans="1:7">
      <c r="A201" s="285">
        <v>2296012</v>
      </c>
      <c r="B201" s="286" t="s">
        <v>1480</v>
      </c>
      <c r="C201" s="282">
        <v>0</v>
      </c>
      <c r="D201" s="287">
        <v>0</v>
      </c>
      <c r="E201" s="944" t="str">
        <f>IF(C201&gt;0,D201/C201-1,IF(C201&lt;0,-(D201/C201-1),""))</f>
      </c>
      <c r="F201" s="862" t="str">
        <f>IF(LEN(A201)=3,"是",IF(B201&lt;&gt;"",IF(SUM(C201:D201)&lt;&gt;0,"是","否"),"是"))</f>
        <v>否</v>
      </c>
      <c r="G201" s="873" t="str">
        <f>IF(LEN(A201)=3,"类",IF(LEN(A201)=5,"款","项"))</f>
        <v>项</v>
      </c>
    </row>
    <row s="873" customFormat="1" ht="36.0" customHeight="1" x14ac:dyDescent="0.15" r="202" spans="1:7">
      <c r="A202" s="285">
        <v>2296013</v>
      </c>
      <c r="B202" s="1046" t="s">
        <v>1481</v>
      </c>
      <c r="C202" s="282">
        <v>0</v>
      </c>
      <c r="D202" s="287">
        <v>0</v>
      </c>
      <c r="E202" s="944" t="str">
        <f>IF(C202&gt;0,D202/C202-1,IF(C202&lt;0,-(D202/C202-1),""))</f>
      </c>
      <c r="F202" s="862" t="str">
        <f>IF(LEN(A202)=3,"是",IF(B202&lt;&gt;"",IF(SUM(C202:D202)&lt;&gt;0,"是","否"),"是"))</f>
        <v>否</v>
      </c>
      <c r="G202" s="873" t="str">
        <f>IF(LEN(A202)=3,"类",IF(LEN(A202)=5,"款","项"))</f>
        <v>项</v>
      </c>
    </row>
    <row s="873" customFormat="1" ht="36.0" customHeight="1" x14ac:dyDescent="0.15" r="203" spans="1:7">
      <c r="A203" s="285">
        <v>2296099</v>
      </c>
      <c r="B203" s="284" t="s">
        <v>1482</v>
      </c>
      <c r="C203" s="282">
        <v>305</v>
      </c>
      <c r="D203" s="287">
        <v>1795</v>
      </c>
      <c r="E203" s="944">
        <f>IF(C203&gt;0,D203/C203-1,IF(C203&lt;0,-(D203/C203-1),""))</f>
        <v>4.8852</v>
      </c>
      <c r="F203" s="862" t="str">
        <f>IF(LEN(A203)=3,"是",IF(B203&lt;&gt;"",IF(SUM(C203:D203)&lt;&gt;0,"是","否"),"是"))</f>
        <v>是</v>
      </c>
      <c r="G203" s="873" t="str">
        <f>IF(LEN(A203)=3,"类",IF(LEN(A203)=5,"款","项"))</f>
        <v>项</v>
      </c>
    </row>
    <row s="873" customFormat="1" ht="36.0" customHeight="1" x14ac:dyDescent="0.15" r="204" spans="1:7">
      <c r="A204" s="280">
        <v>232</v>
      </c>
      <c r="B204" s="281" t="s">
        <v>1483</v>
      </c>
      <c r="C204" s="282">
        <v>8522</v>
      </c>
      <c r="D204" s="282">
        <v>9071</v>
      </c>
      <c r="E204" s="944">
        <f>IF(C204&gt;0,D204/C204-1,IF(C204&lt;0,-(D204/C204-1),""))</f>
        <v>0.0644</v>
      </c>
      <c r="F204" s="862" t="str">
        <f>IF(LEN(A204)=3,"是",IF(B204&lt;&gt;"",IF(SUM(C204:D204)&lt;&gt;0,"是","否"),"是"))</f>
        <v>是</v>
      </c>
      <c r="G204" s="873" t="str">
        <f>IF(LEN(A204)=3,"类",IF(LEN(A204)=5,"款","项"))</f>
        <v>类</v>
      </c>
    </row>
    <row s="873" customFormat="1" ht="36.0" customHeight="1" x14ac:dyDescent="0.15" r="205" spans="1:7">
      <c r="A205" s="285">
        <v>2320401</v>
      </c>
      <c r="B205" s="286" t="s">
        <v>1484</v>
      </c>
      <c r="C205" s="282">
        <v>0</v>
      </c>
      <c r="D205" s="287">
        <v>0</v>
      </c>
      <c r="E205" s="944" t="str">
        <f>IF(C205&gt;0,D205/C205-1,IF(C205&lt;0,-(D205/C205-1),""))</f>
      </c>
      <c r="F205" s="862" t="str">
        <f>IF(LEN(A205)=3,"是",IF(B205&lt;&gt;"",IF(SUM(C205:D205)&lt;&gt;0,"是","否"),"是"))</f>
        <v>否</v>
      </c>
      <c r="G205" s="873" t="str">
        <f>IF(LEN(A205)=3,"类",IF(LEN(A205)=5,"款","项"))</f>
        <v>项</v>
      </c>
    </row>
    <row s="873" customFormat="1" ht="36.0" customHeight="1" x14ac:dyDescent="0.15" r="206" spans="1:7">
      <c r="A206" s="285">
        <v>2320402</v>
      </c>
      <c r="B206" s="286" t="s">
        <v>1485</v>
      </c>
      <c r="C206" s="282">
        <v>0</v>
      </c>
      <c r="D206" s="287">
        <v>0</v>
      </c>
      <c r="E206" s="944" t="str">
        <f>IF(C206&gt;0,D206/C206-1,IF(C206&lt;0,-(D206/C206-1),""))</f>
      </c>
      <c r="F206" s="862" t="str">
        <f>IF(LEN(A206)=3,"是",IF(B206&lt;&gt;"",IF(SUM(C206:D206)&lt;&gt;0,"是","否"),"是"))</f>
        <v>否</v>
      </c>
      <c r="G206" s="873" t="str">
        <f>IF(LEN(A206)=3,"类",IF(LEN(A206)=5,"款","项"))</f>
        <v>项</v>
      </c>
    </row>
    <row s="873" customFormat="1" ht="36.0" customHeight="1" x14ac:dyDescent="0.15" r="207" spans="1:7">
      <c r="A207" s="285">
        <v>2320405</v>
      </c>
      <c r="B207" s="286" t="s">
        <v>1486</v>
      </c>
      <c r="C207" s="282">
        <v>0</v>
      </c>
      <c r="D207" s="287">
        <v>0</v>
      </c>
      <c r="E207" s="944" t="str">
        <f>IF(C207&gt;0,D207/C207-1,IF(C207&lt;0,-(D207/C207-1),""))</f>
      </c>
      <c r="F207" s="862" t="str">
        <f>IF(LEN(A207)=3,"是",IF(B207&lt;&gt;"",IF(SUM(C207:D207)&lt;&gt;0,"是","否"),"是"))</f>
        <v>否</v>
      </c>
      <c r="G207" s="873" t="str">
        <f>IF(LEN(A207)=3,"类",IF(LEN(A207)=5,"款","项"))</f>
        <v>项</v>
      </c>
    </row>
    <row s="873" customFormat="1" ht="36.0" customHeight="1" x14ac:dyDescent="0.15" r="208" spans="1:7">
      <c r="A208" s="285">
        <v>2320411</v>
      </c>
      <c r="B208" s="286" t="s">
        <v>1487</v>
      </c>
      <c r="C208" s="282">
        <v>140</v>
      </c>
      <c r="D208" s="287">
        <v>120</v>
      </c>
      <c r="E208" s="944">
        <f>IF(C208&gt;0,D208/C208-1,IF(C208&lt;0,-(D208/C208-1),""))</f>
        <v>-0.1429</v>
      </c>
      <c r="F208" s="862" t="str">
        <f>IF(LEN(A208)=3,"是",IF(B208&lt;&gt;"",IF(SUM(C208:D208)&lt;&gt;0,"是","否"),"是"))</f>
        <v>是</v>
      </c>
      <c r="G208" s="873" t="str">
        <f>IF(LEN(A208)=3,"类",IF(LEN(A208)=5,"款","项"))</f>
        <v>项</v>
      </c>
    </row>
    <row s="873" customFormat="1" ht="36.0" customHeight="1" x14ac:dyDescent="0.15" r="209" spans="1:7">
      <c r="A209" s="285">
        <v>2320413</v>
      </c>
      <c r="B209" s="286" t="s">
        <v>1488</v>
      </c>
      <c r="C209" s="282">
        <v>0</v>
      </c>
      <c r="D209" s="287">
        <v>0</v>
      </c>
      <c r="E209" s="944" t="str">
        <f>IF(C209&gt;0,D209/C209-1,IF(C209&lt;0,-(D209/C209-1),""))</f>
      </c>
      <c r="F209" s="862" t="str">
        <f>IF(LEN(A209)=3,"是",IF(B209&lt;&gt;"",IF(SUM(C209:D209)&lt;&gt;0,"是","否"),"是"))</f>
        <v>否</v>
      </c>
      <c r="G209" s="873" t="str">
        <f>IF(LEN(A209)=3,"类",IF(LEN(A209)=5,"款","项"))</f>
        <v>项</v>
      </c>
    </row>
    <row s="873" customFormat="1" ht="36.0" customHeight="1" x14ac:dyDescent="0.15" r="210" spans="1:7">
      <c r="A210" s="285">
        <v>2320414</v>
      </c>
      <c r="B210" s="286" t="s">
        <v>1489</v>
      </c>
      <c r="C210" s="282">
        <v>0</v>
      </c>
      <c r="D210" s="287">
        <v>0</v>
      </c>
      <c r="E210" s="944" t="str">
        <f>IF(C210&gt;0,D210/C210-1,IF(C210&lt;0,-(D210/C210-1),""))</f>
      </c>
      <c r="F210" s="862" t="str">
        <f>IF(LEN(A210)=3,"是",IF(B210&lt;&gt;"",IF(SUM(C210:D210)&lt;&gt;0,"是","否"),"是"))</f>
        <v>否</v>
      </c>
      <c r="G210" s="873" t="str">
        <f>IF(LEN(A210)=3,"类",IF(LEN(A210)=5,"款","项"))</f>
        <v>项</v>
      </c>
    </row>
    <row s="873" customFormat="1" ht="36.0" customHeight="1" x14ac:dyDescent="0.15" r="211" spans="1:7">
      <c r="A211" s="285">
        <v>2320416</v>
      </c>
      <c r="B211" s="286" t="s">
        <v>1490</v>
      </c>
      <c r="C211" s="282">
        <v>0</v>
      </c>
      <c r="D211" s="287">
        <v>0</v>
      </c>
      <c r="E211" s="944" t="str">
        <f>IF(C211&gt;0,D211/C211-1,IF(C211&lt;0,-(D211/C211-1),""))</f>
      </c>
      <c r="F211" s="862" t="str">
        <f>IF(LEN(A211)=3,"是",IF(B211&lt;&gt;"",IF(SUM(C211:D211)&lt;&gt;0,"是","否"),"是"))</f>
        <v>否</v>
      </c>
      <c r="G211" s="873" t="str">
        <f>IF(LEN(A211)=3,"类",IF(LEN(A211)=5,"款","项"))</f>
        <v>项</v>
      </c>
    </row>
    <row s="873" customFormat="1" ht="36.0" customHeight="1" x14ac:dyDescent="0.15" r="212" spans="1:7">
      <c r="A212" s="285">
        <v>2320417</v>
      </c>
      <c r="B212" s="286" t="s">
        <v>1491</v>
      </c>
      <c r="C212" s="282">
        <v>0</v>
      </c>
      <c r="D212" s="287">
        <v>0</v>
      </c>
      <c r="E212" s="944" t="str">
        <f>IF(C212&gt;0,D212/C212-1,IF(C212&lt;0,-(D212/C212-1),""))</f>
      </c>
      <c r="F212" s="862" t="str">
        <f>IF(LEN(A212)=3,"是",IF(B212&lt;&gt;"",IF(SUM(C212:D212)&lt;&gt;0,"是","否"),"是"))</f>
        <v>否</v>
      </c>
      <c r="G212" s="873" t="str">
        <f>IF(LEN(A212)=3,"类",IF(LEN(A212)=5,"款","项"))</f>
        <v>项</v>
      </c>
    </row>
    <row s="873" customFormat="1" ht="36.0" customHeight="1" x14ac:dyDescent="0.15" r="213" spans="1:7">
      <c r="A213" s="285">
        <v>2320418</v>
      </c>
      <c r="B213" s="286" t="s">
        <v>1492</v>
      </c>
      <c r="C213" s="282">
        <v>0</v>
      </c>
      <c r="D213" s="287">
        <v>0</v>
      </c>
      <c r="E213" s="944" t="str">
        <f>IF(C213&gt;0,D213/C213-1,IF(C213&lt;0,-(D213/C213-1),""))</f>
      </c>
      <c r="F213" s="862" t="str">
        <f>IF(LEN(A213)=3,"是",IF(B213&lt;&gt;"",IF(SUM(C213:D213)&lt;&gt;0,"是","否"),"是"))</f>
        <v>否</v>
      </c>
      <c r="G213" s="873" t="str">
        <f>IF(LEN(A213)=3,"类",IF(LEN(A213)=5,"款","项"))</f>
        <v>项</v>
      </c>
    </row>
    <row s="873" customFormat="1" ht="36.0" customHeight="1" x14ac:dyDescent="0.15" r="214" spans="1:7">
      <c r="A214" s="285">
        <v>2320419</v>
      </c>
      <c r="B214" s="286" t="s">
        <v>1493</v>
      </c>
      <c r="C214" s="282">
        <v>0</v>
      </c>
      <c r="D214" s="287">
        <v>0</v>
      </c>
      <c r="E214" s="944" t="str">
        <f>IF(C214&gt;0,D214/C214-1,IF(C214&lt;0,-(D214/C214-1),""))</f>
      </c>
      <c r="F214" s="862" t="str">
        <f>IF(LEN(A214)=3,"是",IF(B214&lt;&gt;"",IF(SUM(C214:D214)&lt;&gt;0,"是","否"),"是"))</f>
        <v>否</v>
      </c>
      <c r="G214" s="873" t="str">
        <f>IF(LEN(A214)=3,"类",IF(LEN(A214)=5,"款","项"))</f>
        <v>项</v>
      </c>
    </row>
    <row s="873" customFormat="1" ht="36.0" customHeight="1" x14ac:dyDescent="0.15" r="215" spans="1:7">
      <c r="A215" s="285">
        <v>2320420</v>
      </c>
      <c r="B215" s="286" t="s">
        <v>1494</v>
      </c>
      <c r="C215" s="282">
        <v>0</v>
      </c>
      <c r="D215" s="287">
        <v>0</v>
      </c>
      <c r="E215" s="944" t="str">
        <f>IF(C215&gt;0,D215/C215-1,IF(C215&lt;0,-(D215/C215-1),""))</f>
      </c>
      <c r="F215" s="862" t="str">
        <f>IF(LEN(A215)=3,"是",IF(B215&lt;&gt;"",IF(SUM(C215:D215)&lt;&gt;0,"是","否"),"是"))</f>
        <v>否</v>
      </c>
      <c r="G215" s="873" t="str">
        <f>IF(LEN(A215)=3,"类",IF(LEN(A215)=5,"款","项"))</f>
        <v>项</v>
      </c>
    </row>
    <row s="873" customFormat="1" ht="36.0" customHeight="1" x14ac:dyDescent="0.15" r="216" spans="1:7">
      <c r="A216" s="285">
        <v>2320431</v>
      </c>
      <c r="B216" s="286" t="s">
        <v>1495</v>
      </c>
      <c r="C216" s="282">
        <v>0</v>
      </c>
      <c r="D216" s="287">
        <v>0</v>
      </c>
      <c r="E216" s="944" t="str">
        <f>IF(C216&gt;0,D216/C216-1,IF(C216&lt;0,-(D216/C216-1),""))</f>
      </c>
      <c r="F216" s="862" t="str">
        <f>IF(LEN(A216)=3,"是",IF(B216&lt;&gt;"",IF(SUM(C216:D216)&lt;&gt;0,"是","否"),"是"))</f>
        <v>否</v>
      </c>
      <c r="G216" s="873" t="str">
        <f>IF(LEN(A216)=3,"类",IF(LEN(A216)=5,"款","项"))</f>
        <v>项</v>
      </c>
    </row>
    <row s="873" customFormat="1" ht="36.0" customHeight="1" x14ac:dyDescent="0.15" r="217" spans="1:7">
      <c r="A217" s="285">
        <v>2320432</v>
      </c>
      <c r="B217" s="286" t="s">
        <v>1496</v>
      </c>
      <c r="C217" s="282">
        <v>5949</v>
      </c>
      <c r="D217" s="287">
        <v>5949</v>
      </c>
      <c r="E217" s="944">
        <f>IF(C217&gt;0,D217/C217-1,IF(C217&lt;0,-(D217/C217-1),""))</f>
        <v>0</v>
      </c>
      <c r="F217" s="862" t="str">
        <f>IF(LEN(A217)=3,"是",IF(B217&lt;&gt;"",IF(SUM(C217:D217)&lt;&gt;0,"是","否"),"是"))</f>
        <v>是</v>
      </c>
      <c r="G217" s="873" t="str">
        <f>IF(LEN(A217)=3,"类",IF(LEN(A217)=5,"款","项"))</f>
        <v>项</v>
      </c>
    </row>
    <row s="873" customFormat="1" ht="36.0" customHeight="1" x14ac:dyDescent="0.15" r="218" spans="1:7">
      <c r="A218" s="285">
        <v>2320433</v>
      </c>
      <c r="B218" s="286" t="s">
        <v>1497</v>
      </c>
      <c r="C218" s="282">
        <v>613</v>
      </c>
      <c r="D218" s="287">
        <v>613</v>
      </c>
      <c r="E218" s="944">
        <f>IF(C218&gt;0,D218/C218-1,IF(C218&lt;0,-(D218/C218-1),""))</f>
        <v>0</v>
      </c>
      <c r="F218" s="862" t="str">
        <f>IF(LEN(A218)=3,"是",IF(B218&lt;&gt;"",IF(SUM(C218:D218)&lt;&gt;0,"是","否"),"是"))</f>
        <v>是</v>
      </c>
      <c r="G218" s="873" t="str">
        <f>IF(LEN(A218)=3,"类",IF(LEN(A218)=5,"款","项"))</f>
        <v>项</v>
      </c>
    </row>
    <row s="873" customFormat="1" ht="36.0" customHeight="1" x14ac:dyDescent="0.15" r="219" spans="1:7">
      <c r="A219" s="285">
        <v>2320498</v>
      </c>
      <c r="B219" s="284" t="s">
        <v>1498</v>
      </c>
      <c r="C219" s="282">
        <v>1267</v>
      </c>
      <c r="D219" s="287">
        <v>1274</v>
      </c>
      <c r="E219" s="944">
        <f>IF(C219&gt;0,D219/C219-1,IF(C219&lt;0,-(D219/C219-1),""))</f>
        <v>0.0055</v>
      </c>
      <c r="F219" s="862" t="str">
        <f>IF(LEN(A219)=3,"是",IF(B219&lt;&gt;"",IF(SUM(C219:D219)&lt;&gt;0,"是","否"),"是"))</f>
        <v>是</v>
      </c>
      <c r="G219" s="873" t="str">
        <f>IF(LEN(A219)=3,"类",IF(LEN(A219)=5,"款","项"))</f>
        <v>项</v>
      </c>
    </row>
    <row s="873" customFormat="1" ht="36.0" customHeight="1" x14ac:dyDescent="0.15" r="220" spans="1:7">
      <c r="A220" s="285">
        <v>2320499</v>
      </c>
      <c r="B220" s="284" t="s">
        <v>1499</v>
      </c>
      <c r="C220" s="282">
        <v>553</v>
      </c>
      <c r="D220" s="287">
        <v>1115</v>
      </c>
      <c r="E220" s="944">
        <f>IF(C220&gt;0,D220/C220-1,IF(C220&lt;0,-(D220/C220-1),""))</f>
        <v>1.0163</v>
      </c>
      <c r="F220" s="862" t="str">
        <f>IF(LEN(A220)=3,"是",IF(B220&lt;&gt;"",IF(SUM(C220:D220)&lt;&gt;0,"是","否"),"是"))</f>
        <v>是</v>
      </c>
      <c r="G220" s="873" t="str">
        <f>IF(LEN(A220)=3,"类",IF(LEN(A220)=5,"款","项"))</f>
        <v>项</v>
      </c>
    </row>
    <row s="873" customFormat="1" ht="36.0" customHeight="1" x14ac:dyDescent="0.15" r="221" spans="1:7">
      <c r="A221" s="280">
        <v>233</v>
      </c>
      <c r="B221" s="281" t="s">
        <v>1500</v>
      </c>
      <c r="C221" s="282">
        <v>33</v>
      </c>
      <c r="D221" s="282">
        <v>1</v>
      </c>
      <c r="E221" s="944">
        <f>IF(C221&gt;0,D221/C221-1,IF(C221&lt;0,-(D221/C221-1),""))</f>
        <v>-0.9697</v>
      </c>
      <c r="F221" s="862" t="str">
        <f>IF(LEN(A221)=3,"是",IF(B221&lt;&gt;"",IF(SUM(C221:D221)&lt;&gt;0,"是","否"),"是"))</f>
        <v>是</v>
      </c>
      <c r="G221" s="873" t="str">
        <f>IF(LEN(A221)=3,"类",IF(LEN(A221)=5,"款","项"))</f>
        <v>类</v>
      </c>
    </row>
    <row s="873" customFormat="1" ht="36.0" customHeight="1" x14ac:dyDescent="0.15" r="222" spans="1:7">
      <c r="A222" s="289">
        <v>23304</v>
      </c>
      <c r="B222" s="281" t="s">
        <v>1501</v>
      </c>
      <c r="C222" s="282">
        <v>33</v>
      </c>
      <c r="D222" s="282">
        <v>1</v>
      </c>
      <c r="E222" s="944">
        <f>IF(C222&gt;0,D222/C222-1,IF(C222&lt;0,-(D222/C222-1),""))</f>
        <v>-0.9697</v>
      </c>
      <c r="F222" s="862" t="str">
        <f>IF(LEN(A222)=3,"是",IF(B222&lt;&gt;"",IF(SUM(C222:D222)&lt;&gt;0,"是","否"),"是"))</f>
        <v>是</v>
      </c>
      <c r="G222" s="873" t="str">
        <f>IF(LEN(A222)=3,"类",IF(LEN(A222)=5,"款","项"))</f>
        <v>款</v>
      </c>
    </row>
    <row s="873" customFormat="1" ht="36.0" customHeight="1" x14ac:dyDescent="0.15" r="223" spans="1:7">
      <c r="A223" s="285">
        <v>2330401</v>
      </c>
      <c r="B223" s="286" t="s">
        <v>1502</v>
      </c>
      <c r="C223" s="282">
        <v>0</v>
      </c>
      <c r="D223" s="287">
        <v>0</v>
      </c>
      <c r="E223" s="944" t="str">
        <f>IF(C223&gt;0,D223/C223-1,IF(C223&lt;0,-(D223/C223-1),""))</f>
      </c>
      <c r="F223" s="862" t="str">
        <f>IF(LEN(A223)=3,"是",IF(B223&lt;&gt;"",IF(SUM(C223:D223)&lt;&gt;0,"是","否"),"是"))</f>
        <v>否</v>
      </c>
      <c r="G223" s="873" t="str">
        <f>IF(LEN(A223)=3,"类",IF(LEN(A223)=5,"款","项"))</f>
        <v>项</v>
      </c>
    </row>
    <row s="873" customFormat="1" ht="36.0" customHeight="1" x14ac:dyDescent="0.15" r="224" spans="1:7">
      <c r="A224" s="285">
        <v>2330402</v>
      </c>
      <c r="B224" s="286" t="s">
        <v>1503</v>
      </c>
      <c r="C224" s="282">
        <v>0</v>
      </c>
      <c r="D224" s="287"/>
      <c r="E224" s="944" t="str">
        <f>IF(C224&gt;0,D224/C224-1,IF(C224&lt;0,-(D224/C224-1),""))</f>
      </c>
      <c r="F224" s="862" t="str">
        <f>IF(LEN(A224)=3,"是",IF(B224&lt;&gt;"",IF(SUM(C224:D224)&lt;&gt;0,"是","否"),"是"))</f>
        <v>否</v>
      </c>
      <c r="G224" s="873" t="str">
        <f>IF(LEN(A224)=3,"类",IF(LEN(A224)=5,"款","项"))</f>
        <v>项</v>
      </c>
    </row>
    <row s="873" customFormat="1" ht="36.0" customHeight="1" x14ac:dyDescent="0.15" r="225" spans="1:7">
      <c r="A225" s="285">
        <v>2330405</v>
      </c>
      <c r="B225" s="286" t="s">
        <v>1504</v>
      </c>
      <c r="C225" s="282">
        <v>0</v>
      </c>
      <c r="D225" s="287">
        <v>0</v>
      </c>
      <c r="E225" s="944" t="str">
        <f>IF(C225&gt;0,D225/C225-1,IF(C225&lt;0,-(D225/C225-1),""))</f>
      </c>
      <c r="F225" s="862" t="str">
        <f>IF(LEN(A225)=3,"是",IF(B225&lt;&gt;"",IF(SUM(C225:D225)&lt;&gt;0,"是","否"),"是"))</f>
        <v>否</v>
      </c>
      <c r="G225" s="873" t="str">
        <f>IF(LEN(A225)=3,"类",IF(LEN(A225)=5,"款","项"))</f>
        <v>项</v>
      </c>
    </row>
    <row s="873" customFormat="1" ht="36.0" customHeight="1" x14ac:dyDescent="0.15" r="226" spans="1:7">
      <c r="A226" s="285">
        <v>2330411</v>
      </c>
      <c r="B226" s="286" t="s">
        <v>1505</v>
      </c>
      <c r="C226" s="282">
        <v>1</v>
      </c>
      <c r="D226" s="287">
        <v>1</v>
      </c>
      <c r="E226" s="944">
        <f>IF(C226&gt;0,D226/C226-1,IF(C226&lt;0,-(D226/C226-1),""))</f>
        <v>0</v>
      </c>
      <c r="F226" s="862" t="str">
        <f>IF(LEN(A226)=3,"是",IF(B226&lt;&gt;"",IF(SUM(C226:D226)&lt;&gt;0,"是","否"),"是"))</f>
        <v>是</v>
      </c>
      <c r="G226" s="873" t="str">
        <f>IF(LEN(A226)=3,"类",IF(LEN(A226)=5,"款","项"))</f>
        <v>项</v>
      </c>
    </row>
    <row s="873" customFormat="1" ht="36.0" customHeight="1" x14ac:dyDescent="0.15" r="227" spans="1:7">
      <c r="A227" s="285">
        <v>2330413</v>
      </c>
      <c r="B227" s="286" t="s">
        <v>1506</v>
      </c>
      <c r="C227" s="282">
        <v>0</v>
      </c>
      <c r="D227" s="287"/>
      <c r="E227" s="944" t="str">
        <f>IF(C227&gt;0,D227/C227-1,IF(C227&lt;0,-(D227/C227-1),""))</f>
      </c>
      <c r="F227" s="862" t="str">
        <f>IF(LEN(A227)=3,"是",IF(B227&lt;&gt;"",IF(SUM(C227:D227)&lt;&gt;0,"是","否"),"是"))</f>
        <v>否</v>
      </c>
      <c r="G227" s="873" t="str">
        <f>IF(LEN(A227)=3,"类",IF(LEN(A227)=5,"款","项"))</f>
        <v>项</v>
      </c>
    </row>
    <row s="873" customFormat="1" ht="36.0" customHeight="1" x14ac:dyDescent="0.15" r="228" spans="1:7">
      <c r="A228" s="285">
        <v>2330414</v>
      </c>
      <c r="B228" s="286" t="s">
        <v>1507</v>
      </c>
      <c r="C228" s="282">
        <v>0</v>
      </c>
      <c r="D228" s="287"/>
      <c r="E228" s="944" t="str">
        <f>IF(C228&gt;0,D228/C228-1,IF(C228&lt;0,-(D228/C228-1),""))</f>
      </c>
      <c r="F228" s="862" t="str">
        <f>IF(LEN(A228)=3,"是",IF(B228&lt;&gt;"",IF(SUM(C228:D228)&lt;&gt;0,"是","否"),"是"))</f>
        <v>否</v>
      </c>
      <c r="G228" s="873" t="str">
        <f>IF(LEN(A228)=3,"类",IF(LEN(A228)=5,"款","项"))</f>
        <v>项</v>
      </c>
    </row>
    <row s="873" customFormat="1" ht="36.0" customHeight="1" x14ac:dyDescent="0.15" r="229" spans="1:7">
      <c r="A229" s="285">
        <v>2330416</v>
      </c>
      <c r="B229" s="286" t="s">
        <v>1508</v>
      </c>
      <c r="C229" s="282">
        <v>0</v>
      </c>
      <c r="D229" s="287"/>
      <c r="E229" s="944" t="str">
        <f>IF(C229&gt;0,D229/C229-1,IF(C229&lt;0,-(D229/C229-1),""))</f>
      </c>
      <c r="F229" s="862" t="str">
        <f>IF(LEN(A229)=3,"是",IF(B229&lt;&gt;"",IF(SUM(C229:D229)&lt;&gt;0,"是","否"),"是"))</f>
        <v>否</v>
      </c>
      <c r="G229" s="873" t="str">
        <f>IF(LEN(A229)=3,"类",IF(LEN(A229)=5,"款","项"))</f>
        <v>项</v>
      </c>
    </row>
    <row s="873" customFormat="1" ht="36.0" customHeight="1" x14ac:dyDescent="0.15" r="230" spans="1:7">
      <c r="A230" s="285">
        <v>2330417</v>
      </c>
      <c r="B230" s="286" t="s">
        <v>1509</v>
      </c>
      <c r="C230" s="282">
        <v>0</v>
      </c>
      <c r="D230" s="287"/>
      <c r="E230" s="944" t="str">
        <f>IF(C230&gt;0,D230/C230-1,IF(C230&lt;0,-(D230/C230-1),""))</f>
      </c>
      <c r="F230" s="862" t="str">
        <f>IF(LEN(A230)=3,"是",IF(B230&lt;&gt;"",IF(SUM(C230:D230)&lt;&gt;0,"是","否"),"是"))</f>
        <v>否</v>
      </c>
      <c r="G230" s="873" t="str">
        <f>IF(LEN(A230)=3,"类",IF(LEN(A230)=5,"款","项"))</f>
        <v>项</v>
      </c>
    </row>
    <row s="873" customFormat="1" ht="36.0" customHeight="1" x14ac:dyDescent="0.15" r="231" spans="1:7">
      <c r="A231" s="285">
        <v>2330418</v>
      </c>
      <c r="B231" s="286" t="s">
        <v>1510</v>
      </c>
      <c r="C231" s="282">
        <v>0</v>
      </c>
      <c r="D231" s="287"/>
      <c r="E231" s="944" t="str">
        <f>IF(C231&gt;0,D231/C231-1,IF(C231&lt;0,-(D231/C231-1),""))</f>
      </c>
      <c r="F231" s="862" t="str">
        <f>IF(LEN(A231)=3,"是",IF(B231&lt;&gt;"",IF(SUM(C231:D231)&lt;&gt;0,"是","否"),"是"))</f>
        <v>否</v>
      </c>
      <c r="G231" s="873" t="str">
        <f>IF(LEN(A231)=3,"类",IF(LEN(A231)=5,"款","项"))</f>
        <v>项</v>
      </c>
    </row>
    <row s="873" customFormat="1" ht="36.0" customHeight="1" x14ac:dyDescent="0.15" r="232" spans="1:7">
      <c r="A232" s="285">
        <v>2330419</v>
      </c>
      <c r="B232" s="286" t="s">
        <v>1511</v>
      </c>
      <c r="C232" s="282">
        <v>0</v>
      </c>
      <c r="D232" s="287"/>
      <c r="E232" s="944" t="str">
        <f>IF(C232&gt;0,D232/C232-1,IF(C232&lt;0,-(D232/C232-1),""))</f>
      </c>
      <c r="F232" s="862" t="str">
        <f>IF(LEN(A232)=3,"是",IF(B232&lt;&gt;"",IF(SUM(C232:D232)&lt;&gt;0,"是","否"),"是"))</f>
        <v>否</v>
      </c>
      <c r="G232" s="873" t="str">
        <f>IF(LEN(A232)=3,"类",IF(LEN(A232)=5,"款","项"))</f>
        <v>项</v>
      </c>
    </row>
    <row s="873" customFormat="1" ht="36.0" customHeight="1" x14ac:dyDescent="0.15" r="233" spans="1:7">
      <c r="A233" s="285">
        <v>2330420</v>
      </c>
      <c r="B233" s="286" t="s">
        <v>1512</v>
      </c>
      <c r="C233" s="282">
        <v>0</v>
      </c>
      <c r="D233" s="287"/>
      <c r="E233" s="944" t="str">
        <f>IF(C233&gt;0,D233/C233-1,IF(C233&lt;0,-(D233/C233-1),""))</f>
      </c>
      <c r="F233" s="862" t="str">
        <f>IF(LEN(A233)=3,"是",IF(B233&lt;&gt;"",IF(SUM(C233:D233)&lt;&gt;0,"是","否"),"是"))</f>
        <v>否</v>
      </c>
      <c r="G233" s="873" t="str">
        <f>IF(LEN(A233)=3,"类",IF(LEN(A233)=5,"款","项"))</f>
        <v>项</v>
      </c>
    </row>
    <row s="873" customFormat="1" ht="36.0" customHeight="1" x14ac:dyDescent="0.15" r="234" spans="1:7">
      <c r="A234" s="285">
        <v>2330431</v>
      </c>
      <c r="B234" s="286" t="s">
        <v>1513</v>
      </c>
      <c r="C234" s="282">
        <v>0</v>
      </c>
      <c r="D234" s="287"/>
      <c r="E234" s="944" t="str">
        <f>IF(C234&gt;0,D234/C234-1,IF(C234&lt;0,-(D234/C234-1),""))</f>
      </c>
      <c r="F234" s="862" t="str">
        <f>IF(LEN(A234)=3,"是",IF(B234&lt;&gt;"",IF(SUM(C234:D234)&lt;&gt;0,"是","否"),"是"))</f>
        <v>否</v>
      </c>
      <c r="G234" s="873" t="str">
        <f>IF(LEN(A234)=3,"类",IF(LEN(A234)=5,"款","项"))</f>
        <v>项</v>
      </c>
    </row>
    <row s="873" customFormat="1" ht="36.0" customHeight="1" x14ac:dyDescent="0.15" r="235" spans="1:7">
      <c r="A235" s="285">
        <v>2330432</v>
      </c>
      <c r="B235" s="286" t="s">
        <v>1514</v>
      </c>
      <c r="C235" s="282">
        <v>0</v>
      </c>
      <c r="D235" s="287"/>
      <c r="E235" s="944" t="str">
        <f>IF(C235&gt;0,D235/C235-1,IF(C235&lt;0,-(D235/C235-1),""))</f>
      </c>
      <c r="F235" s="862" t="str">
        <f>IF(LEN(A235)=3,"是",IF(B235&lt;&gt;"",IF(SUM(C235:D235)&lt;&gt;0,"是","否"),"是"))</f>
        <v>否</v>
      </c>
      <c r="G235" s="873" t="str">
        <f>IF(LEN(A235)=3,"类",IF(LEN(A235)=5,"款","项"))</f>
        <v>项</v>
      </c>
    </row>
    <row s="873" customFormat="1" ht="36.0" customHeight="1" x14ac:dyDescent="0.15" r="236" spans="1:7">
      <c r="A236" s="285">
        <v>2330433</v>
      </c>
      <c r="B236" s="286" t="s">
        <v>1515</v>
      </c>
      <c r="C236" s="282">
        <v>0</v>
      </c>
      <c r="D236" s="287"/>
      <c r="E236" s="944" t="str">
        <f>IF(C236&gt;0,D236/C236-1,IF(C236&lt;0,-(D236/C236-1),""))</f>
      </c>
      <c r="F236" s="862" t="str">
        <f>IF(LEN(A236)=3,"是",IF(B236&lt;&gt;"",IF(SUM(C236:D236)&lt;&gt;0,"是","否"),"是"))</f>
        <v>否</v>
      </c>
      <c r="G236" s="873" t="str">
        <f>IF(LEN(A236)=3,"类",IF(LEN(A236)=5,"款","项"))</f>
        <v>项</v>
      </c>
    </row>
    <row s="873" customFormat="1" ht="36.0" customHeight="1" x14ac:dyDescent="0.15" r="237" spans="1:7">
      <c r="A237" s="285">
        <v>2330498</v>
      </c>
      <c r="B237" s="284" t="s">
        <v>1516</v>
      </c>
      <c r="C237" s="282">
        <v>0</v>
      </c>
      <c r="D237" s="287"/>
      <c r="E237" s="944" t="str">
        <f>IF(C237&gt;0,D237/C237-1,IF(C237&lt;0,-(D237/C237-1),""))</f>
      </c>
      <c r="F237" s="862" t="str">
        <f>IF(LEN(A237)=3,"是",IF(B237&lt;&gt;"",IF(SUM(C237:D237)&lt;&gt;0,"是","否"),"是"))</f>
        <v>否</v>
      </c>
      <c r="G237" s="873" t="str">
        <f>IF(LEN(A237)=3,"类",IF(LEN(A237)=5,"款","项"))</f>
        <v>项</v>
      </c>
    </row>
    <row s="873" customFormat="1" ht="36.0" customHeight="1" x14ac:dyDescent="0.15" r="238" spans="1:7">
      <c r="A238" s="285">
        <v>2330499</v>
      </c>
      <c r="B238" s="284" t="s">
        <v>1517</v>
      </c>
      <c r="C238" s="282">
        <v>32</v>
      </c>
      <c r="D238" s="287"/>
      <c r="E238" s="944">
        <f>IF(C238&gt;0,D238/C238-1,IF(C238&lt;0,-(D238/C238-1),""))</f>
        <v>-1</v>
      </c>
      <c r="F238" s="862" t="str">
        <f>IF(LEN(A238)=3,"是",IF(B238&lt;&gt;"",IF(SUM(C238:D238)&lt;&gt;0,"是","否"),"是"))</f>
        <v>是</v>
      </c>
      <c r="G238" s="873" t="str">
        <f>IF(LEN(A238)=3,"类",IF(LEN(A238)=5,"款","项"))</f>
        <v>项</v>
      </c>
    </row>
    <row s="873" customFormat="1" ht="36.0" customHeight="1" x14ac:dyDescent="0.15" r="239" spans="1:7">
      <c r="A239" s="291">
        <v>234</v>
      </c>
      <c r="B239" s="281" t="s">
        <v>1518</v>
      </c>
      <c r="C239" s="282">
        <v>0</v>
      </c>
      <c r="D239" s="282"/>
      <c r="E239" s="944" t="str">
        <f>IF(C239&gt;0,D239/C239-1,IF(C239&lt;0,-(D239/C239-1),""))</f>
      </c>
      <c r="F239" s="862" t="str">
        <f>IF(LEN(A239)=3,"是",IF(B239&lt;&gt;"",IF(SUM(C239:D239)&lt;&gt;0,"是","否"),"是"))</f>
        <v>是</v>
      </c>
      <c r="G239" s="873" t="str">
        <f>IF(LEN(A239)=3,"类",IF(LEN(A239)=5,"款","项"))</f>
        <v>类</v>
      </c>
    </row>
    <row s="873" customFormat="1" ht="36.0" customHeight="1" x14ac:dyDescent="0.15" r="240" spans="1:7">
      <c r="A240" s="291">
        <v>23401</v>
      </c>
      <c r="B240" s="288" t="s">
        <v>1519</v>
      </c>
      <c r="C240" s="282">
        <v>0</v>
      </c>
      <c r="D240" s="282"/>
      <c r="E240" s="944" t="str">
        <f>IF(C240&gt;0,D240/C240-1,IF(C240&lt;0,-(D240/C240-1),""))</f>
      </c>
      <c r="F240" s="862" t="str">
        <f>IF(LEN(A240)=3,"是",IF(B240&lt;&gt;"",IF(SUM(C240:D240)&lt;&gt;0,"是","否"),"是"))</f>
        <v>否</v>
      </c>
      <c r="G240" s="873" t="str">
        <f>IF(LEN(A240)=3,"类",IF(LEN(A240)=5,"款","项"))</f>
        <v>款</v>
      </c>
    </row>
    <row s="873" customFormat="1" ht="36.0" customHeight="1" x14ac:dyDescent="0.15" r="241" spans="1:7">
      <c r="A241" s="292">
        <v>2340101</v>
      </c>
      <c r="B241" s="286" t="s">
        <v>1520</v>
      </c>
      <c r="C241" s="282">
        <v>0</v>
      </c>
      <c r="D241" s="287"/>
      <c r="E241" s="944" t="str">
        <f>IF(C241&gt;0,D241/C241-1,IF(C241&lt;0,-(D241/C241-1),""))</f>
      </c>
      <c r="F241" s="862" t="str">
        <f>IF(LEN(A241)=3,"是",IF(B241&lt;&gt;"",IF(SUM(C241:D241)&lt;&gt;0,"是","否"),"是"))</f>
        <v>否</v>
      </c>
      <c r="G241" s="873" t="str">
        <f>IF(LEN(A241)=3,"类",IF(LEN(A241)=5,"款","项"))</f>
        <v>项</v>
      </c>
    </row>
    <row s="873" customFormat="1" ht="36.0" customHeight="1" x14ac:dyDescent="0.15" r="242" spans="1:7">
      <c r="A242" s="292">
        <v>2340102</v>
      </c>
      <c r="B242" s="286" t="s">
        <v>1521</v>
      </c>
      <c r="C242" s="282">
        <v>0</v>
      </c>
      <c r="D242" s="287"/>
      <c r="E242" s="944" t="str">
        <f>IF(C242&gt;0,D242/C242-1,IF(C242&lt;0,-(D242/C242-1),""))</f>
      </c>
      <c r="F242" s="862" t="str">
        <f>IF(LEN(A242)=3,"是",IF(B242&lt;&gt;"",IF(SUM(C242:D242)&lt;&gt;0,"是","否"),"是"))</f>
        <v>否</v>
      </c>
      <c r="G242" s="873" t="str">
        <f>IF(LEN(A242)=3,"类",IF(LEN(A242)=5,"款","项"))</f>
        <v>项</v>
      </c>
    </row>
    <row s="873" customFormat="1" ht="36.0" customHeight="1" x14ac:dyDescent="0.15" r="243" spans="1:7">
      <c r="A243" s="292">
        <v>2340103</v>
      </c>
      <c r="B243" s="286" t="s">
        <v>1522</v>
      </c>
      <c r="C243" s="282">
        <v>0</v>
      </c>
      <c r="D243" s="287"/>
      <c r="E243" s="944" t="str">
        <f>IF(C243&gt;0,D243/C243-1,IF(C243&lt;0,-(D243/C243-1),""))</f>
      </c>
      <c r="F243" s="862" t="str">
        <f>IF(LEN(A243)=3,"是",IF(B243&lt;&gt;"",IF(SUM(C243:D243)&lt;&gt;0,"是","否"),"是"))</f>
        <v>否</v>
      </c>
      <c r="G243" s="873" t="str">
        <f>IF(LEN(A243)=3,"类",IF(LEN(A243)=5,"款","项"))</f>
        <v>项</v>
      </c>
    </row>
    <row s="873" customFormat="1" ht="36.0" customHeight="1" x14ac:dyDescent="0.15" r="244" spans="1:7">
      <c r="A244" s="292">
        <v>2340104</v>
      </c>
      <c r="B244" s="286" t="s">
        <v>1523</v>
      </c>
      <c r="C244" s="282">
        <v>0</v>
      </c>
      <c r="D244" s="287"/>
      <c r="E244" s="944" t="str">
        <f>IF(C244&gt;0,D244/C244-1,IF(C244&lt;0,-(D244/C244-1),""))</f>
      </c>
      <c r="F244" s="862" t="str">
        <f>IF(LEN(A244)=3,"是",IF(B244&lt;&gt;"",IF(SUM(C244:D244)&lt;&gt;0,"是","否"),"是"))</f>
        <v>否</v>
      </c>
      <c r="G244" s="873" t="str">
        <f>IF(LEN(A244)=3,"类",IF(LEN(A244)=5,"款","项"))</f>
        <v>项</v>
      </c>
    </row>
    <row s="873" customFormat="1" ht="36.0" customHeight="1" x14ac:dyDescent="0.15" r="245" spans="1:7">
      <c r="A245" s="292">
        <v>2340105</v>
      </c>
      <c r="B245" s="286" t="s">
        <v>1524</v>
      </c>
      <c r="C245" s="282">
        <v>0</v>
      </c>
      <c r="D245" s="287"/>
      <c r="E245" s="944" t="str">
        <f>IF(C245&gt;0,D245/C245-1,IF(C245&lt;0,-(D245/C245-1),""))</f>
      </c>
      <c r="F245" s="862" t="str">
        <f>IF(LEN(A245)=3,"是",IF(B245&lt;&gt;"",IF(SUM(C245:D245)&lt;&gt;0,"是","否"),"是"))</f>
        <v>否</v>
      </c>
      <c r="G245" s="873" t="str">
        <f>IF(LEN(A245)=3,"类",IF(LEN(A245)=5,"款","项"))</f>
        <v>项</v>
      </c>
    </row>
    <row s="873" customFormat="1" ht="36.0" customHeight="1" x14ac:dyDescent="0.15" r="246" spans="1:7">
      <c r="A246" s="292">
        <v>2340106</v>
      </c>
      <c r="B246" s="286" t="s">
        <v>1525</v>
      </c>
      <c r="C246" s="282">
        <v>0</v>
      </c>
      <c r="D246" s="287"/>
      <c r="E246" s="944" t="str">
        <f>IF(C246&gt;0,D246/C246-1,IF(C246&lt;0,-(D246/C246-1),""))</f>
      </c>
      <c r="F246" s="862" t="str">
        <f>IF(LEN(A246)=3,"是",IF(B246&lt;&gt;"",IF(SUM(C246:D246)&lt;&gt;0,"是","否"),"是"))</f>
        <v>否</v>
      </c>
      <c r="G246" s="873" t="str">
        <f>IF(LEN(A246)=3,"类",IF(LEN(A246)=5,"款","项"))</f>
        <v>项</v>
      </c>
    </row>
    <row s="873" customFormat="1" ht="36.0" customHeight="1" x14ac:dyDescent="0.15" r="247" spans="1:7">
      <c r="A247" s="292">
        <v>2340107</v>
      </c>
      <c r="B247" s="286" t="s">
        <v>1526</v>
      </c>
      <c r="C247" s="282">
        <v>0</v>
      </c>
      <c r="D247" s="287"/>
      <c r="E247" s="944" t="str">
        <f>IF(C247&gt;0,D247/C247-1,IF(C247&lt;0,-(D247/C247-1),""))</f>
      </c>
      <c r="F247" s="862" t="str">
        <f>IF(LEN(A247)=3,"是",IF(B247&lt;&gt;"",IF(SUM(C247:D247)&lt;&gt;0,"是","否"),"是"))</f>
        <v>否</v>
      </c>
      <c r="G247" s="873" t="str">
        <f>IF(LEN(A247)=3,"类",IF(LEN(A247)=5,"款","项"))</f>
        <v>项</v>
      </c>
    </row>
    <row s="873" customFormat="1" ht="36.0" customHeight="1" x14ac:dyDescent="0.15" r="248" spans="1:7">
      <c r="A248" s="292">
        <v>2340108</v>
      </c>
      <c r="B248" s="286" t="s">
        <v>1527</v>
      </c>
      <c r="C248" s="282">
        <v>0</v>
      </c>
      <c r="D248" s="287"/>
      <c r="E248" s="944" t="str">
        <f>IF(C248&gt;0,D248/C248-1,IF(C248&lt;0,-(D248/C248-1),""))</f>
      </c>
      <c r="F248" s="862" t="str">
        <f>IF(LEN(A248)=3,"是",IF(B248&lt;&gt;"",IF(SUM(C248:D248)&lt;&gt;0,"是","否"),"是"))</f>
        <v>否</v>
      </c>
      <c r="G248" s="873" t="str">
        <f>IF(LEN(A248)=3,"类",IF(LEN(A248)=5,"款","项"))</f>
        <v>项</v>
      </c>
    </row>
    <row s="873" customFormat="1" ht="36.0" customHeight="1" x14ac:dyDescent="0.15" r="249" spans="1:7">
      <c r="A249" s="292">
        <v>2340109</v>
      </c>
      <c r="B249" s="286" t="s">
        <v>1528</v>
      </c>
      <c r="C249" s="282">
        <v>0</v>
      </c>
      <c r="D249" s="287"/>
      <c r="E249" s="944" t="str">
        <f>IF(C249&gt;0,D249/C249-1,IF(C249&lt;0,-(D249/C249-1),""))</f>
      </c>
      <c r="F249" s="862" t="str">
        <f>IF(LEN(A249)=3,"是",IF(B249&lt;&gt;"",IF(SUM(C249:D249)&lt;&gt;0,"是","否"),"是"))</f>
        <v>否</v>
      </c>
      <c r="G249" s="873" t="str">
        <f>IF(LEN(A249)=3,"类",IF(LEN(A249)=5,"款","项"))</f>
        <v>项</v>
      </c>
    </row>
    <row s="873" customFormat="1" ht="36.0" customHeight="1" x14ac:dyDescent="0.15" r="250" spans="1:7">
      <c r="A250" s="292">
        <v>2340110</v>
      </c>
      <c r="B250" s="286" t="s">
        <v>1529</v>
      </c>
      <c r="C250" s="282">
        <v>0</v>
      </c>
      <c r="D250" s="287"/>
      <c r="E250" s="944" t="str">
        <f>IF(C250&gt;0,D250/C250-1,IF(C250&lt;0,-(D250/C250-1),""))</f>
      </c>
      <c r="F250" s="862" t="str">
        <f>IF(LEN(A250)=3,"是",IF(B250&lt;&gt;"",IF(SUM(C250:D250)&lt;&gt;0,"是","否"),"是"))</f>
        <v>否</v>
      </c>
      <c r="G250" s="873" t="str">
        <f>IF(LEN(A250)=3,"类",IF(LEN(A250)=5,"款","项"))</f>
        <v>项</v>
      </c>
    </row>
    <row s="873" customFormat="1" ht="36.0" customHeight="1" x14ac:dyDescent="0.15" r="251" spans="1:7">
      <c r="A251" s="292">
        <v>2340111</v>
      </c>
      <c r="B251" s="286" t="s">
        <v>1530</v>
      </c>
      <c r="C251" s="282">
        <v>0</v>
      </c>
      <c r="D251" s="287"/>
      <c r="E251" s="944" t="str">
        <f>IF(C251&gt;0,D251/C251-1,IF(C251&lt;0,-(D251/C251-1),""))</f>
      </c>
      <c r="F251" s="862" t="str">
        <f>IF(LEN(A251)=3,"是",IF(B251&lt;&gt;"",IF(SUM(C251:D251)&lt;&gt;0,"是","否"),"是"))</f>
        <v>否</v>
      </c>
      <c r="G251" s="873" t="str">
        <f>IF(LEN(A251)=3,"类",IF(LEN(A251)=5,"款","项"))</f>
        <v>项</v>
      </c>
    </row>
    <row s="873" customFormat="1" ht="36.0" customHeight="1" x14ac:dyDescent="0.15" r="252" spans="1:7">
      <c r="A252" s="292">
        <v>2340199</v>
      </c>
      <c r="B252" s="286" t="s">
        <v>1531</v>
      </c>
      <c r="C252" s="282">
        <v>0</v>
      </c>
      <c r="D252" s="287"/>
      <c r="E252" s="944" t="str">
        <f>IF(C252&gt;0,D252/C252-1,IF(C252&lt;0,-(D252/C252-1),""))</f>
      </c>
      <c r="F252" s="862" t="str">
        <f>IF(LEN(A252)=3,"是",IF(B252&lt;&gt;"",IF(SUM(C252:D252)&lt;&gt;0,"是","否"),"是"))</f>
        <v>否</v>
      </c>
      <c r="G252" s="873" t="str">
        <f>IF(LEN(A252)=3,"类",IF(LEN(A252)=5,"款","项"))</f>
        <v>项</v>
      </c>
    </row>
    <row s="873" customFormat="1" ht="36.0" customHeight="1" x14ac:dyDescent="0.15" r="253" spans="1:7">
      <c r="A253" s="291">
        <v>23402</v>
      </c>
      <c r="B253" s="288" t="s">
        <v>1532</v>
      </c>
      <c r="C253" s="282">
        <v>0</v>
      </c>
      <c r="D253" s="282"/>
      <c r="E253" s="944" t="str">
        <f>IF(C253&gt;0,D253/C253-1,IF(C253&lt;0,-(D253/C253-1),""))</f>
      </c>
      <c r="F253" s="862" t="str">
        <f>IF(LEN(A253)=3,"是",IF(B253&lt;&gt;"",IF(SUM(C253:D253)&lt;&gt;0,"是","否"),"是"))</f>
        <v>否</v>
      </c>
      <c r="G253" s="873" t="str">
        <f>IF(LEN(A253)=3,"类",IF(LEN(A253)=5,"款","项"))</f>
        <v>款</v>
      </c>
    </row>
    <row s="873" customFormat="1" ht="36.0" customHeight="1" x14ac:dyDescent="0.15" r="254" spans="1:7">
      <c r="A254" s="292">
        <v>2340201</v>
      </c>
      <c r="B254" s="286" t="s">
        <v>1533</v>
      </c>
      <c r="C254" s="282">
        <v>0</v>
      </c>
      <c r="D254" s="287"/>
      <c r="E254" s="944" t="str">
        <f>IF(C254&gt;0,D254/C254-1,IF(C254&lt;0,-(D254/C254-1),""))</f>
      </c>
      <c r="F254" s="862" t="str">
        <f>IF(LEN(A254)=3,"是",IF(B254&lt;&gt;"",IF(SUM(C254:D254)&lt;&gt;0,"是","否"),"是"))</f>
        <v>否</v>
      </c>
      <c r="G254" s="873" t="str">
        <f>IF(LEN(A254)=3,"类",IF(LEN(A254)=5,"款","项"))</f>
        <v>项</v>
      </c>
    </row>
    <row s="873" customFormat="1" ht="36.0" customHeight="1" x14ac:dyDescent="0.15" r="255" spans="1:7">
      <c r="A255" s="292">
        <v>2340202</v>
      </c>
      <c r="B255" s="286" t="s">
        <v>1534</v>
      </c>
      <c r="C255" s="282">
        <v>0</v>
      </c>
      <c r="D255" s="287"/>
      <c r="E255" s="944" t="str">
        <f>IF(C255&gt;0,D255/C255-1,IF(C255&lt;0,-(D255/C255-1),""))</f>
      </c>
      <c r="F255" s="862" t="str">
        <f>IF(LEN(A255)=3,"是",IF(B255&lt;&gt;"",IF(SUM(C255:D255)&lt;&gt;0,"是","否"),"是"))</f>
        <v>否</v>
      </c>
      <c r="G255" s="873" t="str">
        <f>IF(LEN(A255)=3,"类",IF(LEN(A255)=5,"款","项"))</f>
        <v>项</v>
      </c>
    </row>
    <row s="873" customFormat="1" ht="36.0" customHeight="1" x14ac:dyDescent="0.15" r="256" spans="1:7">
      <c r="A256" s="292">
        <v>2340203</v>
      </c>
      <c r="B256" s="286" t="s">
        <v>1535</v>
      </c>
      <c r="C256" s="282">
        <v>0</v>
      </c>
      <c r="D256" s="287"/>
      <c r="E256" s="944" t="str">
        <f>IF(C256&gt;0,D256/C256-1,IF(C256&lt;0,-(D256/C256-1),""))</f>
      </c>
      <c r="F256" s="862" t="str">
        <f>IF(LEN(A256)=3,"是",IF(B256&lt;&gt;"",IF(SUM(C256:D256)&lt;&gt;0,"是","否"),"是"))</f>
        <v>否</v>
      </c>
      <c r="G256" s="873" t="str">
        <f>IF(LEN(A256)=3,"类",IF(LEN(A256)=5,"款","项"))</f>
        <v>项</v>
      </c>
    </row>
    <row s="873" customFormat="1" ht="36.0" customHeight="1" x14ac:dyDescent="0.15" r="257" spans="1:7">
      <c r="A257" s="292">
        <v>2340204</v>
      </c>
      <c r="B257" s="286" t="s">
        <v>1536</v>
      </c>
      <c r="C257" s="282">
        <v>0</v>
      </c>
      <c r="D257" s="287"/>
      <c r="E257" s="944" t="str">
        <f>IF(C257&gt;0,D257/C257-1,IF(C257&lt;0,-(D257/C257-1),""))</f>
      </c>
      <c r="F257" s="862" t="str">
        <f>IF(LEN(A257)=3,"是",IF(B257&lt;&gt;"",IF(SUM(C257:D257)&lt;&gt;0,"是","否"),"是"))</f>
        <v>否</v>
      </c>
      <c r="G257" s="873" t="str">
        <f>IF(LEN(A257)=3,"类",IF(LEN(A257)=5,"款","项"))</f>
        <v>项</v>
      </c>
    </row>
    <row s="873" customFormat="1" ht="36.0" customHeight="1" x14ac:dyDescent="0.15" r="258" spans="1:7">
      <c r="A258" s="292">
        <v>2340205</v>
      </c>
      <c r="B258" s="286" t="s">
        <v>1537</v>
      </c>
      <c r="C258" s="282">
        <v>0</v>
      </c>
      <c r="D258" s="287"/>
      <c r="E258" s="944" t="str">
        <f>IF(C258&gt;0,D258/C258-1,IF(C258&lt;0,-(D258/C258-1),""))</f>
      </c>
      <c r="F258" s="862" t="str">
        <f>IF(LEN(A258)=3,"是",IF(B258&lt;&gt;"",IF(SUM(C258:D258)&lt;&gt;0,"是","否"),"是"))</f>
        <v>否</v>
      </c>
      <c r="G258" s="873" t="str">
        <f>IF(LEN(A258)=3,"类",IF(LEN(A258)=5,"款","项"))</f>
        <v>项</v>
      </c>
    </row>
    <row s="873" customFormat="1" ht="36.0" customHeight="1" x14ac:dyDescent="0.15" r="259" spans="1:7">
      <c r="A259" s="292">
        <v>2340299</v>
      </c>
      <c r="B259" s="286" t="s">
        <v>1538</v>
      </c>
      <c r="C259" s="282">
        <v>0</v>
      </c>
      <c r="D259" s="287"/>
      <c r="E259" s="944" t="str">
        <f>IF(C259&gt;0,D259/C259-1,IF(C259&lt;0,-(D259/C259-1),""))</f>
      </c>
      <c r="F259" s="862" t="str">
        <f>IF(LEN(A259)=3,"是",IF(B259&lt;&gt;"",IF(SUM(C259:D259)&lt;&gt;0,"是","否"),"是"))</f>
        <v>否</v>
      </c>
      <c r="G259" s="873" t="str">
        <f>IF(LEN(A259)=3,"类",IF(LEN(A259)=5,"款","项"))</f>
        <v>项</v>
      </c>
    </row>
    <row s="873" customFormat="1" ht="36.0" customHeight="1" x14ac:dyDescent="0.15" r="260" spans="1:6">
      <c r="A260" s="285"/>
      <c r="B260" s="284"/>
      <c r="C260" s="287"/>
      <c r="D260" s="287"/>
      <c r="E260" s="944" t="str">
        <f>IF(C260&gt;0,D260/C260-1,IF(C260&lt;0,-(D260/C260-1),""))</f>
      </c>
      <c r="F260" s="862" t="str">
        <f>IF(LEN(A260)=3,"是",IF(B260&lt;&gt;"",IF(SUM(C260:D260)&lt;&gt;0,"是","否"),"是"))</f>
        <v>是</v>
      </c>
    </row>
    <row s="873" customFormat="1" ht="36.0" customHeight="1" x14ac:dyDescent="0.15" r="261" spans="1:6">
      <c r="A261" s="293"/>
      <c r="B261" s="294" t="s">
        <v>1553</v>
      </c>
      <c r="C261" s="282">
        <f>SUM(C4,C20,C32,C43,C98,C122,C174,C178,C204,C221,C239)</f>
        <v>59758</v>
      </c>
      <c r="D261" s="282">
        <f>SUM(D4,D20,D32,D43,D98,D122,D174,D178,D204,D221,D239)</f>
        <v>28722</v>
      </c>
      <c r="E261" s="944">
        <f>IF(C261&gt;0,D261/C261-1,IF(C261&lt;0,-(D261/C261-1),""))</f>
        <v>-0.5194</v>
      </c>
      <c r="F261" s="862" t="str">
        <f>IF(LEN(A261)=3,"是",IF(B261&lt;&gt;"",IF(SUM(C261:D261)&lt;&gt;0,"是","否"),"是"))</f>
        <v>是</v>
      </c>
    </row>
    <row s="873" customFormat="1" ht="36.0" customHeight="1" x14ac:dyDescent="0.15" r="262" spans="1:6">
      <c r="A262" s="947" t="s">
        <v>1554</v>
      </c>
      <c r="B262" s="883" t="s">
        <v>121</v>
      </c>
      <c r="C262" s="808">
        <f>SUM(C263,C266,C267)</f>
        <v>4693</v>
      </c>
      <c r="D262" s="808">
        <f>SUM(D263,D266,D267)</f>
        <v>550</v>
      </c>
      <c r="E262" s="944">
        <f>IF(C262&gt;0,D262/C262-1,IF(C262&lt;0,-(D262/C262-1),""))</f>
        <v>-0.8828</v>
      </c>
      <c r="F262" s="862" t="str">
        <f>IF(LEN(A262)=3,"是",IF(B262&lt;&gt;"",IF(SUM(C262:D262)&lt;&gt;0,"是","否"),"是"))</f>
        <v>是</v>
      </c>
    </row>
    <row s="873" customFormat="1" ht="36.0" customHeight="1" x14ac:dyDescent="0.15" r="263" spans="1:6">
      <c r="A263" s="947" t="s">
        <v>1555</v>
      </c>
      <c r="B263" s="948" t="s">
        <v>1541</v>
      </c>
      <c r="C263" s="876">
        <f>SUM(C264:C265)</f>
        <v>389</v>
      </c>
      <c r="D263" s="876">
        <f>SUM(D264:D265)</f>
        <v>550</v>
      </c>
      <c r="E263" s="944">
        <f>IF(C263&gt;0,D263/C263-1,IF(C263&lt;0,-(D263/C263-1),""))</f>
        <v>0.4139</v>
      </c>
      <c r="F263" s="862" t="str">
        <f>IF(LEN(A263)=3,"是",IF(B263&lt;&gt;"",IF(SUM(C263:D263)&lt;&gt;0,"是","否"),"是"))</f>
        <v>是</v>
      </c>
    </row>
    <row s="873" customFormat="1" ht="36.0" customHeight="1" x14ac:dyDescent="0.15" r="264" spans="1:6">
      <c r="A264" s="949" t="s">
        <v>1556</v>
      </c>
      <c r="B264" s="948" t="s">
        <v>1557</v>
      </c>
      <c r="C264" s="876"/>
      <c r="D264" s="876"/>
      <c r="E264" s="944" t="str">
        <f>IF(C264&gt;0,D264/C264-1,IF(C264&lt;0,-(D264/C264-1),""))</f>
      </c>
      <c r="F264" s="862" t="str">
        <f>IF(LEN(A264)=3,"是",IF(B264&lt;&gt;"",IF(SUM(C264:D264)&lt;&gt;0,"是","否"),"是"))</f>
        <v>否</v>
      </c>
    </row>
    <row s="873" customFormat="1" ht="36.0" customHeight="1" x14ac:dyDescent="0.15" r="265" spans="1:6">
      <c r="A265" s="949" t="s">
        <v>1558</v>
      </c>
      <c r="B265" s="950" t="s">
        <v>1542</v>
      </c>
      <c r="C265" s="876">
        <v>389</v>
      </c>
      <c r="D265" s="876">
        <v>550</v>
      </c>
      <c r="E265" s="944">
        <f>IF(C265&gt;0,D265/C265-1,IF(C265&lt;0,-(D265/C265-1),""))</f>
        <v>0.4139</v>
      </c>
      <c r="F265" s="862" t="str">
        <f>IF(LEN(A265)=3,"是",IF(B265&lt;&gt;"",IF(SUM(C265:D265)&lt;&gt;0,"是","否"),"是"))</f>
        <v>是</v>
      </c>
    </row>
    <row s="873" customFormat="1" ht="36.0" customHeight="1" x14ac:dyDescent="0.15" r="266" spans="1:6">
      <c r="A266" s="949" t="s">
        <v>1559</v>
      </c>
      <c r="B266" s="948" t="s">
        <v>1544</v>
      </c>
      <c r="C266" s="876"/>
      <c r="D266" s="876"/>
      <c r="E266" s="944" t="str">
        <f>IF(C266&gt;0,D266/C266-1,IF(C266&lt;0,-(D266/C266-1),""))</f>
      </c>
      <c r="F266" s="862" t="str">
        <f>IF(LEN(A266)=3,"是",IF(B266&lt;&gt;"",IF(SUM(C266:D266)&lt;&gt;0,"是","否"),"是"))</f>
        <v>否</v>
      </c>
    </row>
    <row s="873" customFormat="1" ht="36.0" customHeight="1" x14ac:dyDescent="0.15" r="267" spans="1:6">
      <c r="A267" s="949" t="s">
        <v>1560</v>
      </c>
      <c r="B267" s="948" t="s">
        <v>1545</v>
      </c>
      <c r="C267" s="876">
        <v>4304</v>
      </c>
      <c r="D267" s="876"/>
      <c r="E267" s="944">
        <f>IF(C267&gt;0,D267/C267-1,IF(C267&lt;0,-(D267/C267-1),""))</f>
        <v>-1</v>
      </c>
      <c r="F267" s="862" t="str">
        <f>IF(LEN(A267)=3,"是",IF(B267&lt;&gt;"",IF(SUM(C267:D267)&lt;&gt;0,"是","否"),"是"))</f>
        <v>是</v>
      </c>
    </row>
    <row ht="36.0" customHeight="1" x14ac:dyDescent="0.15" r="268" spans="1:7">
      <c r="A268" s="949" t="s">
        <v>1561</v>
      </c>
      <c r="B268" s="948" t="s">
        <v>1562</v>
      </c>
      <c r="C268" s="876"/>
      <c r="D268" s="876"/>
      <c r="E268" s="944" t="str">
        <f>IF(C268&gt;0,D268/C268-1,IF(C268&lt;0,-(D268/C268-1),""))</f>
      </c>
      <c r="F268" s="862" t="str">
        <f>IF(LEN(A268)=3,"是",IF(B268&lt;&gt;"",IF(SUM(C268:D268)&lt;&gt;0,"是","否"),"是"))</f>
        <v>否</v>
      </c>
      <c r="G268" s="873"/>
    </row>
    <row ht="36.0" customHeight="1" x14ac:dyDescent="0.15" r="269" spans="1:7">
      <c r="A269" s="947" t="s">
        <v>1563</v>
      </c>
      <c r="B269" s="883" t="s">
        <v>1546</v>
      </c>
      <c r="C269" s="808">
        <v>14200</v>
      </c>
      <c r="D269" s="808">
        <v>900</v>
      </c>
      <c r="E269" s="944">
        <f>IF(C269&gt;0,D269/C269-1,IF(C269&lt;0,-(D269/C269-1),""))</f>
        <v>-0.9366</v>
      </c>
      <c r="F269" s="862" t="str">
        <f>IF(LEN(A269)=3,"是",IF(B269&lt;&gt;"",IF(SUM(C269:D269)&lt;&gt;0,"是","否"),"是"))</f>
        <v>是</v>
      </c>
      <c r="G269" s="873"/>
    </row>
    <row ht="36.0" customHeight="1" x14ac:dyDescent="0.15" r="270" spans="1:7">
      <c r="A270" s="947"/>
      <c r="B270" s="883" t="s">
        <v>1564</v>
      </c>
      <c r="C270" s="808"/>
      <c r="D270" s="876"/>
      <c r="E270" s="944" t="str">
        <f>IF(C270&gt;0,D270/C270-1,IF(C270&lt;0,-(D270/C270-1),""))</f>
      </c>
      <c r="F270" s="862" t="str">
        <f>IF(LEN(A270)=3,"是",IF(B270&lt;&gt;"",IF(SUM(C270:D270)&lt;&gt;0,"是","否"),"是"))</f>
        <v>否</v>
      </c>
      <c r="G270" s="873"/>
    </row>
    <row ht="36.0" customHeight="1" x14ac:dyDescent="0.15" r="271" spans="1:7">
      <c r="A271" s="946"/>
      <c r="B271" s="945" t="s">
        <v>128</v>
      </c>
      <c r="C271" s="808">
        <f>SUM(C261:C262,C269:C270)</f>
        <v>78651</v>
      </c>
      <c r="D271" s="808">
        <f>SUM(D261:D262,D269:D270)</f>
        <v>30172</v>
      </c>
      <c r="E271" s="944">
        <f>IF(C271&gt;0,D271/C271-1,IF(C271&lt;0,-(D271/C271-1),""))</f>
        <v>-0.6164</v>
      </c>
      <c r="F271" s="862" t="str">
        <f>IF(LEN(A271)=3,"是",IF(B271&lt;&gt;"",IF(SUM(C271:D271)&lt;&gt;0,"是","否"),"是"))</f>
        <v>是</v>
      </c>
      <c r="G271" s="873"/>
    </row>
    <row x14ac:dyDescent="0.15" r="272" spans="3:4">
      <c r="C272" s="943"/>
      <c r="D272" s="943"/>
    </row>
    <row x14ac:dyDescent="0.15" r="273" spans="3:4">
      <c r="C273" s="943"/>
      <c r="D273" s="943"/>
    </row>
    <row x14ac:dyDescent="0.15" r="274" spans="3:4">
      <c r="C274" s="943"/>
      <c r="D274" s="943"/>
    </row>
  </sheetData>
  <autoFilter ref="A3:G271"/>
  <mergeCells count="1">
    <mergeCell ref="B1:E1"/>
  </mergeCells>
  <phoneticPr fontId="0" type="noConversion"/>
  <conditionalFormatting sqref="B268">
    <cfRule type="expression" stopIfTrue="1" priority="10" operator="between">
      <formula>"len($A:$A)=3"</formula>
    </cfRule>
  </conditionalFormatting>
  <conditionalFormatting sqref="C268">
    <cfRule type="expression" stopIfTrue="1" priority="4" operator="between">
      <formula>"len($A:$A)=3"</formula>
    </cfRule>
  </conditionalFormatting>
  <conditionalFormatting sqref="D268">
    <cfRule type="expression" stopIfTrue="1" priority="3" operator="between">
      <formula>"len($A:$A)=3"</formula>
    </cfRule>
  </conditionalFormatting>
  <conditionalFormatting sqref="D269">
    <cfRule type="expression" stopIfTrue="1" priority="1" operator="between">
      <formula>"len($A:$A)=3"</formula>
    </cfRule>
  </conditionalFormatting>
  <conditionalFormatting sqref="B269:B270">
    <cfRule type="expression" stopIfTrue="1" priority="8" operator="between">
      <formula>"len($A:$A)=3"</formula>
    </cfRule>
  </conditionalFormatting>
  <conditionalFormatting sqref="C269:C270">
    <cfRule type="expression" stopIfTrue="1" priority="2"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16"/>
  <sheetViews>
    <sheetView showGridLines="0" showZeros="0" view="pageBreakPreview" zoomScale="100" zoomScaleNormal="100" topLeftCell="A4" workbookViewId="0">
      <selection activeCell="D11" activeCellId="0" sqref="D11"/>
    </sheetView>
  </sheetViews>
  <sheetFormatPr defaultRowHeight="13.5" defaultColWidth="9.0" x14ac:dyDescent="0.15"/>
  <cols>
    <col min="1" max="1" width="52.125" customWidth="1" style="175"/>
    <col min="2" max="4" width="20.625" customWidth="1"/>
    <col min="5" max="5" width="9.0" hidden="1"/>
  </cols>
  <sheetData>
    <row s="254" customFormat="1" ht="45.0" customHeight="1" x14ac:dyDescent="0.15" r="1" spans="1:5">
      <c r="A1" s="942" t="s">
        <v>1565</v>
      </c>
      <c r="B1" s="942"/>
      <c r="C1" s="942"/>
      <c r="D1" s="942"/>
    </row>
    <row ht="20.1" customHeight="1" x14ac:dyDescent="0.15" r="2" spans="1:5">
      <c r="A2" s="941"/>
      <c r="B2" s="257"/>
      <c r="C2" s="940"/>
      <c r="D2" s="940" t="s">
        <v>2</v>
      </c>
      <c r="E2" s="175"/>
    </row>
    <row ht="45.0" customHeight="1" x14ac:dyDescent="0.15" r="3" spans="1:5">
      <c r="A3" s="5" t="s">
        <v>1233</v>
      </c>
      <c r="B3" s="812" t="s">
        <v>5</v>
      </c>
      <c r="C3" s="812" t="s">
        <v>6</v>
      </c>
      <c r="D3" s="812" t="s">
        <v>130</v>
      </c>
      <c r="E3" s="939" t="s">
        <v>8</v>
      </c>
    </row>
    <row ht="36.0" customHeight="1" x14ac:dyDescent="0.15" r="4" spans="1:5">
      <c r="A4" s="260" t="s">
        <v>1313</v>
      </c>
      <c r="B4" s="261"/>
      <c r="C4" s="261"/>
      <c r="D4" s="938"/>
      <c r="E4" s="853" t="str">
        <f>IF(A4&lt;&gt;"",IF(SUM(B4:C4)&lt;&gt;0,"是","否"),"是")</f>
        <v>否</v>
      </c>
    </row>
    <row ht="36.0" customHeight="1" x14ac:dyDescent="0.15" r="5" spans="1:5">
      <c r="A5" s="260" t="s">
        <v>1329</v>
      </c>
      <c r="B5" s="261"/>
      <c r="C5" s="261"/>
      <c r="D5" s="938"/>
      <c r="E5" s="853" t="str">
        <f>IF(A5&lt;&gt;"",IF(SUM(B5:C5)&lt;&gt;0,"是","否"),"是")</f>
        <v>否</v>
      </c>
    </row>
    <row ht="36.0" customHeight="1" x14ac:dyDescent="0.15" r="6" spans="1:5">
      <c r="A6" s="260" t="s">
        <v>1338</v>
      </c>
      <c r="B6" s="261"/>
      <c r="C6" s="261"/>
      <c r="D6" s="938"/>
      <c r="E6" s="853" t="str">
        <f>IF(A6&lt;&gt;"",IF(SUM(B6:C6)&lt;&gt;0,"是","否"),"是")</f>
        <v>否</v>
      </c>
    </row>
    <row ht="36.0" customHeight="1" x14ac:dyDescent="0.15" r="7" spans="1:5">
      <c r="A7" s="260" t="s">
        <v>1349</v>
      </c>
      <c r="B7" s="261"/>
      <c r="C7" s="261"/>
      <c r="D7" s="938"/>
      <c r="E7" s="937" t="str">
        <f>IF(A7&lt;&gt;"",IF(SUM(B7:C7)&lt;&gt;0,"是","否"),"是")</f>
        <v>否</v>
      </c>
    </row>
    <row ht="36.0" customHeight="1" x14ac:dyDescent="0.15" r="8" spans="1:5">
      <c r="A8" s="260" t="s">
        <v>1386</v>
      </c>
      <c r="B8" s="261"/>
      <c r="C8" s="261"/>
      <c r="D8" s="938"/>
      <c r="E8" s="853" t="str">
        <f>IF(A8&lt;&gt;"",IF(SUM(B8:C8)&lt;&gt;0,"是","否"),"是")</f>
        <v>否</v>
      </c>
    </row>
    <row ht="36.0" customHeight="1" x14ac:dyDescent="0.15" r="9" spans="1:5">
      <c r="A9" s="260" t="s">
        <v>1406</v>
      </c>
      <c r="B9" s="261"/>
      <c r="C9" s="261"/>
      <c r="D9" s="938"/>
      <c r="E9" s="853" t="str">
        <f>IF(A9&lt;&gt;"",IF(SUM(B9:C9)&lt;&gt;0,"是","否"),"是")</f>
        <v>否</v>
      </c>
    </row>
    <row ht="36.0" customHeight="1" x14ac:dyDescent="0.15" r="10" spans="1:5">
      <c r="A10" s="260" t="s">
        <v>1453</v>
      </c>
      <c r="B10" s="261"/>
      <c r="C10" s="261"/>
      <c r="D10" s="938"/>
      <c r="E10" s="937" t="str">
        <f>IF(A10&lt;&gt;"",IF(SUM(B10:C10)&lt;&gt;0,"是","否"),"是")</f>
        <v>否</v>
      </c>
    </row>
    <row ht="36.0" customHeight="1" x14ac:dyDescent="0.15" r="11" spans="1:5">
      <c r="A11" s="260" t="s">
        <v>1457</v>
      </c>
      <c r="B11" s="261"/>
      <c r="C11" s="261"/>
      <c r="D11" s="938"/>
      <c r="E11" s="853" t="str">
        <f>IF(A11&lt;&gt;"",IF(SUM(B11:C11)&lt;&gt;0,"是","否"),"是")</f>
        <v>否</v>
      </c>
    </row>
    <row ht="36.0" customHeight="1" x14ac:dyDescent="0.15" r="12" spans="1:5">
      <c r="A12" s="260" t="s">
        <v>1483</v>
      </c>
      <c r="B12" s="261"/>
      <c r="C12" s="261"/>
      <c r="D12" s="938"/>
      <c r="E12" s="937" t="str">
        <f>IF(A12&lt;&gt;"",IF(SUM(B12:C12)&lt;&gt;0,"是","否"),"是")</f>
        <v>否</v>
      </c>
    </row>
    <row ht="36.0" customHeight="1" x14ac:dyDescent="0.15" r="13" spans="1:5">
      <c r="A13" s="260" t="s">
        <v>1500</v>
      </c>
      <c r="B13" s="261"/>
      <c r="C13" s="261"/>
      <c r="D13" s="938"/>
      <c r="E13" s="937" t="str">
        <f>IF(A13&lt;&gt;"",IF(SUM(B13:C13)&lt;&gt;0,"是","否"),"是")</f>
        <v>否</v>
      </c>
    </row>
    <row ht="36.0" customHeight="1" x14ac:dyDescent="0.15" r="14" spans="1:5">
      <c r="A14" s="260" t="s">
        <v>1518</v>
      </c>
      <c r="B14" s="261"/>
      <c r="C14" s="261"/>
      <c r="D14" s="938"/>
      <c r="E14" s="937" t="str">
        <f>IF(A14&lt;&gt;"",IF(SUM(B14:C14)&lt;&gt;0,"是","否"),"是")</f>
        <v>否</v>
      </c>
    </row>
    <row ht="36.0" customHeight="1" x14ac:dyDescent="0.15" r="15" spans="1:5">
      <c r="A15" s="264" t="s">
        <v>1566</v>
      </c>
      <c r="B15" s="265"/>
      <c r="C15" s="265"/>
      <c r="D15" s="936"/>
      <c r="E15" s="853" t="str">
        <f>IF(A15&lt;&gt;"",IF(SUM(B15:C15)&lt;&gt;0,"是","否"),"是")</f>
        <v>否</v>
      </c>
    </row>
    <row x14ac:dyDescent="0.15" r="16" spans="1:4">
      <c r="A16" s="654" t="s">
        <v>1567</v>
      </c>
      <c r="B16" s="654"/>
      <c r="C16" s="654"/>
      <c r="D16" s="654"/>
    </row>
  </sheetData>
  <mergeCells count="2">
    <mergeCell ref="A1:D1"/>
    <mergeCell ref="A16:D16"/>
  </mergeCells>
  <phoneticPr fontId="0" type="noConversion"/>
  <conditionalFormatting sqref="E4:E15">
    <cfRule type="cellIs" stopIfTrue="1" priority="2" operator="lessThan" dxfId="1">
      <formula>0</formula>
    </cfRule>
  </conditionalFormatting>
  <conditionalFormatting sqref="E13:E15">
    <cfRule type="cellIs" stopIfTrue="1" priority="1" operator="lessThan" dxfId="1">
      <formula>0</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F54"/>
  <sheetViews>
    <sheetView showGridLines="0" showZeros="0" view="pageBreakPreview" zoomScale="100" zoomScaleNormal="100" topLeftCell="A28" workbookViewId="0">
      <selection activeCell="D38" activeCellId="0" sqref="D38"/>
    </sheetView>
  </sheetViews>
  <sheetFormatPr defaultRowHeight="14.25" defaultColWidth="9.0" x14ac:dyDescent="0.15"/>
  <cols>
    <col min="1" max="1" width="50.75" customWidth="1" style="905"/>
    <col min="2" max="4" width="20.625" customWidth="1" style="905"/>
    <col min="5" max="5" width="4.25" customWidth="1" style="905" hidden="1"/>
    <col min="6" max="6" width="13.75" customWidth="1" style="905"/>
    <col min="7" max="16384" width="9.0" style="905"/>
  </cols>
  <sheetData>
    <row ht="45.0" customHeight="1" x14ac:dyDescent="0.15" r="1" spans="1:4">
      <c r="A1" s="880" t="s">
        <v>1568</v>
      </c>
      <c r="B1" s="880"/>
      <c r="C1" s="880"/>
      <c r="D1" s="880"/>
    </row>
    <row ht="20.1" customHeight="1" x14ac:dyDescent="0.15" r="2" spans="1:4">
      <c r="A2" s="935"/>
      <c r="B2" s="934"/>
      <c r="C2" s="933"/>
      <c r="D2" s="932" t="s">
        <v>1569</v>
      </c>
    </row>
    <row ht="45.0" customHeight="1" x14ac:dyDescent="0.15" r="3" spans="1:5">
      <c r="A3" s="906" t="s">
        <v>1570</v>
      </c>
      <c r="B3" s="812" t="s">
        <v>5</v>
      </c>
      <c r="C3" s="812" t="s">
        <v>6</v>
      </c>
      <c r="D3" s="812" t="s">
        <v>7</v>
      </c>
      <c r="E3" s="905" t="s">
        <v>8</v>
      </c>
    </row>
    <row ht="36.0" customHeight="1" x14ac:dyDescent="0.15" r="4" spans="1:5">
      <c r="A4" s="164" t="s">
        <v>1571</v>
      </c>
      <c r="B4" s="926"/>
      <c r="C4" s="926"/>
      <c r="D4" s="903"/>
      <c r="E4" s="925" t="str">
        <f>IF(A4&lt;&gt;"",IF(SUM(B4:C4)&lt;&gt;0,"是","否"),"是")</f>
        <v>否</v>
      </c>
    </row>
    <row ht="36.0" customHeight="1" x14ac:dyDescent="0.15" r="5" spans="1:5">
      <c r="A5" s="877" t="s">
        <v>1572</v>
      </c>
      <c r="B5" s="928"/>
      <c r="C5" s="246"/>
      <c r="D5" s="931"/>
      <c r="E5" s="925" t="str">
        <f>IF(A5&lt;&gt;"",IF(SUM(B5:C5)&lt;&gt;0,"是","否"),"是")</f>
        <v>否</v>
      </c>
    </row>
    <row ht="36.0" customHeight="1" x14ac:dyDescent="0.15" r="6" spans="1:5">
      <c r="A6" s="877" t="s">
        <v>1573</v>
      </c>
      <c r="B6" s="928"/>
      <c r="C6" s="928"/>
      <c r="D6" s="931"/>
      <c r="E6" s="925" t="str">
        <f>IF(A6&lt;&gt;"",IF(SUM(B6:C6)&lt;&gt;0,"是","否"),"是")</f>
        <v>否</v>
      </c>
    </row>
    <row ht="36.0" customHeight="1" x14ac:dyDescent="0.15" r="7" spans="1:5">
      <c r="A7" s="877" t="s">
        <v>1574</v>
      </c>
      <c r="B7" s="248"/>
      <c r="C7" s="246"/>
      <c r="D7" s="931"/>
      <c r="E7" s="925" t="str">
        <f>IF(A7&lt;&gt;"",IF(SUM(B7:C7)&lt;&gt;0,"是","否"),"是")</f>
        <v>否</v>
      </c>
    </row>
    <row ht="36.0" customHeight="1" x14ac:dyDescent="0.15" r="8" spans="1:5">
      <c r="A8" s="877" t="s">
        <v>1575</v>
      </c>
      <c r="B8" s="928"/>
      <c r="C8" s="246"/>
      <c r="D8" s="931"/>
      <c r="E8" s="925" t="str">
        <f>IF(A8&lt;&gt;"",IF(SUM(B8:C8)&lt;&gt;0,"是","否"),"是")</f>
        <v>否</v>
      </c>
    </row>
    <row ht="36.0" customHeight="1" x14ac:dyDescent="0.15" r="9" spans="1:5">
      <c r="A9" s="877" t="s">
        <v>1576</v>
      </c>
      <c r="B9" s="248"/>
      <c r="C9" s="246"/>
      <c r="D9" s="931"/>
      <c r="E9" s="925" t="str">
        <f>IF(A9&lt;&gt;"",IF(SUM(B9:C9)&lt;&gt;0,"是","否"),"是")</f>
        <v>否</v>
      </c>
    </row>
    <row ht="36.0" customHeight="1" x14ac:dyDescent="0.15" r="10" spans="1:5">
      <c r="A10" s="877" t="s">
        <v>1577</v>
      </c>
      <c r="B10" s="928"/>
      <c r="C10" s="246"/>
      <c r="D10" s="931"/>
      <c r="E10" s="925" t="str">
        <f>IF(A10&lt;&gt;"",IF(SUM(B10:C10)&lt;&gt;0,"是","否"),"是")</f>
        <v>否</v>
      </c>
    </row>
    <row ht="36.0" customHeight="1" x14ac:dyDescent="0.15" r="11" spans="1:5">
      <c r="A11" s="877" t="s">
        <v>1578</v>
      </c>
      <c r="B11" s="928"/>
      <c r="C11" s="246"/>
      <c r="D11" s="931"/>
      <c r="E11" s="925" t="str">
        <f>IF(A11&lt;&gt;"",IF(SUM(B11:C11)&lt;&gt;0,"是","否"),"是")</f>
        <v>否</v>
      </c>
    </row>
    <row ht="36.0" customHeight="1" x14ac:dyDescent="0.15" r="12" spans="1:5">
      <c r="A12" s="877" t="s">
        <v>1579</v>
      </c>
      <c r="B12" s="928"/>
      <c r="C12" s="246"/>
      <c r="D12" s="931"/>
      <c r="E12" s="925" t="str">
        <f>IF(A12&lt;&gt;"",IF(SUM(B12:C12)&lt;&gt;0,"是","否"),"是")</f>
        <v>否</v>
      </c>
    </row>
    <row ht="36.0" customHeight="1" x14ac:dyDescent="0.15" r="13" spans="1:5">
      <c r="A13" s="877" t="s">
        <v>1580</v>
      </c>
      <c r="B13" s="248"/>
      <c r="C13" s="928"/>
      <c r="D13" s="931"/>
      <c r="E13" s="925" t="str">
        <f>IF(A13&lt;&gt;"",IF(SUM(B13:C13)&lt;&gt;0,"是","否"),"是")</f>
        <v>否</v>
      </c>
    </row>
    <row ht="36.0" customHeight="1" x14ac:dyDescent="0.15" r="14" spans="1:5">
      <c r="A14" s="877" t="s">
        <v>1581</v>
      </c>
      <c r="B14" s="248"/>
      <c r="C14" s="246"/>
      <c r="D14" s="931"/>
      <c r="E14" s="925" t="str">
        <f>IF(A14&lt;&gt;"",IF(SUM(B14:C14)&lt;&gt;0,"是","否"),"是")</f>
        <v>否</v>
      </c>
    </row>
    <row ht="36.0" customHeight="1" x14ac:dyDescent="0.15" r="15" spans="1:5">
      <c r="A15" s="877" t="s">
        <v>1582</v>
      </c>
      <c r="B15" s="248"/>
      <c r="C15" s="246"/>
      <c r="D15" s="931"/>
      <c r="E15" s="925" t="str">
        <f>IF(A15&lt;&gt;"",IF(SUM(B15:C15)&lt;&gt;0,"是","否"),"是")</f>
        <v>否</v>
      </c>
    </row>
    <row ht="36.0" customHeight="1" x14ac:dyDescent="0.15" r="16" spans="1:5">
      <c r="A16" s="877" t="s">
        <v>1583</v>
      </c>
      <c r="B16" s="248"/>
      <c r="C16" s="246"/>
      <c r="D16" s="931"/>
      <c r="E16" s="925" t="str">
        <f>IF(A16&lt;&gt;"",IF(SUM(B16:C16)&lt;&gt;0,"是","否"),"是")</f>
        <v>否</v>
      </c>
    </row>
    <row ht="36.0" customHeight="1" x14ac:dyDescent="0.15" r="17" spans="1:5">
      <c r="A17" s="877" t="s">
        <v>1584</v>
      </c>
      <c r="B17" s="928"/>
      <c r="C17" s="246"/>
      <c r="D17" s="931"/>
      <c r="E17" s="925" t="str">
        <f>IF(A17&lt;&gt;"",IF(SUM(B17:C17)&lt;&gt;0,"是","否"),"是")</f>
        <v>否</v>
      </c>
    </row>
    <row ht="36.0" customHeight="1" x14ac:dyDescent="0.15" r="18" spans="1:5">
      <c r="A18" s="877" t="s">
        <v>1585</v>
      </c>
      <c r="B18" s="248"/>
      <c r="C18" s="246"/>
      <c r="D18" s="931"/>
      <c r="E18" s="925" t="str">
        <f>IF(A18&lt;&gt;"",IF(SUM(B18:C18)&lt;&gt;0,"是","否"),"是")</f>
        <v>否</v>
      </c>
    </row>
    <row ht="36.0" customHeight="1" x14ac:dyDescent="0.15" r="19" spans="1:5">
      <c r="A19" s="877" t="s">
        <v>1586</v>
      </c>
      <c r="B19" s="248"/>
      <c r="C19" s="246"/>
      <c r="D19" s="931"/>
      <c r="E19" s="925" t="str">
        <f>IF(A19&lt;&gt;"",IF(SUM(B19:C19)&lt;&gt;0,"是","否"),"是")</f>
        <v>否</v>
      </c>
    </row>
    <row ht="36.0" customHeight="1" hidden="1" x14ac:dyDescent="0.15" r="20" spans="1:5">
      <c r="A20" s="877" t="s">
        <v>1587</v>
      </c>
      <c r="B20" s="928"/>
      <c r="C20" s="246"/>
      <c r="D20" s="931" t="str">
        <f>IF(B20&gt;0,C20/B20-1,IF(B20&lt;0,-(C20/B20-1),""))</f>
      </c>
      <c r="E20" s="925" t="str">
        <f>IF(A20&lt;&gt;"",IF(SUM(B20:C20)&lt;&gt;0,"是","否"),"是")</f>
        <v>否</v>
      </c>
    </row>
    <row ht="36.0" customHeight="1" x14ac:dyDescent="0.15" r="21" spans="1:5">
      <c r="A21" s="877" t="s">
        <v>1588</v>
      </c>
      <c r="B21" s="248"/>
      <c r="C21" s="246"/>
      <c r="D21" s="931"/>
      <c r="E21" s="925" t="str">
        <f>IF(A21&lt;&gt;"",IF(SUM(B21:C21)&lt;&gt;0,"是","否"),"是")</f>
        <v>否</v>
      </c>
    </row>
    <row ht="36.0" customHeight="1" x14ac:dyDescent="0.15" r="22" spans="1:5">
      <c r="A22" s="877" t="s">
        <v>1589</v>
      </c>
      <c r="B22" s="248"/>
      <c r="C22" s="246"/>
      <c r="D22" s="931"/>
      <c r="E22" s="925" t="str">
        <f>IF(A22&lt;&gt;"",IF(SUM(B22:C22)&lt;&gt;0,"是","否"),"是")</f>
        <v>否</v>
      </c>
    </row>
    <row ht="36.0" customHeight="1" x14ac:dyDescent="0.15" r="23" spans="1:5">
      <c r="A23" s="164" t="s">
        <v>1590</v>
      </c>
      <c r="B23" s="926"/>
      <c r="C23" s="926"/>
      <c r="D23" s="903"/>
      <c r="E23" s="925" t="str">
        <f>IF(A23&lt;&gt;"",IF(SUM(B23:C23)&lt;&gt;0,"是","否"),"是")</f>
        <v>否</v>
      </c>
    </row>
    <row ht="36.0" customHeight="1" x14ac:dyDescent="0.15" r="24" spans="1:5">
      <c r="A24" s="178" t="s">
        <v>1591</v>
      </c>
      <c r="B24" s="248"/>
      <c r="C24" s="246"/>
      <c r="D24" s="931"/>
      <c r="E24" s="925" t="str">
        <f>IF(A24&lt;&gt;"",IF(SUM(B24:C24)&lt;&gt;0,"是","否"),"是")</f>
        <v>否</v>
      </c>
    </row>
    <row ht="36.0" customHeight="1" x14ac:dyDescent="0.15" r="25" spans="1:5">
      <c r="A25" s="178" t="s">
        <v>1592</v>
      </c>
      <c r="B25" s="248"/>
      <c r="C25" s="246"/>
      <c r="D25" s="931"/>
      <c r="E25" s="925" t="str">
        <f>IF(A25&lt;&gt;"",IF(SUM(B25:C25)&lt;&gt;0,"是","否"),"是")</f>
        <v>否</v>
      </c>
    </row>
    <row ht="36.0" customHeight="1" x14ac:dyDescent="0.15" r="26" spans="1:5">
      <c r="A26" s="178" t="s">
        <v>1593</v>
      </c>
      <c r="B26" s="248"/>
      <c r="C26" s="246"/>
      <c r="D26" s="931"/>
      <c r="E26" s="925" t="str">
        <f>IF(A26&lt;&gt;"",IF(SUM(B26:C26)&lt;&gt;0,"是","否"),"是")</f>
        <v>否</v>
      </c>
    </row>
    <row ht="36.0" customHeight="1" x14ac:dyDescent="0.15" r="27" spans="1:5">
      <c r="A27" s="178" t="s">
        <v>1594</v>
      </c>
      <c r="B27" s="248"/>
      <c r="C27" s="246"/>
      <c r="D27" s="931"/>
      <c r="E27" s="925" t="str">
        <f>IF(A27&lt;&gt;"",IF(SUM(B27:C27)&lt;&gt;0,"是","否"),"是")</f>
        <v>否</v>
      </c>
    </row>
    <row ht="36.0" customHeight="1" x14ac:dyDescent="0.15" r="28" spans="1:5">
      <c r="A28" s="164" t="s">
        <v>1595</v>
      </c>
      <c r="B28" s="926"/>
      <c r="C28" s="926"/>
      <c r="D28" s="903"/>
      <c r="E28" s="925" t="str">
        <f>IF(A28&lt;&gt;"",IF(SUM(B28:C28)&lt;&gt;0,"是","否"),"是")</f>
        <v>否</v>
      </c>
    </row>
    <row ht="36.0" customHeight="1" x14ac:dyDescent="0.15" r="29" spans="1:5">
      <c r="A29" s="178" t="s">
        <v>1596</v>
      </c>
      <c r="B29" s="248"/>
      <c r="C29" s="246"/>
      <c r="D29" s="931"/>
      <c r="E29" s="925" t="str">
        <f>IF(A29&lt;&gt;"",IF(SUM(B29:C29)&lt;&gt;0,"是","否"),"是")</f>
        <v>否</v>
      </c>
    </row>
    <row ht="36.0" customHeight="1" x14ac:dyDescent="0.15" r="30" spans="1:5">
      <c r="A30" s="178" t="s">
        <v>1597</v>
      </c>
      <c r="B30" s="928"/>
      <c r="C30" s="246"/>
      <c r="D30" s="931"/>
      <c r="E30" s="925" t="str">
        <f>IF(A30&lt;&gt;"",IF(SUM(B30:C30)&lt;&gt;0,"是","否"),"是")</f>
        <v>否</v>
      </c>
    </row>
    <row ht="36.0" customHeight="1" x14ac:dyDescent="0.15" r="31" spans="1:5">
      <c r="A31" s="178" t="s">
        <v>1598</v>
      </c>
      <c r="B31" s="248"/>
      <c r="C31" s="246"/>
      <c r="D31" s="931"/>
      <c r="E31" s="925" t="str">
        <f>IF(A31&lt;&gt;"",IF(SUM(B31:C31)&lt;&gt;0,"是","否"),"是")</f>
        <v>否</v>
      </c>
    </row>
    <row ht="36.0" customHeight="1" x14ac:dyDescent="0.15" r="32" spans="1:5">
      <c r="A32" s="164" t="s">
        <v>1599</v>
      </c>
      <c r="B32" s="926"/>
      <c r="C32" s="926"/>
      <c r="D32" s="903"/>
      <c r="E32" s="925" t="str">
        <f>IF(A32&lt;&gt;"",IF(SUM(B32:C32)&lt;&gt;0,"是","否"),"是")</f>
        <v>否</v>
      </c>
    </row>
    <row ht="36.0" customHeight="1" x14ac:dyDescent="0.15" r="33" spans="1:5">
      <c r="A33" s="178" t="s">
        <v>1600</v>
      </c>
      <c r="B33" s="928"/>
      <c r="C33" s="927"/>
      <c r="D33" s="931"/>
      <c r="E33" s="925" t="str">
        <f>IF(A33&lt;&gt;"",IF(SUM(B33:C33)&lt;&gt;0,"是","否"),"是")</f>
        <v>否</v>
      </c>
    </row>
    <row ht="36.0" customHeight="1" x14ac:dyDescent="0.15" r="34" spans="1:5">
      <c r="A34" s="178" t="s">
        <v>1601</v>
      </c>
      <c r="B34" s="248"/>
      <c r="C34" s="927"/>
      <c r="D34" s="931"/>
      <c r="E34" s="925" t="str">
        <f>IF(A34&lt;&gt;"",IF(SUM(B34:C34)&lt;&gt;0,"是","否"),"是")</f>
        <v>否</v>
      </c>
    </row>
    <row ht="36.0" customHeight="1" x14ac:dyDescent="0.15" r="35" spans="1:5">
      <c r="A35" s="178" t="s">
        <v>1602</v>
      </c>
      <c r="B35" s="248"/>
      <c r="C35" s="246"/>
      <c r="D35" s="931"/>
      <c r="E35" s="925" t="str">
        <f>IF(A35&lt;&gt;"",IF(SUM(B35:C35)&lt;&gt;0,"是","否"),"是")</f>
        <v>否</v>
      </c>
    </row>
    <row ht="36.0" customHeight="1" x14ac:dyDescent="0.15" r="36" spans="1:5">
      <c r="A36" s="164" t="s">
        <v>1603</v>
      </c>
      <c r="B36" s="250">
        <v>8656</v>
      </c>
      <c r="C36" s="250">
        <v>6000</v>
      </c>
      <c r="D36" s="795">
        <f>C36/B36-1</f>
        <v>-0.3068</v>
      </c>
      <c r="E36" s="925" t="str">
        <f>IF(A36&lt;&gt;"",IF(SUM(B36:C36)&lt;&gt;0,"是","否"),"是")</f>
        <v>是</v>
      </c>
    </row>
    <row ht="36.0" customHeight="1" x14ac:dyDescent="0.15" r="37" spans="1:5">
      <c r="A37" s="212" t="s">
        <v>1604</v>
      </c>
      <c r="B37" s="926">
        <f>SUBTOTAL(9,B4,B23,B28,B32,B36)</f>
        <v>8656</v>
      </c>
      <c r="C37" s="926">
        <f>SUBTOTAL(9,C4,C23,C28,C32,C36)</f>
        <v>6000</v>
      </c>
      <c r="D37" s="795">
        <f>C37/B37-1</f>
        <v>-0.3068</v>
      </c>
      <c r="E37" s="925" t="str">
        <f>IF(A37&lt;&gt;"",IF(SUM(B37:C37)&lt;&gt;0,"是","否"),"是")</f>
        <v>是</v>
      </c>
    </row>
    <row ht="36.0" customHeight="1" x14ac:dyDescent="0.15" r="38" spans="1:5">
      <c r="A38" s="214" t="s">
        <v>61</v>
      </c>
      <c r="B38" s="926">
        <v>12</v>
      </c>
      <c r="C38" s="929">
        <v>12</v>
      </c>
      <c r="D38" s="930">
        <v>0</v>
      </c>
      <c r="E38" s="925" t="str">
        <f>IF(A38&lt;&gt;"",IF(SUM(B38:C38)&lt;&gt;0,"是","否"),"是")</f>
        <v>是</v>
      </c>
    </row>
    <row ht="36.0" customHeight="1" x14ac:dyDescent="0.15" r="39" spans="1:5">
      <c r="A39" s="214" t="s">
        <v>1605</v>
      </c>
      <c r="B39" s="926">
        <v>12</v>
      </c>
      <c r="C39" s="929">
        <v>24</v>
      </c>
      <c r="D39" s="795">
        <f>C39/B39-1</f>
        <v>1</v>
      </c>
      <c r="E39" s="925" t="str">
        <f>IF(A39&lt;&gt;"",IF(SUM(B39:C39)&lt;&gt;0,"是","否"),"是")</f>
        <v>是</v>
      </c>
    </row>
    <row ht="36.0" customHeight="1" hidden="1" x14ac:dyDescent="0.15" r="40" spans="1:5">
      <c r="A40" s="253" t="s">
        <v>1606</v>
      </c>
      <c r="B40" s="928"/>
      <c r="C40" s="927"/>
      <c r="D40" s="903"/>
      <c r="E40" s="925" t="str">
        <f>IF(A40&lt;&gt;"",IF(SUM(B40:C40)&lt;&gt;0,"是","否"),"是")</f>
        <v>否</v>
      </c>
    </row>
    <row ht="36.0" customHeight="1" x14ac:dyDescent="0.15" r="41" spans="1:5">
      <c r="A41" s="212" t="s">
        <v>69</v>
      </c>
      <c r="B41" s="926">
        <f>SUM(B37:B39)</f>
        <v>8680</v>
      </c>
      <c r="C41" s="926">
        <f>SUM(C37:C39)</f>
        <v>6036</v>
      </c>
      <c r="D41" s="795">
        <f>C41/B41-1</f>
        <v>-0.3046</v>
      </c>
      <c r="E41" s="925" t="str">
        <f>IF(A41&lt;&gt;"",IF(SUM(B41:C41)&lt;&gt;0,"是","否"),"是")</f>
        <v>是</v>
      </c>
    </row>
    <row x14ac:dyDescent="0.15" r="42" spans="2:2">
      <c r="B42" s="890"/>
    </row>
    <row x14ac:dyDescent="0.15" r="43" spans="2:3">
      <c r="B43" s="890"/>
      <c r="C43" s="890"/>
    </row>
    <row x14ac:dyDescent="0.15" r="44" spans="2:2">
      <c r="B44" s="890"/>
    </row>
    <row x14ac:dyDescent="0.15" r="45" spans="2:3">
      <c r="B45" s="890"/>
      <c r="C45" s="890"/>
    </row>
    <row x14ac:dyDescent="0.15" r="46" spans="2:2">
      <c r="B46" s="890"/>
    </row>
    <row x14ac:dyDescent="0.15" r="47" spans="2:2">
      <c r="B47" s="890"/>
    </row>
    <row x14ac:dyDescent="0.15" r="48" spans="2:3">
      <c r="B48" s="890"/>
      <c r="C48" s="890"/>
    </row>
    <row x14ac:dyDescent="0.15" r="49" spans="2:2">
      <c r="B49" s="890"/>
    </row>
    <row x14ac:dyDescent="0.15" r="50" spans="2:2">
      <c r="B50" s="890"/>
    </row>
    <row x14ac:dyDescent="0.15" r="51" spans="2:2">
      <c r="B51" s="890"/>
    </row>
    <row x14ac:dyDescent="0.15" r="52" spans="2:2">
      <c r="B52" s="890"/>
    </row>
    <row x14ac:dyDescent="0.15" r="53" spans="2:3">
      <c r="B53" s="890"/>
      <c r="C53" s="890"/>
    </row>
    <row x14ac:dyDescent="0.15" r="54" spans="2:2">
      <c r="B54" s="890"/>
    </row>
  </sheetData>
  <autoFilter ref="A3:E41">
    <filterColumn colId="4">
      <filters>
        <filter val="是"/>
      </filters>
    </filterColumn>
  </autoFilter>
  <mergeCells count="1">
    <mergeCell ref="A1:D1"/>
  </mergeCells>
  <phoneticPr fontId="0" type="noConversion"/>
  <conditionalFormatting sqref="E3:F4 E5:E41 F5:F39">
    <cfRule type="cellIs" stopIfTrue="1" priority="2" operator="lessThanOrEqual" dxfId="0">
      <formula>-1</formula>
    </cfRule>
  </conditionalFormatting>
  <conditionalFormatting sqref="E4:F4 E5:E41 F5:F7">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E41"/>
  <sheetViews>
    <sheetView showGridLines="0" showZeros="0" view="pageBreakPreview" zoomScale="100" zoomScaleNormal="100" topLeftCell="A11" workbookViewId="0">
      <selection activeCell="D27" activeCellId="0" sqref="D27"/>
    </sheetView>
  </sheetViews>
  <sheetFormatPr defaultRowHeight="14.25" defaultColWidth="9.0" x14ac:dyDescent="0.15"/>
  <cols>
    <col min="1" max="1" width="50.75" customWidth="1" style="889"/>
    <col min="2" max="2" width="20.625" customWidth="1" style="889"/>
    <col min="3" max="3" width="20.625" customWidth="1" style="905"/>
    <col min="4" max="4" width="20.625" customWidth="1" style="889"/>
    <col min="5" max="5" width="4.75" customWidth="1" style="889" hidden="1"/>
    <col min="6" max="16384" width="9.0" style="889"/>
  </cols>
  <sheetData>
    <row ht="45.0" customHeight="1" x14ac:dyDescent="0.15" r="1" spans="1:5">
      <c r="A1" s="924" t="s">
        <v>1607</v>
      </c>
      <c r="B1" s="924"/>
      <c r="C1" s="924"/>
      <c r="D1" s="924"/>
      <c r="E1" s="923"/>
    </row>
    <row ht="20.1" customHeight="1" x14ac:dyDescent="0.15" r="2" spans="1:5">
      <c r="A2" s="922"/>
      <c r="B2" s="922"/>
      <c r="C2" s="922"/>
      <c r="D2" s="921" t="s">
        <v>2</v>
      </c>
      <c r="E2" s="920"/>
    </row>
    <row ht="45.0" customHeight="1" x14ac:dyDescent="0.15" r="3" spans="1:5">
      <c r="A3" s="919" t="s">
        <v>4</v>
      </c>
      <c r="B3" s="812" t="s">
        <v>5</v>
      </c>
      <c r="C3" s="812" t="s">
        <v>6</v>
      </c>
      <c r="D3" s="812" t="s">
        <v>7</v>
      </c>
      <c r="E3" s="918" t="s">
        <v>8</v>
      </c>
    </row>
    <row ht="35.1" customHeight="1" x14ac:dyDescent="0.15" r="4" spans="1:5">
      <c r="A4" s="164" t="s">
        <v>1608</v>
      </c>
      <c r="B4" s="227"/>
      <c r="C4" s="227">
        <f>SUM(C5:C10)</f>
        <v>36</v>
      </c>
      <c r="D4" s="915"/>
      <c r="E4" s="911" t="str">
        <f>IF(A4&lt;&gt;"",IF(SUM(B4:C4)&lt;&gt;0,"是","否"),"是")</f>
        <v>是</v>
      </c>
    </row>
    <row ht="35.1" customHeight="1" x14ac:dyDescent="0.15" r="5" spans="1:5">
      <c r="A5" s="877" t="s">
        <v>1609</v>
      </c>
      <c r="B5" s="913"/>
      <c r="C5" s="913"/>
      <c r="D5" s="915"/>
      <c r="E5" s="911" t="str">
        <f>IF(A5&lt;&gt;"",IF(SUM(B5:C5)&lt;&gt;0,"是","否"),"是")</f>
        <v>否</v>
      </c>
    </row>
    <row ht="35.1" customHeight="1" x14ac:dyDescent="0.15" r="6" spans="1:5">
      <c r="A6" s="877" t="s">
        <v>1610</v>
      </c>
      <c r="B6" s="913"/>
      <c r="C6" s="913"/>
      <c r="D6" s="915"/>
      <c r="E6" s="911" t="str">
        <f>IF(A6&lt;&gt;"",IF(SUM(B6:C6)&lt;&gt;0,"是","否"),"是")</f>
        <v>否</v>
      </c>
    </row>
    <row ht="35.1" customHeight="1" x14ac:dyDescent="0.15" r="7" spans="1:5">
      <c r="A7" s="877" t="s">
        <v>1611</v>
      </c>
      <c r="B7" s="913"/>
      <c r="C7" s="913"/>
      <c r="D7" s="915"/>
      <c r="E7" s="911" t="str">
        <f>IF(A7&lt;&gt;"",IF(SUM(B7:C7)&lt;&gt;0,"是","否"),"是")</f>
        <v>否</v>
      </c>
    </row>
    <row ht="35.1" customHeight="1" x14ac:dyDescent="0.15" r="8" spans="1:5">
      <c r="A8" s="877" t="s">
        <v>1612</v>
      </c>
      <c r="B8" s="913"/>
      <c r="C8" s="913"/>
      <c r="D8" s="915"/>
      <c r="E8" s="911" t="str">
        <f>IF(A8&lt;&gt;"",IF(SUM(B8:C8)&lt;&gt;0,"是","否"),"是")</f>
        <v>否</v>
      </c>
    </row>
    <row ht="35.1" customHeight="1" hidden="1" x14ac:dyDescent="0.15" r="9" spans="1:5">
      <c r="A9" s="877" t="s">
        <v>1613</v>
      </c>
      <c r="B9" s="913"/>
      <c r="C9" s="913"/>
      <c r="D9" s="198" t="str">
        <f>IF(B9&gt;0,C9/B9-1,IF(B9&lt;0,-(C9/B9-1),""))</f>
      </c>
      <c r="E9" s="911" t="str">
        <f>IF(A9&lt;&gt;"",IF(SUM(B9:C9)&lt;&gt;0,"是","否"),"是")</f>
        <v>否</v>
      </c>
    </row>
    <row ht="35.1" customHeight="1" x14ac:dyDescent="0.15" r="10" spans="1:5">
      <c r="A10" s="877" t="s">
        <v>1614</v>
      </c>
      <c r="B10" s="913"/>
      <c r="C10" s="913">
        <v>36</v>
      </c>
      <c r="D10" s="915"/>
      <c r="E10" s="911" t="str">
        <f>IF(A10&lt;&gt;"",IF(SUM(B10:C10)&lt;&gt;0,"是","否"),"是")</f>
        <v>是</v>
      </c>
    </row>
    <row ht="35.1" customHeight="1" x14ac:dyDescent="0.15" r="11" spans="1:5">
      <c r="A11" s="164" t="s">
        <v>1615</v>
      </c>
      <c r="B11" s="912">
        <f>SUM(B12:B16)</f>
        <v>3800</v>
      </c>
      <c r="C11" s="912"/>
      <c r="D11" s="795">
        <f>C11/B11-1</f>
        <v>-1</v>
      </c>
      <c r="E11" s="911" t="str">
        <f>IF(A11&lt;&gt;"",IF(SUM(B11:C11)&lt;&gt;0,"是","否"),"是")</f>
        <v>是</v>
      </c>
    </row>
    <row ht="35.1" customHeight="1" x14ac:dyDescent="0.15" r="12" spans="1:5">
      <c r="A12" s="877" t="s">
        <v>1616</v>
      </c>
      <c r="B12" s="913"/>
      <c r="C12" s="913"/>
      <c r="D12" s="915"/>
      <c r="E12" s="911" t="str">
        <f>IF(A12&lt;&gt;"",IF(SUM(B12:C12)&lt;&gt;0,"是","否"),"是")</f>
        <v>否</v>
      </c>
    </row>
    <row ht="35.1" customHeight="1" x14ac:dyDescent="0.15" r="13" spans="1:5">
      <c r="A13" s="877" t="s">
        <v>1617</v>
      </c>
      <c r="B13" s="913"/>
      <c r="C13" s="913"/>
      <c r="D13" s="915"/>
      <c r="E13" s="911" t="str">
        <f>IF(A13&lt;&gt;"",IF(SUM(B13:C13)&lt;&gt;0,"是","否"),"是")</f>
        <v>否</v>
      </c>
    </row>
    <row ht="35.1" customHeight="1" hidden="1" x14ac:dyDescent="0.15" r="14" spans="1:5">
      <c r="A14" s="877" t="s">
        <v>1618</v>
      </c>
      <c r="B14" s="913"/>
      <c r="C14" s="913"/>
      <c r="D14" s="198" t="str">
        <f>IF(B14&gt;0,C14/B14-1,IF(B14&lt;0,-(C14/B14-1),""))</f>
      </c>
      <c r="E14" s="911" t="str">
        <f>IF(A14&lt;&gt;"",IF(SUM(B14:C14)&lt;&gt;0,"是","否"),"是")</f>
        <v>否</v>
      </c>
    </row>
    <row ht="35.1" customHeight="1" hidden="1" x14ac:dyDescent="0.15" r="15" spans="1:5">
      <c r="A15" s="877" t="s">
        <v>1619</v>
      </c>
      <c r="B15" s="913"/>
      <c r="C15" s="913"/>
      <c r="D15" s="198" t="str">
        <f>IF(B15&gt;0,C15/B15-1,IF(B15&lt;0,-(C15/B15-1),""))</f>
      </c>
      <c r="E15" s="911" t="str">
        <f>IF(A15&lt;&gt;"",IF(SUM(B15:C15)&lt;&gt;0,"是","否"),"是")</f>
        <v>否</v>
      </c>
    </row>
    <row ht="35.1" customHeight="1" x14ac:dyDescent="0.15" r="16" spans="1:5">
      <c r="A16" s="877" t="s">
        <v>1620</v>
      </c>
      <c r="B16" s="913">
        <v>3800</v>
      </c>
      <c r="C16" s="913"/>
      <c r="D16" s="917">
        <f>C16/B16-1</f>
        <v>-1</v>
      </c>
      <c r="E16" s="911" t="str">
        <f>IF(A16&lt;&gt;"",IF(SUM(B16:C16)&lt;&gt;0,"是","否"),"是")</f>
        <v>是</v>
      </c>
    </row>
    <row s="916" customFormat="1" ht="35.1" customHeight="1" x14ac:dyDescent="0.15" r="17" spans="1:5">
      <c r="A17" s="164" t="s">
        <v>1621</v>
      </c>
      <c r="B17" s="912"/>
      <c r="C17" s="912"/>
      <c r="D17" s="915"/>
      <c r="E17" s="911" t="str">
        <f>IF(A17&lt;&gt;"",IF(SUM(B17:C17)&lt;&gt;0,"是","否"),"是")</f>
        <v>否</v>
      </c>
    </row>
    <row ht="35.1" customHeight="1" x14ac:dyDescent="0.15" r="18" spans="1:5">
      <c r="A18" s="877" t="s">
        <v>1622</v>
      </c>
      <c r="B18" s="913"/>
      <c r="C18" s="913"/>
      <c r="D18" s="915"/>
      <c r="E18" s="911" t="str">
        <f>IF(A18&lt;&gt;"",IF(SUM(B18:C18)&lt;&gt;0,"是","否"),"是")</f>
        <v>否</v>
      </c>
    </row>
    <row ht="35.1" customHeight="1" x14ac:dyDescent="0.15" r="19" spans="1:5">
      <c r="A19" s="164" t="s">
        <v>1623</v>
      </c>
      <c r="B19" s="912"/>
      <c r="C19" s="912"/>
      <c r="D19" s="915"/>
      <c r="E19" s="911" t="str">
        <f>IF(A19&lt;&gt;"",IF(SUM(B19:C19)&lt;&gt;0,"是","否"),"是")</f>
        <v>否</v>
      </c>
    </row>
    <row ht="35.1" customHeight="1" x14ac:dyDescent="0.15" r="20" spans="1:5">
      <c r="A20" s="877" t="s">
        <v>1624</v>
      </c>
      <c r="B20" s="913"/>
      <c r="C20" s="913"/>
      <c r="D20" s="915"/>
      <c r="E20" s="911" t="str">
        <f>IF(A20&lt;&gt;"",IF(SUM(B20:C20)&lt;&gt;0,"是","否"),"是")</f>
        <v>否</v>
      </c>
    </row>
    <row ht="35.1" customHeight="1" x14ac:dyDescent="0.15" r="21" spans="1:5">
      <c r="A21" s="164" t="s">
        <v>1625</v>
      </c>
      <c r="B21" s="912"/>
      <c r="C21" s="912"/>
      <c r="D21" s="915"/>
      <c r="E21" s="911" t="str">
        <f>IF(A21&lt;&gt;"",IF(SUM(B21:C21)&lt;&gt;0,"是","否"),"是")</f>
        <v>否</v>
      </c>
    </row>
    <row ht="35.1" customHeight="1" x14ac:dyDescent="0.15" r="22" spans="1:5">
      <c r="A22" s="877" t="s">
        <v>1626</v>
      </c>
      <c r="B22" s="913"/>
      <c r="C22" s="913"/>
      <c r="D22" s="915"/>
      <c r="E22" s="911" t="str">
        <f>IF(A22&lt;&gt;"",IF(SUM(B22:C22)&lt;&gt;0,"是","否"),"是")</f>
        <v>否</v>
      </c>
    </row>
    <row ht="35.1" customHeight="1" x14ac:dyDescent="0.15" r="23" spans="1:5">
      <c r="A23" s="212" t="s">
        <v>1627</v>
      </c>
      <c r="B23" s="912">
        <f>SUM(B4,B11,B17,B19,B21)</f>
        <v>3800</v>
      </c>
      <c r="C23" s="912">
        <f>SUM(C4,C11,C17,C19,C21)</f>
        <v>36</v>
      </c>
      <c r="D23" s="795">
        <f>C23/B23-1</f>
        <v>-0.9905</v>
      </c>
      <c r="E23" s="911" t="str">
        <f>IF(A23&lt;&gt;"",IF(SUM(B23:C23)&lt;&gt;0,"是","否"),"是")</f>
        <v>是</v>
      </c>
    </row>
    <row ht="35.1" customHeight="1" x14ac:dyDescent="0.15" r="24" spans="1:5">
      <c r="A24" s="883" t="s">
        <v>121</v>
      </c>
      <c r="B24" s="912">
        <f>B26</f>
        <v>4856</v>
      </c>
      <c r="C24" s="912">
        <f>C26</f>
        <v>6000</v>
      </c>
      <c r="D24" s="795">
        <f>C24/B24-1</f>
        <v>0.2356</v>
      </c>
      <c r="E24" s="911" t="str">
        <f>IF(A24&lt;&gt;"",IF(SUM(B24:C24)&lt;&gt;0,"是","否"),"是")</f>
        <v>是</v>
      </c>
    </row>
    <row ht="35.1" customHeight="1" hidden="1" x14ac:dyDescent="0.15" r="25" spans="1:5">
      <c r="A25" s="914" t="s">
        <v>1628</v>
      </c>
      <c r="B25" s="913"/>
      <c r="C25" s="913"/>
      <c r="D25" s="236"/>
      <c r="E25" s="911" t="str">
        <f>IF(A25&lt;&gt;"",IF(SUM(B25:C25)&lt;&gt;0,"是","否"),"是")</f>
        <v>否</v>
      </c>
    </row>
    <row ht="35.1" customHeight="1" x14ac:dyDescent="0.15" r="26" spans="1:5">
      <c r="A26" s="884" t="s">
        <v>1629</v>
      </c>
      <c r="B26" s="913">
        <v>4856</v>
      </c>
      <c r="C26" s="913">
        <v>6000</v>
      </c>
      <c r="D26" s="795">
        <f>C26/B26-1</f>
        <v>0.2356</v>
      </c>
      <c r="E26" s="911" t="str">
        <f>IF(A26&lt;&gt;"",IF(SUM(B26:C26)&lt;&gt;0,"是","否"),"是")</f>
        <v>是</v>
      </c>
    </row>
    <row ht="35.1" customHeight="1" x14ac:dyDescent="0.15" r="27" spans="1:5">
      <c r="A27" s="886" t="s">
        <v>1630</v>
      </c>
      <c r="B27" s="912">
        <v>24</v>
      </c>
      <c r="C27" s="912"/>
      <c r="D27" s="795">
        <f>C27/B27-1</f>
        <v>-1</v>
      </c>
      <c r="E27" s="911" t="str">
        <f>IF(A27&lt;&gt;"",IF(SUM(B27:C27)&lt;&gt;0,"是","否"),"是")</f>
        <v>是</v>
      </c>
    </row>
    <row ht="35.1" customHeight="1" x14ac:dyDescent="0.15" r="28" spans="1:5">
      <c r="A28" s="882" t="s">
        <v>128</v>
      </c>
      <c r="B28" s="912">
        <f>SUM(B23:B24,B27)</f>
        <v>8680</v>
      </c>
      <c r="C28" s="912">
        <f>SUM(C23:C24,C27)</f>
        <v>6036</v>
      </c>
      <c r="D28" s="795">
        <f>C28/B28-1</f>
        <v>-0.3046</v>
      </c>
      <c r="E28" s="911" t="str">
        <f>IF(A28&lt;&gt;"",IF(SUM(B28:C28)&lt;&gt;0,"是","否"),"是")</f>
        <v>是</v>
      </c>
    </row>
    <row x14ac:dyDescent="0.15" r="29" spans="2:2">
      <c r="B29" s="890"/>
    </row>
    <row x14ac:dyDescent="0.15" r="30" spans="2:3">
      <c r="B30" s="890"/>
      <c r="C30" s="890"/>
    </row>
    <row x14ac:dyDescent="0.15" r="31" spans="2:2">
      <c r="B31" s="890"/>
    </row>
    <row x14ac:dyDescent="0.15" r="32" spans="2:3">
      <c r="B32" s="890"/>
      <c r="C32" s="890"/>
    </row>
    <row x14ac:dyDescent="0.15" r="33" spans="2:2">
      <c r="B33" s="890"/>
    </row>
    <row x14ac:dyDescent="0.15" r="34" spans="2:2">
      <c r="B34" s="890"/>
    </row>
    <row x14ac:dyDescent="0.15" r="35" spans="2:3">
      <c r="B35" s="890"/>
      <c r="C35" s="890"/>
    </row>
    <row x14ac:dyDescent="0.15" r="36" spans="2:2">
      <c r="B36" s="890"/>
    </row>
    <row x14ac:dyDescent="0.15" r="37" spans="2:2">
      <c r="B37" s="890"/>
    </row>
    <row x14ac:dyDescent="0.15" r="38" spans="2:2">
      <c r="B38" s="890"/>
    </row>
    <row x14ac:dyDescent="0.15" r="39" spans="2:2">
      <c r="B39" s="890"/>
    </row>
    <row x14ac:dyDescent="0.15" r="40" spans="2:3">
      <c r="B40" s="890"/>
      <c r="C40" s="890"/>
    </row>
    <row x14ac:dyDescent="0.15" r="41" spans="2:2">
      <c r="B41" s="890"/>
    </row>
  </sheetData>
  <autoFilter ref="A3:E28">
    <filterColumn colId="4">
      <filters>
        <filter val="是"/>
      </filters>
    </filterColumn>
  </autoFilter>
  <mergeCells count="1">
    <mergeCell ref="A1:D1"/>
  </mergeCells>
  <phoneticPr fontId="0" type="noConversion"/>
  <conditionalFormatting sqref="E29">
    <cfRule type="cellIs" stopIfTrue="1" priority="1" operator="lessThanOrEqual" dxfId="0">
      <formula>-1</formula>
    </cfRule>
  </conditionalFormatting>
  <conditionalFormatting sqref="E3:E29 D5:D10 D12:D15 D17:D26 D28">
    <cfRule type="cellIs" stopIfTrue="1" priority="2"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4"/>
  <headerFooter>
    <oddFooter>&amp;L&amp;C&amp;"宋体,常规"&amp;16- &amp;"宋体,常规"&amp;16&amp;P&amp;"宋体,常规"&amp;16 -&amp;R</oddFooter>
  </headerFooter>
  <extLst>
    <ext uri="{2D9387EB-5337-4D45-933B-B4D357D02E09}">
      <gutter val="0.0" pos="0"/>
    </ext>
  </extLst>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E48"/>
  <sheetViews>
    <sheetView showGridLines="0" showZeros="0" view="pageBreakPreview" zoomScale="100" zoomScaleNormal="100" topLeftCell="A21" workbookViewId="0">
      <selection activeCell="D30" activeCellId="0" sqref="D30:D35"/>
    </sheetView>
  </sheetViews>
  <sheetFormatPr defaultRowHeight="20.25" defaultColWidth="9.0" x14ac:dyDescent="0.15"/>
  <cols>
    <col min="1" max="1" width="52.625" customWidth="1" style="889"/>
    <col min="2" max="2" width="20.625" customWidth="1" style="889"/>
    <col min="3" max="3" width="20.625" customWidth="1" style="910"/>
    <col min="4" max="4" width="20.625" customWidth="1" style="889"/>
    <col min="5" max="5" width="4.5" customWidth="1" style="889" hidden="1"/>
    <col min="6" max="16384" width="9.0" style="889"/>
  </cols>
  <sheetData>
    <row ht="45.0" customHeight="1" x14ac:dyDescent="0.15" r="1" spans="1:4">
      <c r="A1" s="880" t="s">
        <v>1631</v>
      </c>
      <c r="B1" s="880"/>
      <c r="C1" s="909"/>
      <c r="D1" s="880"/>
    </row>
    <row ht="20.1" customHeight="1" x14ac:dyDescent="0.15" r="2" spans="1:4">
      <c r="A2" s="888"/>
      <c r="B2" s="888"/>
      <c r="C2" s="908"/>
      <c r="D2" s="907" t="s">
        <v>2</v>
      </c>
    </row>
    <row ht="45.0" customHeight="1" x14ac:dyDescent="0.15" r="3" spans="1:5">
      <c r="A3" s="906" t="s">
        <v>1570</v>
      </c>
      <c r="B3" s="812" t="s">
        <v>5</v>
      </c>
      <c r="C3" s="812" t="s">
        <v>6</v>
      </c>
      <c r="D3" s="812" t="s">
        <v>7</v>
      </c>
      <c r="E3" s="905" t="s">
        <v>8</v>
      </c>
    </row>
    <row ht="36.0" customHeight="1" x14ac:dyDescent="0.15" r="4" spans="1:5">
      <c r="A4" s="164" t="s">
        <v>1632</v>
      </c>
      <c r="B4" s="808"/>
      <c r="C4" s="904"/>
      <c r="D4" s="903"/>
      <c r="E4" s="862" t="str">
        <f>IF(A4&lt;&gt;"",IF(SUM(B4:C4)&lt;&gt;0,"是","否"),"是")</f>
        <v>否</v>
      </c>
    </row>
    <row ht="36.0" customHeight="1" x14ac:dyDescent="0.15" r="5" spans="1:5">
      <c r="A5" s="178" t="s">
        <v>1572</v>
      </c>
      <c r="B5" s="808"/>
      <c r="C5" s="195"/>
      <c r="D5" s="892"/>
      <c r="E5" s="862" t="str">
        <f>IF(A5&lt;&gt;"",IF(SUM(B5:C5)&lt;&gt;0,"是","否"),"是")</f>
        <v>否</v>
      </c>
    </row>
    <row ht="36.0" customHeight="1" hidden="1" x14ac:dyDescent="0.15" r="6" spans="1:5">
      <c r="A6" s="178" t="s">
        <v>1573</v>
      </c>
      <c r="B6" s="885"/>
      <c r="C6" s="197"/>
      <c r="D6" s="198" t="str">
        <f>IF(B6&gt;0,C6/B6-1,IF(B6&lt;0,-(C6/B6-1),""))</f>
      </c>
      <c r="E6" s="862" t="str">
        <f>IF(A6&lt;&gt;"",IF(SUM(B6:C6)&lt;&gt;0,"是","否"),"是")</f>
        <v>否</v>
      </c>
    </row>
    <row ht="36.0" customHeight="1" x14ac:dyDescent="0.15" r="7" spans="1:5">
      <c r="A7" s="178" t="s">
        <v>1574</v>
      </c>
      <c r="B7" s="199"/>
      <c r="C7" s="195"/>
      <c r="D7" s="899"/>
      <c r="E7" s="862" t="str">
        <f>IF(A7&lt;&gt;"",IF(SUM(B7:C7)&lt;&gt;0,"是","否"),"是")</f>
        <v>否</v>
      </c>
    </row>
    <row ht="36.0" customHeight="1" hidden="1" x14ac:dyDescent="0.15" r="8" spans="1:5">
      <c r="A8" s="178" t="s">
        <v>1575</v>
      </c>
      <c r="B8" s="201"/>
      <c r="C8" s="197">
        <v>0</v>
      </c>
      <c r="D8" s="198" t="str">
        <f>IF(B8&gt;0,C8/B8-1,IF(B8&lt;0,-(C8/B8-1),""))</f>
      </c>
      <c r="E8" s="862" t="str">
        <f>IF(A8&lt;&gt;"",IF(SUM(B8:C8)&lt;&gt;0,"是","否"),"是")</f>
        <v>否</v>
      </c>
    </row>
    <row ht="36.0" customHeight="1" x14ac:dyDescent="0.15" r="9" spans="1:5">
      <c r="A9" s="178" t="s">
        <v>1576</v>
      </c>
      <c r="B9" s="199"/>
      <c r="C9" s="195"/>
      <c r="D9" s="899"/>
      <c r="E9" s="862" t="str">
        <f>IF(A9&lt;&gt;"",IF(SUM(B9:C9)&lt;&gt;0,"是","否"),"是")</f>
        <v>否</v>
      </c>
    </row>
    <row ht="36.0" customHeight="1" x14ac:dyDescent="0.15" r="10" spans="1:5">
      <c r="A10" s="178" t="s">
        <v>1579</v>
      </c>
      <c r="B10" s="202"/>
      <c r="C10" s="195"/>
      <c r="D10" s="198"/>
      <c r="E10" s="862" t="str">
        <f>IF(A10&lt;&gt;"",IF(SUM(B10:C10)&lt;&gt;0,"是","否"),"是")</f>
        <v>否</v>
      </c>
    </row>
    <row ht="36.0" customHeight="1" x14ac:dyDescent="0.15" r="11" spans="1:5">
      <c r="A11" s="178" t="s">
        <v>1580</v>
      </c>
      <c r="B11" s="202"/>
      <c r="C11" s="902"/>
      <c r="D11" s="899"/>
      <c r="E11" s="862" t="str">
        <f>IF(A11&lt;&gt;"",IF(SUM(B11:C11)&lt;&gt;0,"是","否"),"是")</f>
        <v>否</v>
      </c>
    </row>
    <row ht="36.0" customHeight="1" x14ac:dyDescent="0.15" r="12" spans="1:5">
      <c r="A12" s="178" t="s">
        <v>1581</v>
      </c>
      <c r="B12" s="199"/>
      <c r="C12" s="902"/>
      <c r="D12" s="899"/>
      <c r="E12" s="862" t="str">
        <f>IF(A12&lt;&gt;"",IF(SUM(B12:C12)&lt;&gt;0,"是","否"),"是")</f>
        <v>否</v>
      </c>
    </row>
    <row ht="36.0" customHeight="1" x14ac:dyDescent="0.15" r="13" spans="1:5">
      <c r="A13" s="178" t="s">
        <v>1582</v>
      </c>
      <c r="B13" s="199"/>
      <c r="C13" s="195"/>
      <c r="D13" s="899"/>
      <c r="E13" s="862" t="str">
        <f>IF(A13&lt;&gt;"",IF(SUM(B13:C13)&lt;&gt;0,"是","否"),"是")</f>
        <v>否</v>
      </c>
    </row>
    <row ht="36.0" customHeight="1" x14ac:dyDescent="0.15" r="14" spans="1:5">
      <c r="A14" s="178" t="s">
        <v>1578</v>
      </c>
      <c r="B14" s="199"/>
      <c r="C14" s="195"/>
      <c r="D14" s="899"/>
      <c r="E14" s="862" t="str">
        <f>IF(A14&lt;&gt;"",IF(SUM(B14:C14)&lt;&gt;0,"是","否"),"是")</f>
        <v>否</v>
      </c>
    </row>
    <row ht="36.0" customHeight="1" x14ac:dyDescent="0.15" r="15" spans="1:5">
      <c r="A15" s="178" t="s">
        <v>1633</v>
      </c>
      <c r="B15" s="199"/>
      <c r="C15" s="902"/>
      <c r="D15" s="899"/>
      <c r="E15" s="862" t="str">
        <f>IF(A15&lt;&gt;"",IF(SUM(B15:C15)&lt;&gt;0,"是","否"),"是")</f>
        <v>否</v>
      </c>
    </row>
    <row ht="36.0" customHeight="1" x14ac:dyDescent="0.15" r="16" spans="1:5">
      <c r="A16" s="178" t="s">
        <v>1584</v>
      </c>
      <c r="B16" s="199"/>
      <c r="C16" s="195"/>
      <c r="D16" s="899"/>
      <c r="E16" s="862" t="str">
        <f>IF(A16&lt;&gt;"",IF(SUM(B16:C16)&lt;&gt;0,"是","否"),"是")</f>
        <v>否</v>
      </c>
    </row>
    <row ht="36.0" customHeight="1" x14ac:dyDescent="0.15" r="17" spans="1:5">
      <c r="A17" s="178" t="s">
        <v>1585</v>
      </c>
      <c r="B17" s="199"/>
      <c r="C17" s="195"/>
      <c r="D17" s="899"/>
      <c r="E17" s="862" t="str">
        <f>IF(A17&lt;&gt;"",IF(SUM(B17:C17)&lt;&gt;0,"是","否"),"是")</f>
        <v>否</v>
      </c>
    </row>
    <row ht="36.0" customHeight="1" x14ac:dyDescent="0.15" r="18" spans="1:5">
      <c r="A18" s="178" t="s">
        <v>1586</v>
      </c>
      <c r="B18" s="199"/>
      <c r="C18" s="195"/>
      <c r="D18" s="899"/>
      <c r="E18" s="862" t="str">
        <f>IF(A18&lt;&gt;"",IF(SUM(B18:C18)&lt;&gt;0,"是","否"),"是")</f>
        <v>否</v>
      </c>
    </row>
    <row ht="36.0" customHeight="1" hidden="1" x14ac:dyDescent="0.15" r="19" spans="1:5">
      <c r="A19" s="178" t="s">
        <v>1588</v>
      </c>
      <c r="B19" s="201"/>
      <c r="C19" s="197"/>
      <c r="D19" s="198" t="str">
        <f>IF(B19&gt;0,C19/B19-1,IF(B19&lt;0,-(C19/B19-1),""))</f>
      </c>
      <c r="E19" s="862" t="str">
        <f>IF(A19&lt;&gt;"",IF(SUM(B19:C19)&lt;&gt;0,"是","否"),"是")</f>
        <v>否</v>
      </c>
    </row>
    <row ht="36.0" customHeight="1" x14ac:dyDescent="0.15" r="20" spans="1:5">
      <c r="A20" s="178" t="s">
        <v>1589</v>
      </c>
      <c r="B20" s="199"/>
      <c r="C20" s="195"/>
      <c r="D20" s="899"/>
      <c r="E20" s="862" t="str">
        <f>IF(A20&lt;&gt;"",IF(SUM(B20:C20)&lt;&gt;0,"是","否"),"是")</f>
        <v>否</v>
      </c>
    </row>
    <row ht="36.0" customHeight="1" x14ac:dyDescent="0.15" r="21" spans="1:5">
      <c r="A21" s="164" t="s">
        <v>1634</v>
      </c>
      <c r="B21" s="901"/>
      <c r="C21" s="901"/>
      <c r="D21" s="892"/>
      <c r="E21" s="862" t="str">
        <f>IF(A21&lt;&gt;"",IF(SUM(B21:C21)&lt;&gt;0,"是","否"),"是")</f>
        <v>否</v>
      </c>
    </row>
    <row ht="36.0" customHeight="1" x14ac:dyDescent="0.15" r="22" spans="1:5">
      <c r="A22" s="178" t="s">
        <v>1591</v>
      </c>
      <c r="B22" s="900"/>
      <c r="C22" s="900"/>
      <c r="D22" s="899"/>
      <c r="E22" s="862" t="str">
        <f>IF(A22&lt;&gt;"",IF(SUM(B22:C22)&lt;&gt;0,"是","否"),"是")</f>
        <v>否</v>
      </c>
    </row>
    <row ht="36.0" customHeight="1" hidden="1" x14ac:dyDescent="0.15" r="23" spans="1:5">
      <c r="A23" s="178" t="s">
        <v>1592</v>
      </c>
      <c r="B23" s="900">
        <v>0</v>
      </c>
      <c r="C23" s="896"/>
      <c r="D23" s="899" t="str">
        <f>IF(B23&gt;0,C23/B23-1,IF(B23&lt;0,-(C23/B23-1),""))</f>
      </c>
      <c r="E23" s="862" t="str">
        <f>IF(A23&lt;&gt;"",IF(SUM(B23:C23)&lt;&gt;0,"是","否"),"是")</f>
        <v>否</v>
      </c>
    </row>
    <row ht="36.0" customHeight="1" hidden="1" x14ac:dyDescent="0.15" r="24" spans="1:5">
      <c r="A24" s="164" t="s">
        <v>1635</v>
      </c>
      <c r="B24" s="881"/>
      <c r="C24" s="898">
        <f>SUM(C25:C27)</f>
        <v>0</v>
      </c>
      <c r="D24" s="198" t="str">
        <f>IF(B24&gt;0,C24/B24-1,IF(B24&lt;0,-(C24/B24-1),""))</f>
      </c>
      <c r="E24" s="862" t="str">
        <f>IF(A24&lt;&gt;"",IF(SUM(B24:C24)&lt;&gt;0,"是","否"),"是")</f>
        <v>否</v>
      </c>
    </row>
    <row ht="36.0" customHeight="1" hidden="1" x14ac:dyDescent="0.15" r="25" spans="1:5">
      <c r="A25" s="178" t="s">
        <v>1636</v>
      </c>
      <c r="B25" s="885"/>
      <c r="C25" s="897"/>
      <c r="D25" s="198" t="str">
        <f>IF(B25&gt;0,C25/B25-1,IF(B25&lt;0,-(C25/B25-1),""))</f>
      </c>
      <c r="E25" s="862" t="str">
        <f>IF(A25&lt;&gt;"",IF(SUM(B25:C25)&lt;&gt;0,"是","否"),"是")</f>
        <v>否</v>
      </c>
    </row>
    <row ht="36.0" customHeight="1" hidden="1" x14ac:dyDescent="0.15" r="26" spans="1:5">
      <c r="A26" s="178" t="s">
        <v>1637</v>
      </c>
      <c r="B26" s="885"/>
      <c r="C26" s="897"/>
      <c r="D26" s="198" t="str">
        <f>IF(B26&gt;0,C26/B26-1,IF(B26&lt;0,-(C26/B26-1),""))</f>
      </c>
      <c r="E26" s="862" t="str">
        <f>IF(A26&lt;&gt;"",IF(SUM(B26:C26)&lt;&gt;0,"是","否"),"是")</f>
        <v>否</v>
      </c>
    </row>
    <row ht="36.0" customHeight="1" hidden="1" x14ac:dyDescent="0.15" r="27" spans="1:5">
      <c r="A27" s="178" t="s">
        <v>1638</v>
      </c>
      <c r="B27" s="876"/>
      <c r="C27" s="896">
        <f>SUM(C28:C29)</f>
        <v>0</v>
      </c>
      <c r="D27" s="198" t="str">
        <f>IF(B27&gt;0,C27/B27-1,IF(B27&lt;0,-(C27/B27-1),""))</f>
      </c>
      <c r="E27" s="862" t="str">
        <f>IF(A27&lt;&gt;"",IF(SUM(B27:C27)&lt;&gt;0,"是","否"),"是")</f>
        <v>否</v>
      </c>
    </row>
    <row ht="36.0" customHeight="1" x14ac:dyDescent="0.15" r="28" spans="1:5">
      <c r="A28" s="164" t="s">
        <v>1639</v>
      </c>
      <c r="B28" s="881"/>
      <c r="C28" s="881"/>
      <c r="D28" s="892"/>
      <c r="E28" s="862" t="str">
        <f>IF(A28&lt;&gt;"",IF(SUM(B28:C28)&lt;&gt;0,"是","否"),"是")</f>
        <v>否</v>
      </c>
    </row>
    <row ht="36.0" customHeight="1" x14ac:dyDescent="0.15" r="29" spans="1:5">
      <c r="A29" s="178" t="s">
        <v>1601</v>
      </c>
      <c r="B29" s="876"/>
      <c r="C29" s="895"/>
      <c r="D29" s="198"/>
      <c r="E29" s="862" t="str">
        <f>IF(A29&lt;&gt;"",IF(SUM(B29:C29)&lt;&gt;0,"是","否"),"是")</f>
        <v>否</v>
      </c>
    </row>
    <row ht="36.0" customHeight="1" x14ac:dyDescent="0.15" r="30" spans="1:5">
      <c r="A30" s="164" t="s">
        <v>1640</v>
      </c>
      <c r="B30" s="184">
        <v>8656</v>
      </c>
      <c r="C30" s="894">
        <v>6000</v>
      </c>
      <c r="D30" s="211">
        <f>C30/B30-1</f>
        <v>-0.3068</v>
      </c>
      <c r="E30" s="862" t="str">
        <f>IF(A30&lt;&gt;"",IF(SUM(B30:C30)&lt;&gt;0,"是","否"),"是")</f>
        <v>是</v>
      </c>
    </row>
    <row ht="36.0" customHeight="1" x14ac:dyDescent="0.15" r="31" spans="1:5">
      <c r="A31" s="212" t="s">
        <v>1641</v>
      </c>
      <c r="B31" s="808">
        <v>8656</v>
      </c>
      <c r="C31" s="808">
        <v>6000</v>
      </c>
      <c r="D31" s="211">
        <f>C31/B31-1</f>
        <v>-0.3068</v>
      </c>
      <c r="E31" s="862" t="str">
        <f>IF(A31&lt;&gt;"",IF(SUM(B31:C31)&lt;&gt;0,"是","否"),"是")</f>
        <v>是</v>
      </c>
    </row>
    <row ht="36.0" customHeight="1" x14ac:dyDescent="0.15" r="32" spans="1:5">
      <c r="A32" s="213" t="s">
        <v>61</v>
      </c>
      <c r="B32" s="881">
        <v>12</v>
      </c>
      <c r="C32" s="881">
        <v>12</v>
      </c>
      <c r="D32" s="211">
        <f>C32/B32-1</f>
        <v>0</v>
      </c>
      <c r="E32" s="862" t="str">
        <f>IF(A32&lt;&gt;"",IF(SUM(B32:C32)&lt;&gt;0,"是","否"),"是")</f>
        <v>是</v>
      </c>
    </row>
    <row ht="36.0" customHeight="1" x14ac:dyDescent="0.15" r="33" spans="1:5">
      <c r="A33" s="214" t="s">
        <v>1605</v>
      </c>
      <c r="B33" s="215">
        <v>12</v>
      </c>
      <c r="C33" s="881">
        <v>24</v>
      </c>
      <c r="D33" s="211">
        <f>C33/B33-1</f>
        <v>1</v>
      </c>
      <c r="E33" s="862" t="str">
        <f>IF(A33&lt;&gt;"",IF(SUM(B33:C33)&lt;&gt;0,"是","否"),"是")</f>
        <v>是</v>
      </c>
    </row>
    <row ht="36.0" customHeight="1" hidden="1" x14ac:dyDescent="0.15" r="34" spans="1:5">
      <c r="A34" s="213" t="s">
        <v>1606</v>
      </c>
      <c r="B34" s="808"/>
      <c r="C34" s="893"/>
      <c r="D34" s="892"/>
      <c r="E34" s="862" t="str">
        <f>IF(A34&lt;&gt;"",IF(SUM(B34:C34)&lt;&gt;0,"是","否"),"是")</f>
        <v>否</v>
      </c>
    </row>
    <row ht="36.0" customHeight="1" x14ac:dyDescent="0.15" r="35" spans="1:5">
      <c r="A35" s="882" t="s">
        <v>69</v>
      </c>
      <c r="B35" s="808">
        <f>SUM(B31:B33)</f>
        <v>8680</v>
      </c>
      <c r="C35" s="808">
        <f>SUM(C31:C33)</f>
        <v>6036</v>
      </c>
      <c r="D35" s="211">
        <f>C35/B35-1</f>
        <v>-0.3046</v>
      </c>
      <c r="E35" s="862" t="str">
        <f>IF(A35&lt;&gt;"",IF(SUM(B35:C35)&lt;&gt;0,"是","否"),"是")</f>
        <v>是</v>
      </c>
    </row>
    <row x14ac:dyDescent="0.15" r="36" spans="2:2">
      <c r="B36" s="890"/>
    </row>
    <row x14ac:dyDescent="0.15" r="37" spans="2:2">
      <c r="B37" s="891"/>
    </row>
    <row x14ac:dyDescent="0.15" r="38" spans="2:2">
      <c r="B38" s="890"/>
    </row>
    <row x14ac:dyDescent="0.15" r="39" spans="2:2">
      <c r="B39" s="891"/>
    </row>
    <row x14ac:dyDescent="0.15" r="40" spans="2:2">
      <c r="B40" s="890"/>
    </row>
    <row x14ac:dyDescent="0.15" r="41" spans="2:2">
      <c r="B41" s="890"/>
    </row>
    <row x14ac:dyDescent="0.15" r="42" spans="2:2">
      <c r="B42" s="891"/>
    </row>
    <row x14ac:dyDescent="0.15" r="43" spans="2:2">
      <c r="B43" s="890"/>
    </row>
    <row x14ac:dyDescent="0.15" r="44" spans="2:2">
      <c r="B44" s="890"/>
    </row>
    <row x14ac:dyDescent="0.15" r="45" spans="2:2">
      <c r="B45" s="890"/>
    </row>
    <row x14ac:dyDescent="0.15" r="46" spans="2:2">
      <c r="B46" s="890"/>
    </row>
    <row x14ac:dyDescent="0.15" r="47" spans="2:2">
      <c r="B47" s="891"/>
    </row>
    <row x14ac:dyDescent="0.15" r="48" spans="2:2">
      <c r="B48" s="890"/>
    </row>
  </sheetData>
  <autoFilter ref="A3:E35">
    <filterColumn colId="4">
      <filters>
        <filter val="是"/>
      </filters>
    </filterColumn>
  </autoFilter>
  <mergeCells count="1">
    <mergeCell ref="A1:D1"/>
  </mergeCells>
  <phoneticPr fontId="0" type="noConversion"/>
  <conditionalFormatting sqref="E3:E35">
    <cfRule type="cellIs" stopIfTrue="1" priority="2" operator="lessThanOrEqual" dxfId="0">
      <formula>-1</formula>
    </cfRule>
  </conditionalFormatting>
  <conditionalFormatting sqref="D5 D7 D9 D11:D18 D20:D23 D28 D31:D35">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34"/>
  <sheetViews>
    <sheetView showGridLines="0" showZeros="0" view="pageBreakPreview" zoomScale="100" zoomScaleNormal="100" topLeftCell="A1" workbookViewId="0">
      <selection activeCell="D20" activeCellId="0" sqref="D20"/>
    </sheetView>
  </sheetViews>
  <sheetFormatPr defaultRowHeight="13.5" defaultColWidth="9.0" x14ac:dyDescent="0.15"/>
  <cols>
    <col min="1" max="1" width="50.75" customWidth="1"/>
    <col min="2" max="4" width="20.625" customWidth="1"/>
    <col min="5" max="5" width="5.375" customWidth="1"/>
  </cols>
  <sheetData>
    <row ht="45.0" customHeight="1" x14ac:dyDescent="0.15" r="1" spans="1:4">
      <c r="A1" s="880" t="s">
        <v>1642</v>
      </c>
      <c r="B1" s="880"/>
      <c r="C1" s="880"/>
      <c r="D1" s="880"/>
    </row>
    <row ht="20.1" customHeight="1" x14ac:dyDescent="0.15" r="2" spans="1:4">
      <c r="A2" s="888"/>
      <c r="B2" s="888"/>
      <c r="C2" s="888"/>
      <c r="D2" s="887" t="s">
        <v>2</v>
      </c>
    </row>
    <row ht="45.0" customHeight="1" x14ac:dyDescent="0.15" r="3" spans="1:5">
      <c r="A3" s="763" t="s">
        <v>1643</v>
      </c>
      <c r="B3" s="812" t="s">
        <v>5</v>
      </c>
      <c r="C3" s="812" t="s">
        <v>6</v>
      </c>
      <c r="D3" s="812" t="s">
        <v>7</v>
      </c>
      <c r="E3" s="175" t="s">
        <v>8</v>
      </c>
    </row>
    <row ht="36.0" customHeight="1" x14ac:dyDescent="0.15" r="4" spans="1:5">
      <c r="A4" s="164" t="s">
        <v>1608</v>
      </c>
      <c r="B4" s="881"/>
      <c r="C4" s="881">
        <v>36</v>
      </c>
      <c r="D4" s="795"/>
      <c r="E4" s="862" t="str">
        <f>IF(A4&lt;&gt;"",IF(SUM(B4:C4)&lt;&gt;0,"是","否"),"是")</f>
        <v>是</v>
      </c>
    </row>
    <row ht="36.0" customHeight="1" x14ac:dyDescent="0.15" r="5" spans="1:5">
      <c r="A5" s="877" t="s">
        <v>1644</v>
      </c>
      <c r="B5" s="885"/>
      <c r="C5" s="885"/>
      <c r="D5" s="795"/>
      <c r="E5" s="862" t="str">
        <f>IF(A5&lt;&gt;"",IF(SUM(B5:C5)&lt;&gt;0,"是","否"),"是")</f>
        <v>否</v>
      </c>
    </row>
    <row ht="36.0" customHeight="1" x14ac:dyDescent="0.15" r="6" spans="1:5">
      <c r="A6" s="877" t="s">
        <v>1614</v>
      </c>
      <c r="B6" s="885"/>
      <c r="C6" s="885">
        <v>36</v>
      </c>
      <c r="D6" s="795"/>
      <c r="E6" s="862" t="str">
        <f>IF(A6&lt;&gt;"",IF(SUM(B6:C6)&lt;&gt;0,"是","否"),"是")</f>
        <v>是</v>
      </c>
    </row>
    <row ht="36.0" customHeight="1" x14ac:dyDescent="0.15" r="7" spans="1:5">
      <c r="A7" s="164" t="s">
        <v>1615</v>
      </c>
      <c r="B7" s="881">
        <v>3800</v>
      </c>
      <c r="C7" s="881"/>
      <c r="D7" s="795">
        <f>C7/B7-1</f>
        <v>-1</v>
      </c>
      <c r="E7" s="862" t="str">
        <f>IF(A7&lt;&gt;"",IF(SUM(B7:C7)&lt;&gt;0,"是","否"),"是")</f>
        <v>是</v>
      </c>
    </row>
    <row ht="36.0" customHeight="1" x14ac:dyDescent="0.15" r="8" spans="1:5">
      <c r="A8" s="877" t="s">
        <v>1616</v>
      </c>
      <c r="B8" s="885"/>
      <c r="C8" s="885"/>
      <c r="D8" s="795"/>
      <c r="E8" s="862" t="str">
        <f>IF(A8&lt;&gt;"",IF(SUM(B8:C8)&lt;&gt;0,"是","否"),"是")</f>
        <v>否</v>
      </c>
    </row>
    <row ht="36.0" customHeight="1" x14ac:dyDescent="0.15" r="9" spans="1:5">
      <c r="A9" s="877" t="s">
        <v>1620</v>
      </c>
      <c r="B9" s="885">
        <v>3800</v>
      </c>
      <c r="C9" s="885"/>
      <c r="D9" s="795">
        <f>C9/B9-1</f>
        <v>-1</v>
      </c>
      <c r="E9" s="862" t="str">
        <f>IF(A9&lt;&gt;"",IF(SUM(B9:C9)&lt;&gt;0,"是","否"),"是")</f>
        <v>是</v>
      </c>
    </row>
    <row ht="36.0" customHeight="1" x14ac:dyDescent="0.15" r="10" spans="1:5">
      <c r="A10" s="164" t="s">
        <v>1621</v>
      </c>
      <c r="B10" s="881">
        <f>B11</f>
        <v>0</v>
      </c>
      <c r="C10" s="881">
        <f>C11</f>
        <v>0</v>
      </c>
      <c r="D10" s="795"/>
      <c r="E10" s="862" t="str">
        <f>IF(A10&lt;&gt;"",IF(SUM(B10:C10)&lt;&gt;0,"是","否"),"是")</f>
        <v>否</v>
      </c>
    </row>
    <row ht="36.0" customHeight="1" x14ac:dyDescent="0.15" r="11" spans="1:5">
      <c r="A11" s="877" t="s">
        <v>1622</v>
      </c>
      <c r="B11" s="885"/>
      <c r="C11" s="885"/>
      <c r="D11" s="795"/>
      <c r="E11" s="862" t="str">
        <f>IF(A11&lt;&gt;"",IF(SUM(B11:C11)&lt;&gt;0,"是","否"),"是")</f>
        <v>否</v>
      </c>
    </row>
    <row ht="36.0" customHeight="1" x14ac:dyDescent="0.15" r="12" spans="1:5">
      <c r="A12" s="164" t="s">
        <v>1623</v>
      </c>
      <c r="B12" s="881"/>
      <c r="C12" s="881"/>
      <c r="D12" s="795"/>
      <c r="E12" s="862" t="str">
        <f>IF(A12&lt;&gt;"",IF(SUM(B12:C12)&lt;&gt;0,"是","否"),"是")</f>
        <v>否</v>
      </c>
    </row>
    <row ht="36.0" customHeight="1" x14ac:dyDescent="0.15" r="13" spans="1:5">
      <c r="A13" s="178" t="s">
        <v>1645</v>
      </c>
      <c r="B13" s="885"/>
      <c r="C13" s="885"/>
      <c r="D13" s="795"/>
      <c r="E13" s="862" t="str">
        <f>IF(A13&lt;&gt;"",IF(SUM(B13:C13)&lt;&gt;0,"是","否"),"是")</f>
        <v>否</v>
      </c>
    </row>
    <row ht="36.0" customHeight="1" x14ac:dyDescent="0.15" r="14" spans="1:5">
      <c r="A14" s="164" t="s">
        <v>1625</v>
      </c>
      <c r="B14" s="881"/>
      <c r="C14" s="881"/>
      <c r="D14" s="795"/>
      <c r="E14" s="862" t="str">
        <f>IF(A14&lt;&gt;"",IF(SUM(B14:C14)&lt;&gt;0,"是","否"),"是")</f>
        <v>否</v>
      </c>
    </row>
    <row ht="36.0" customHeight="1" x14ac:dyDescent="0.15" r="15" spans="1:5">
      <c r="A15" s="877" t="s">
        <v>1626</v>
      </c>
      <c r="B15" s="885"/>
      <c r="C15" s="885"/>
      <c r="D15" s="795"/>
      <c r="E15" s="862" t="str">
        <f>IF(A15&lt;&gt;"",IF(SUM(B15:C15)&lt;&gt;0,"是","否"),"是")</f>
        <v>否</v>
      </c>
    </row>
    <row ht="36.0" customHeight="1" x14ac:dyDescent="0.15" r="16" spans="1:5">
      <c r="A16" s="882" t="s">
        <v>1646</v>
      </c>
      <c r="B16" s="881">
        <v>3800</v>
      </c>
      <c r="C16" s="881">
        <v>36</v>
      </c>
      <c r="D16" s="795">
        <f>C16/B16-1</f>
        <v>-0.9905</v>
      </c>
      <c r="E16" s="862" t="str">
        <f>IF(A16&lt;&gt;"",IF(SUM(B16:C16)&lt;&gt;0,"是","否"),"是")</f>
        <v>是</v>
      </c>
    </row>
    <row ht="36.0" customHeight="1" x14ac:dyDescent="0.15" r="17" spans="1:5">
      <c r="A17" s="886" t="s">
        <v>121</v>
      </c>
      <c r="B17" s="881">
        <f>SUM(B18:B19)</f>
        <v>4856</v>
      </c>
      <c r="C17" s="881">
        <f>SUM(C18:C19)</f>
        <v>6000</v>
      </c>
      <c r="D17" s="795">
        <f>C17/B17-1</f>
        <v>0.2356</v>
      </c>
      <c r="E17" s="862" t="str">
        <f>IF(A17&lt;&gt;"",IF(SUM(B17:C17)&lt;&gt;0,"是","否"),"是")</f>
        <v>是</v>
      </c>
    </row>
    <row ht="36.0" customHeight="1" x14ac:dyDescent="0.15" r="18" spans="1:5">
      <c r="A18" s="884" t="s">
        <v>1628</v>
      </c>
      <c r="B18" s="182"/>
      <c r="C18" s="885"/>
      <c r="D18" s="795"/>
      <c r="E18" s="862" t="str">
        <f>IF(A18&lt;&gt;"",IF(SUM(B18:C18)&lt;&gt;0,"是","否"),"是")</f>
        <v>否</v>
      </c>
    </row>
    <row ht="36.0" customHeight="1" x14ac:dyDescent="0.15" r="19" spans="1:5">
      <c r="A19" s="884" t="s">
        <v>1629</v>
      </c>
      <c r="B19" s="182">
        <v>4856</v>
      </c>
      <c r="C19" s="182">
        <v>6000</v>
      </c>
      <c r="D19" s="795">
        <f>C19/B19-1</f>
        <v>0.2356</v>
      </c>
      <c r="E19" s="862" t="str">
        <f>IF(A19&lt;&gt;"",IF(SUM(B19:C19)&lt;&gt;0,"是","否"),"是")</f>
        <v>是</v>
      </c>
    </row>
    <row ht="36.0" customHeight="1" x14ac:dyDescent="0.15" r="20" spans="1:5">
      <c r="A20" s="883" t="s">
        <v>1630</v>
      </c>
      <c r="B20" s="184">
        <v>24</v>
      </c>
      <c r="C20" s="881"/>
      <c r="D20" s="795">
        <f>C20/B20-1</f>
        <v>-1</v>
      </c>
      <c r="E20" s="862" t="str">
        <f>IF(A20&lt;&gt;"",IF(SUM(B20:C20)&lt;&gt;0,"是","否"),"是")</f>
        <v>是</v>
      </c>
    </row>
    <row ht="36.0" customHeight="1" x14ac:dyDescent="0.15" r="21" spans="1:5">
      <c r="A21" s="882" t="s">
        <v>128</v>
      </c>
      <c r="B21" s="881">
        <f>SUM(B16:B17,B20)</f>
        <v>8680</v>
      </c>
      <c r="C21" s="881">
        <f>SUM(C16:C17,C20)</f>
        <v>6036</v>
      </c>
      <c r="D21" s="795">
        <f>C21/B21-1</f>
        <v>-0.3046</v>
      </c>
      <c r="E21" s="862" t="str">
        <f>IF(A21&lt;&gt;"",IF(SUM(B21:C21)&lt;&gt;0,"是","否"),"是")</f>
        <v>是</v>
      </c>
    </row>
    <row x14ac:dyDescent="0.15" r="22" spans="2:2">
      <c r="B22" s="185"/>
    </row>
    <row x14ac:dyDescent="0.15" r="23" spans="2:3">
      <c r="B23" s="186"/>
      <c r="C23" s="186"/>
    </row>
    <row x14ac:dyDescent="0.15" r="24" spans="2:2">
      <c r="B24" s="185"/>
    </row>
    <row x14ac:dyDescent="0.15" r="25" spans="2:3">
      <c r="B25" s="186"/>
      <c r="C25" s="186"/>
    </row>
    <row x14ac:dyDescent="0.15" r="26" spans="2:2">
      <c r="B26" s="185"/>
    </row>
    <row x14ac:dyDescent="0.15" r="27" spans="2:2">
      <c r="B27" s="185"/>
    </row>
    <row x14ac:dyDescent="0.15" r="28" spans="2:3">
      <c r="B28" s="186"/>
      <c r="C28" s="186"/>
    </row>
    <row x14ac:dyDescent="0.15" r="29" spans="2:2">
      <c r="B29" s="185"/>
    </row>
    <row x14ac:dyDescent="0.15" r="30" spans="2:2">
      <c r="B30" s="185"/>
    </row>
    <row x14ac:dyDescent="0.15" r="31" spans="2:2">
      <c r="B31" s="185"/>
    </row>
    <row x14ac:dyDescent="0.15" r="32" spans="2:2">
      <c r="B32" s="185"/>
    </row>
    <row x14ac:dyDescent="0.15" r="33" spans="2:3">
      <c r="B33" s="186"/>
      <c r="C33" s="186"/>
    </row>
    <row x14ac:dyDescent="0.15" r="34" spans="2:2">
      <c r="B34" s="185"/>
    </row>
  </sheetData>
  <autoFilter ref="A3:E21"/>
  <mergeCells count="1">
    <mergeCell ref="A1:D1"/>
  </mergeCells>
  <phoneticPr fontId="0" type="noConversion"/>
  <conditionalFormatting sqref="E3:E21">
    <cfRule type="cellIs" stopIfTrue="1" priority="2" operator="lessThanOrEqual" dxfId="0">
      <formula>-1</formula>
    </cfRule>
  </conditionalFormatting>
  <conditionalFormatting sqref="E4:E21">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H9"/>
  <sheetViews>
    <sheetView zoomScaleNormal="100" topLeftCell="A1" workbookViewId="0">
      <selection activeCell="D20" activeCellId="0" sqref="D20"/>
    </sheetView>
  </sheetViews>
  <sheetFormatPr defaultRowHeight="13.5" defaultColWidth="10.0" x14ac:dyDescent="0.15"/>
  <cols>
    <col min="1" max="1" width="24.625" customWidth="1" style="2"/>
    <col min="2" max="7" width="15.625" customWidth="1" style="2"/>
    <col min="8" max="8" width="9.75" customWidth="1" style="2"/>
    <col min="9" max="16384" width="10.0" style="761"/>
  </cols>
  <sheetData>
    <row s="2" customFormat="1" ht="30.0" customHeight="1" x14ac:dyDescent="0.15" r="1" spans="1:1">
      <c r="A1" s="61"/>
    </row>
    <row s="2" customFormat="1" ht="29.0" customHeight="1" x14ac:dyDescent="0.15" r="2" spans="1:7">
      <c r="A2" s="791" t="s">
        <v>1692</v>
      </c>
      <c r="B2" s="791"/>
      <c r="C2" s="791"/>
      <c r="D2" s="791"/>
      <c r="E2" s="791"/>
      <c r="F2" s="791"/>
      <c r="G2" s="791"/>
    </row>
    <row s="761" customFormat="1" ht="23.0" customHeight="1" x14ac:dyDescent="0.15" r="3" spans="1:7">
      <c r="A3" s="66"/>
      <c r="B3" s="66"/>
      <c r="F3" s="681" t="s">
        <v>1693</v>
      </c>
      <c r="G3" s="681"/>
    </row>
    <row s="761" customFormat="1" ht="30.0" customHeight="1" x14ac:dyDescent="0.15" r="4" spans="1:7">
      <c r="A4" s="679" t="s">
        <v>1694</v>
      </c>
      <c r="B4" s="679" t="s">
        <v>1695</v>
      </c>
      <c r="C4" s="679"/>
      <c r="D4" s="679"/>
      <c r="E4" s="679" t="s">
        <v>1696</v>
      </c>
      <c r="F4" s="679"/>
      <c r="G4" s="679"/>
    </row>
    <row s="761" customFormat="1" ht="30.0" customHeight="1" x14ac:dyDescent="0.15" r="5" spans="1:7">
      <c r="A5" s="679"/>
      <c r="B5" s="75"/>
      <c r="C5" s="69" t="s">
        <v>1697</v>
      </c>
      <c r="D5" s="69" t="s">
        <v>1698</v>
      </c>
      <c r="E5" s="75"/>
      <c r="F5" s="69" t="s">
        <v>1697</v>
      </c>
      <c r="G5" s="69" t="s">
        <v>1698</v>
      </c>
    </row>
    <row s="761" customFormat="1" ht="30.0" customHeight="1" x14ac:dyDescent="0.15" r="6" spans="1:7">
      <c r="A6" s="69" t="s">
        <v>1699</v>
      </c>
      <c r="B6" s="69" t="s">
        <v>1700</v>
      </c>
      <c r="C6" s="69" t="s">
        <v>1701</v>
      </c>
      <c r="D6" s="69" t="s">
        <v>1702</v>
      </c>
      <c r="E6" s="69" t="s">
        <v>1703</v>
      </c>
      <c r="F6" s="69" t="s">
        <v>1704</v>
      </c>
      <c r="G6" s="69" t="s">
        <v>1705</v>
      </c>
    </row>
    <row s="761" customFormat="1" ht="30.0" customHeight="1" x14ac:dyDescent="0.15" r="7" spans="1:7">
      <c r="A7" s="69" t="s">
        <v>1706</v>
      </c>
      <c r="B7" s="68">
        <v>45.46</v>
      </c>
      <c r="C7" s="68">
        <v>13.87</v>
      </c>
      <c r="D7" s="68">
        <v>31.59</v>
      </c>
      <c r="E7" s="68">
        <v>43.01</v>
      </c>
      <c r="F7" s="68">
        <v>12.14</v>
      </c>
      <c r="G7" s="68">
        <v>30.87</v>
      </c>
    </row>
    <row s="761" customFormat="1" ht="27.0" customHeight="1" x14ac:dyDescent="0.15" r="8" spans="1:7">
      <c r="A8" s="680" t="s">
        <v>1707</v>
      </c>
      <c r="B8" s="680"/>
      <c r="C8" s="680"/>
      <c r="D8" s="680"/>
      <c r="E8" s="680"/>
      <c r="F8" s="680"/>
      <c r="G8" s="680"/>
    </row>
    <row s="761" customFormat="1" ht="27.0" customHeight="1" x14ac:dyDescent="0.15" r="9" spans="1:7">
      <c r="A9" s="680" t="s">
        <v>1708</v>
      </c>
      <c r="B9" s="680"/>
      <c r="C9" s="680"/>
      <c r="D9" s="680"/>
      <c r="E9" s="680"/>
      <c r="F9" s="680"/>
      <c r="G9" s="680"/>
    </row>
  </sheetData>
  <mergeCells count="7">
    <mergeCell ref="A2:G2"/>
    <mergeCell ref="F3:G3"/>
    <mergeCell ref="B4:D4"/>
    <mergeCell ref="E4:G4"/>
    <mergeCell ref="A8:G8"/>
    <mergeCell ref="A9:G9"/>
    <mergeCell ref="A4:A5"/>
  </mergeCells>
  <phoneticPr fontId="0" type="noConversion"/>
  <printOptions horizontalCentered="1"/>
  <pageMargins left="0.7083333383394977" right="0.7083333383394977" top="0.6298611013908086"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16"/>
  <sheetViews>
    <sheetView zoomScaleNormal="100" topLeftCell="A1" workbookViewId="0">
      <selection activeCell="B17" activeCellId="0" sqref="B17"/>
    </sheetView>
  </sheetViews>
  <sheetFormatPr defaultRowHeight="13.5" defaultColWidth="10.0" x14ac:dyDescent="0.15"/>
  <cols>
    <col min="1" max="1" width="62.25" customWidth="1" style="761"/>
    <col min="2" max="3" width="28.625" customWidth="1" style="761"/>
    <col min="4" max="4" width="9.75" customWidth="1" style="761"/>
    <col min="5" max="16384" width="10.0" style="761"/>
  </cols>
  <sheetData>
    <row s="761" customFormat="1" ht="23.0" customHeight="1" x14ac:dyDescent="0.15" r="1"/>
    <row s="761" customFormat="1" ht="14.3" customHeight="1" x14ac:dyDescent="0.15" r="2" spans="1:1">
      <c r="A2" s="61"/>
    </row>
    <row s="761" customFormat="1" ht="29.0" customHeight="1" x14ac:dyDescent="0.15" r="3" spans="1:3">
      <c r="A3" s="683" t="s">
        <v>1709</v>
      </c>
      <c r="B3" s="683"/>
      <c r="C3" s="683"/>
    </row>
    <row s="761" customFormat="1" ht="27.0" customHeight="1" x14ac:dyDescent="0.15" r="4" spans="1:3">
      <c r="A4" s="66"/>
      <c r="B4" s="66"/>
      <c r="C4" s="67" t="s">
        <v>1693</v>
      </c>
    </row>
    <row s="33" customFormat="1" ht="24.0" customHeight="1" x14ac:dyDescent="0.15" r="5" spans="1:3">
      <c r="A5" s="69" t="s">
        <v>1710</v>
      </c>
      <c r="B5" s="69" t="s">
        <v>1649</v>
      </c>
      <c r="C5" s="69" t="s">
        <v>1711</v>
      </c>
    </row>
    <row s="33" customFormat="1" ht="32.0" customHeight="1" x14ac:dyDescent="0.15" r="6" spans="1:3">
      <c r="A6" s="70" t="s">
        <v>1712</v>
      </c>
      <c r="B6" s="68">
        <v>12.6</v>
      </c>
      <c r="C6" s="68">
        <v>12.5</v>
      </c>
    </row>
    <row s="33" customFormat="1" ht="32.0" customHeight="1" x14ac:dyDescent="0.15" r="7" spans="1:3">
      <c r="A7" s="70" t="s">
        <v>1713</v>
      </c>
      <c r="B7" s="68">
        <v>13.87</v>
      </c>
      <c r="C7" s="68">
        <v>13.87</v>
      </c>
    </row>
    <row s="33" customFormat="1" ht="32.0" customHeight="1" x14ac:dyDescent="0.15" r="8" spans="1:3">
      <c r="A8" s="70" t="s">
        <v>1714</v>
      </c>
      <c r="B8" s="68">
        <v>4.2</v>
      </c>
      <c r="C8" s="68">
        <v>4.2</v>
      </c>
    </row>
    <row s="33" customFormat="1" ht="30.0" customHeight="1" x14ac:dyDescent="0.15" r="9" spans="1:3">
      <c r="A9" s="71" t="s">
        <v>1715</v>
      </c>
      <c r="B9" s="68"/>
      <c r="C9" s="68"/>
    </row>
    <row s="33" customFormat="1" ht="32.0" customHeight="1" x14ac:dyDescent="0.15" r="10" spans="1:3">
      <c r="A10" s="71" t="s">
        <v>1716</v>
      </c>
      <c r="B10" s="68">
        <v>4.2</v>
      </c>
      <c r="C10" s="68">
        <v>4.2</v>
      </c>
    </row>
    <row s="33" customFormat="1" ht="32.0" customHeight="1" x14ac:dyDescent="0.15" r="11" spans="1:3">
      <c r="A11" s="70" t="s">
        <v>1717</v>
      </c>
      <c r="B11" s="68">
        <v>4.55</v>
      </c>
      <c r="C11" s="68">
        <v>4.55</v>
      </c>
    </row>
    <row s="33" customFormat="1" ht="32.0" customHeight="1" x14ac:dyDescent="0.15" r="12" spans="1:3">
      <c r="A12" s="70" t="s">
        <v>1718</v>
      </c>
      <c r="B12" s="68">
        <v>12.14</v>
      </c>
      <c r="C12" s="68">
        <v>12.14</v>
      </c>
    </row>
    <row s="33" customFormat="1" ht="32.0" customHeight="1" x14ac:dyDescent="0.15" r="13" spans="1:3">
      <c r="A13" s="70" t="s">
        <v>1719</v>
      </c>
      <c r="B13" s="68"/>
      <c r="C13" s="68"/>
    </row>
    <row s="33" customFormat="1" ht="32.0" customHeight="1" x14ac:dyDescent="0.15" r="14" spans="1:3">
      <c r="A14" s="70" t="s">
        <v>1720</v>
      </c>
      <c r="B14" s="68">
        <v>13.87</v>
      </c>
      <c r="C14" s="68"/>
    </row>
    <row s="34" customFormat="1" ht="73.0" customHeight="1" x14ac:dyDescent="0.15" r="15" spans="1:7">
      <c r="A15" s="682" t="s">
        <v>1721</v>
      </c>
      <c r="B15" s="682"/>
      <c r="C15" s="682"/>
      <c r="D15" s="73"/>
      <c r="E15" s="73"/>
      <c r="F15" s="73"/>
      <c r="G15" s="73"/>
    </row>
    <row s="761" customFormat="1" ht="13.5" x14ac:dyDescent="0.15" r="16" spans="1:3">
      <c r="A16" s="66"/>
      <c r="B16" s="66"/>
      <c r="C16" s="66"/>
    </row>
  </sheetData>
  <mergeCells count="2">
    <mergeCell ref="A3:C3"/>
    <mergeCell ref="A15:C15"/>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16"/>
  <sheetViews>
    <sheetView zoomScaleNormal="100" topLeftCell="A1" workbookViewId="0">
      <selection activeCell="A15" activeCellId="0" sqref="A15:C15"/>
    </sheetView>
  </sheetViews>
  <sheetFormatPr defaultRowHeight="13.5" defaultColWidth="10.0" x14ac:dyDescent="0.15"/>
  <cols>
    <col min="1" max="1" width="60.0" customWidth="1" style="761"/>
    <col min="2" max="3" width="25.625" customWidth="1" style="761"/>
    <col min="4" max="4" width="9.75" customWidth="1" style="761"/>
    <col min="5" max="16384" width="10.0" style="761"/>
  </cols>
  <sheetData>
    <row s="761" customFormat="1" ht="23.0" customHeight="1" x14ac:dyDescent="0.15" r="1"/>
    <row s="761" customFormat="1" ht="14.3" customHeight="1" x14ac:dyDescent="0.15" r="2" spans="1:1">
      <c r="A2" s="61"/>
    </row>
    <row s="761" customFormat="1" ht="29.0" customHeight="1" x14ac:dyDescent="0.15" r="3" spans="1:3">
      <c r="A3" s="683" t="s">
        <v>1722</v>
      </c>
      <c r="B3" s="683"/>
      <c r="C3" s="683"/>
    </row>
    <row s="761" customFormat="1" ht="27.0" customHeight="1" x14ac:dyDescent="0.15" r="4" spans="1:3">
      <c r="A4" s="66"/>
      <c r="B4" s="66"/>
      <c r="C4" s="67" t="s">
        <v>1693</v>
      </c>
    </row>
    <row s="761" customFormat="1" ht="24.0" customHeight="1" x14ac:dyDescent="0.15" r="5" spans="1:3">
      <c r="A5" s="39" t="s">
        <v>1710</v>
      </c>
      <c r="B5" s="39" t="s">
        <v>1649</v>
      </c>
      <c r="C5" s="39" t="s">
        <v>1711</v>
      </c>
    </row>
    <row s="761" customFormat="1" ht="32.0" customHeight="1" x14ac:dyDescent="0.15" r="6" spans="1:3">
      <c r="A6" s="63" t="s">
        <v>1712</v>
      </c>
      <c r="B6" s="68">
        <v>12.6</v>
      </c>
      <c r="C6" s="68">
        <v>12.5</v>
      </c>
    </row>
    <row s="761" customFormat="1" ht="32.0" customHeight="1" x14ac:dyDescent="0.15" r="7" spans="1:3">
      <c r="A7" s="63" t="s">
        <v>1713</v>
      </c>
      <c r="B7" s="68">
        <v>13.87</v>
      </c>
      <c r="C7" s="68">
        <v>13.87</v>
      </c>
    </row>
    <row s="761" customFormat="1" ht="32.0" customHeight="1" x14ac:dyDescent="0.15" r="8" spans="1:3">
      <c r="A8" s="63" t="s">
        <v>1714</v>
      </c>
      <c r="B8" s="68">
        <v>4.2</v>
      </c>
      <c r="C8" s="68">
        <v>4.2</v>
      </c>
    </row>
    <row s="761" customFormat="1" ht="32.0" customHeight="1" x14ac:dyDescent="0.15" r="9" spans="1:3">
      <c r="A9" s="63" t="s">
        <v>1723</v>
      </c>
      <c r="B9" s="68"/>
      <c r="C9" s="68"/>
    </row>
    <row s="761" customFormat="1" ht="32.0" customHeight="1" x14ac:dyDescent="0.15" r="10" spans="1:3">
      <c r="A10" s="63" t="s">
        <v>1724</v>
      </c>
      <c r="B10" s="68">
        <v>4.2</v>
      </c>
      <c r="C10" s="68">
        <v>4.2</v>
      </c>
    </row>
    <row s="761" customFormat="1" ht="32.0" customHeight="1" x14ac:dyDescent="0.15" r="11" spans="1:3">
      <c r="A11" s="63" t="s">
        <v>1717</v>
      </c>
      <c r="B11" s="68">
        <v>4.55</v>
      </c>
      <c r="C11" s="68">
        <v>4.55</v>
      </c>
    </row>
    <row s="761" customFormat="1" ht="32.0" customHeight="1" x14ac:dyDescent="0.15" r="12" spans="1:3">
      <c r="A12" s="63" t="s">
        <v>1718</v>
      </c>
      <c r="B12" s="68">
        <v>12.14</v>
      </c>
      <c r="C12" s="68">
        <v>12.14</v>
      </c>
    </row>
    <row s="761" customFormat="1" ht="32.0" customHeight="1" x14ac:dyDescent="0.15" r="13" spans="1:3">
      <c r="A13" s="63" t="s">
        <v>1719</v>
      </c>
      <c r="B13" s="68"/>
      <c r="C13" s="68"/>
    </row>
    <row s="761" customFormat="1" ht="32.0" customHeight="1" x14ac:dyDescent="0.15" r="14" spans="1:3">
      <c r="A14" s="63" t="s">
        <v>1720</v>
      </c>
      <c r="B14" s="68">
        <v>13.87</v>
      </c>
      <c r="C14" s="68"/>
    </row>
    <row s="34" customFormat="1" ht="91.0" customHeight="1" x14ac:dyDescent="0.15" r="15" spans="1:7">
      <c r="A15" s="684" t="s">
        <v>1725</v>
      </c>
      <c r="B15" s="684"/>
      <c r="C15" s="684"/>
      <c r="D15" s="60"/>
      <c r="E15" s="60"/>
      <c r="F15" s="60"/>
      <c r="G15" s="60"/>
    </row>
    <row s="761" customFormat="1" ht="13.5" x14ac:dyDescent="0.15" r="16" spans="1:3">
      <c r="A16" s="66"/>
      <c r="B16" s="66"/>
      <c r="C16" s="66"/>
    </row>
  </sheetData>
  <mergeCells count="2">
    <mergeCell ref="A3:C3"/>
    <mergeCell ref="A15:C15"/>
  </mergeCells>
  <phoneticPr fontId="0" type="noConversion"/>
  <printOptions horizontalCentered="1"/>
  <pageMargins left="0.7083333383394977" right="0.7083333383394977" top="0.35416666916974887" bottom="0.4722222099154015"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D14"/>
  <sheetViews>
    <sheetView zoomScaleNormal="100" topLeftCell="A1" workbookViewId="0">
      <selection activeCell="A6" activeCellId="0" sqref="A6:C12"/>
    </sheetView>
  </sheetViews>
  <sheetFormatPr defaultRowHeight="13.5" defaultColWidth="10.0" x14ac:dyDescent="0.15"/>
  <cols>
    <col min="1" max="1" width="60.5" customWidth="1" style="761"/>
    <col min="2" max="3" width="25.625" customWidth="1" style="761"/>
    <col min="4" max="4" width="9.75" customWidth="1" style="761"/>
    <col min="5" max="16384" width="10.0" style="761"/>
  </cols>
  <sheetData>
    <row s="761" customFormat="1" ht="24.0" customHeight="1" x14ac:dyDescent="0.15" r="1"/>
    <row s="761" customFormat="1" ht="14.3" customHeight="1" x14ac:dyDescent="0.15" r="2" spans="1:1">
      <c r="A2" s="61"/>
    </row>
    <row s="761" customFormat="1" ht="29.0" customHeight="1" x14ac:dyDescent="0.15" r="3" spans="1:3">
      <c r="A3" s="683" t="s">
        <v>1726</v>
      </c>
      <c r="B3" s="683"/>
      <c r="C3" s="683"/>
    </row>
    <row s="761" customFormat="1" ht="25.0" customHeight="1" x14ac:dyDescent="0.15" r="4" spans="1:3">
      <c r="A4" s="66"/>
      <c r="B4" s="66"/>
      <c r="C4" s="67" t="s">
        <v>1693</v>
      </c>
    </row>
    <row s="761" customFormat="1" ht="32.0" customHeight="1" x14ac:dyDescent="0.15" r="5" spans="1:3">
      <c r="A5" s="39" t="s">
        <v>1710</v>
      </c>
      <c r="B5" s="39" t="s">
        <v>1649</v>
      </c>
      <c r="C5" s="39" t="s">
        <v>1711</v>
      </c>
    </row>
    <row s="761" customFormat="1" ht="32.0" customHeight="1" x14ac:dyDescent="0.15" r="6" spans="1:3">
      <c r="A6" s="63" t="s">
        <v>1727</v>
      </c>
      <c r="B6" s="64">
        <v>23.96</v>
      </c>
      <c r="C6" s="64">
        <v>26.13</v>
      </c>
    </row>
    <row s="761" customFormat="1" ht="32.0" customHeight="1" x14ac:dyDescent="0.15" r="7" spans="1:3">
      <c r="A7" s="63" t="s">
        <v>1728</v>
      </c>
      <c r="B7" s="64">
        <v>31.59</v>
      </c>
      <c r="C7" s="64">
        <v>31.59</v>
      </c>
    </row>
    <row s="761" customFormat="1" ht="32.0" customHeight="1" x14ac:dyDescent="0.15" r="8" spans="1:3">
      <c r="A8" s="63" t="s">
        <v>1729</v>
      </c>
      <c r="B8" s="64">
        <v>4.86</v>
      </c>
      <c r="C8" s="64">
        <v>4.86</v>
      </c>
    </row>
    <row s="761" customFormat="1" ht="32.0" customHeight="1" x14ac:dyDescent="0.15" r="9" spans="1:3">
      <c r="A9" s="63" t="s">
        <v>1730</v>
      </c>
      <c r="B9" s="64">
        <v>0.13</v>
      </c>
      <c r="C9" s="64">
        <v>0.13</v>
      </c>
    </row>
    <row s="761" customFormat="1" ht="32.0" customHeight="1" x14ac:dyDescent="0.15" r="10" spans="1:3">
      <c r="A10" s="63" t="s">
        <v>1731</v>
      </c>
      <c r="B10" s="64">
        <v>30.87</v>
      </c>
      <c r="C10" s="64">
        <v>30.87</v>
      </c>
    </row>
    <row s="761" customFormat="1" ht="32.0" customHeight="1" x14ac:dyDescent="0.15" r="11" spans="1:3">
      <c r="A11" s="63" t="s">
        <v>1732</v>
      </c>
      <c r="B11" s="64"/>
      <c r="C11" s="64"/>
    </row>
    <row s="761" customFormat="1" ht="32.0" customHeight="1" x14ac:dyDescent="0.15" r="12" spans="1:3">
      <c r="A12" s="63" t="s">
        <v>1733</v>
      </c>
      <c r="B12" s="64"/>
      <c r="C12" s="64"/>
    </row>
    <row s="34" customFormat="1" ht="85.0" customHeight="1" x14ac:dyDescent="0.15" r="13" spans="1:3">
      <c r="A13" s="684" t="s">
        <v>1734</v>
      </c>
      <c r="B13" s="684"/>
      <c r="C13" s="684"/>
    </row>
    <row s="761" customFormat="1" ht="31.0" customHeight="1" x14ac:dyDescent="0.15" r="14" spans="1:3">
      <c r="A14" s="685"/>
      <c r="B14" s="685"/>
      <c r="C14" s="685"/>
    </row>
  </sheetData>
  <mergeCells count="3">
    <mergeCell ref="A3:C3"/>
    <mergeCell ref="A13:C13"/>
    <mergeCell ref="A14:C14"/>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D14"/>
  <sheetViews>
    <sheetView zoomScaleNormal="100" topLeftCell="A2" workbookViewId="0">
      <selection activeCell="D13" activeCellId="0" sqref="D13"/>
    </sheetView>
  </sheetViews>
  <sheetFormatPr defaultRowHeight="13.5" defaultColWidth="10.0" x14ac:dyDescent="0.15"/>
  <cols>
    <col min="1" max="1" width="59.375" customWidth="1" style="761"/>
    <col min="2" max="3" width="25.625" customWidth="1" style="761"/>
    <col min="4" max="4" width="9.75" customWidth="1" style="761"/>
    <col min="5" max="16384" width="10.0" style="761"/>
  </cols>
  <sheetData>
    <row s="761" customFormat="1" ht="24.0" customHeight="1" x14ac:dyDescent="0.15" r="1"/>
    <row s="761" customFormat="1" ht="14.3" customHeight="1" x14ac:dyDescent="0.15" r="2" spans="1:1">
      <c r="A2" s="61"/>
    </row>
    <row s="761" customFormat="1" ht="29.0" customHeight="1" x14ac:dyDescent="0.15" r="3" spans="1:3">
      <c r="A3" s="683" t="s">
        <v>1735</v>
      </c>
      <c r="B3" s="683"/>
      <c r="C3" s="683"/>
    </row>
    <row s="33" customFormat="1" ht="25.0" customHeight="1" x14ac:dyDescent="0.15" r="4" spans="1:3">
      <c r="A4" s="62"/>
      <c r="B4" s="62"/>
      <c r="C4" s="48" t="s">
        <v>1693</v>
      </c>
    </row>
    <row s="33" customFormat="1" ht="32.0" customHeight="1" x14ac:dyDescent="0.15" r="5" spans="1:3">
      <c r="A5" s="39" t="s">
        <v>1710</v>
      </c>
      <c r="B5" s="39" t="s">
        <v>1649</v>
      </c>
      <c r="C5" s="39" t="s">
        <v>1711</v>
      </c>
    </row>
    <row s="33" customFormat="1" ht="32.0" customHeight="1" x14ac:dyDescent="0.15" r="6" spans="1:3">
      <c r="A6" s="63" t="s">
        <v>1727</v>
      </c>
      <c r="B6" s="64">
        <v>23.96</v>
      </c>
      <c r="C6" s="64">
        <v>26.13</v>
      </c>
    </row>
    <row s="33" customFormat="1" ht="32.0" customHeight="1" x14ac:dyDescent="0.15" r="7" spans="1:3">
      <c r="A7" s="63" t="s">
        <v>1728</v>
      </c>
      <c r="B7" s="64">
        <v>31.59</v>
      </c>
      <c r="C7" s="64">
        <v>31.59</v>
      </c>
    </row>
    <row s="33" customFormat="1" ht="32.0" customHeight="1" x14ac:dyDescent="0.15" r="8" spans="1:3">
      <c r="A8" s="63" t="s">
        <v>1729</v>
      </c>
      <c r="B8" s="64">
        <v>4.86</v>
      </c>
      <c r="C8" s="64">
        <v>4.86</v>
      </c>
    </row>
    <row s="33" customFormat="1" ht="32.0" customHeight="1" x14ac:dyDescent="0.15" r="9" spans="1:3">
      <c r="A9" s="63" t="s">
        <v>1730</v>
      </c>
      <c r="B9" s="64">
        <v>0.13</v>
      </c>
      <c r="C9" s="64">
        <v>0.13</v>
      </c>
    </row>
    <row s="33" customFormat="1" ht="32.0" customHeight="1" x14ac:dyDescent="0.15" r="10" spans="1:3">
      <c r="A10" s="63" t="s">
        <v>1731</v>
      </c>
      <c r="B10" s="64">
        <v>30.87</v>
      </c>
      <c r="C10" s="64">
        <v>30.87</v>
      </c>
    </row>
    <row s="33" customFormat="1" ht="32.0" customHeight="1" x14ac:dyDescent="0.15" r="11" spans="1:3">
      <c r="A11" s="63" t="s">
        <v>1732</v>
      </c>
      <c r="B11" s="64"/>
      <c r="C11" s="64"/>
    </row>
    <row s="33" customFormat="1" ht="32.0" customHeight="1" x14ac:dyDescent="0.15" r="12" spans="1:3">
      <c r="A12" s="63" t="s">
        <v>1733</v>
      </c>
      <c r="B12" s="64"/>
      <c r="C12" s="64"/>
    </row>
    <row s="34" customFormat="1" ht="90.0" customHeight="1" x14ac:dyDescent="0.15" r="13" spans="1:3">
      <c r="A13" s="684" t="s">
        <v>1736</v>
      </c>
      <c r="B13" s="684"/>
      <c r="C13" s="684"/>
    </row>
    <row s="761" customFormat="1" ht="31.0" customHeight="1" x14ac:dyDescent="0.15" r="14" spans="1:3">
      <c r="A14" s="685"/>
      <c r="B14" s="685"/>
      <c r="C14" s="685"/>
    </row>
  </sheetData>
  <mergeCells count="3">
    <mergeCell ref="A3:C3"/>
    <mergeCell ref="A13:C13"/>
    <mergeCell ref="A14:C14"/>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E28"/>
  <sheetViews>
    <sheetView zoomScaleNormal="100" topLeftCell="A8" workbookViewId="0">
      <selection activeCell="E15" activeCellId="0" sqref="E15"/>
    </sheetView>
  </sheetViews>
  <sheetFormatPr defaultRowHeight="13.5" defaultColWidth="10.0" x14ac:dyDescent="0.15"/>
  <cols>
    <col min="1" max="1" width="36.0" customWidth="1" style="761"/>
    <col min="2" max="4" width="15.625" customWidth="1" style="761"/>
    <col min="5" max="5" width="9.75" customWidth="1" style="761"/>
    <col min="6" max="16384" width="10.0" style="761"/>
  </cols>
  <sheetData>
    <row s="761" customFormat="1" ht="22.0" customHeight="1" x14ac:dyDescent="0.15" r="1"/>
    <row s="761" customFormat="1" ht="14.3" customHeight="1" x14ac:dyDescent="0.15" r="2" spans="1:1">
      <c r="A2" s="55"/>
    </row>
    <row s="761" customFormat="1" ht="63.0" customHeight="1" x14ac:dyDescent="0.15" r="3" spans="1:4">
      <c r="A3" s="683" t="s">
        <v>1737</v>
      </c>
      <c r="B3" s="683"/>
      <c r="C3" s="683"/>
      <c r="D3" s="683"/>
    </row>
    <row s="33" customFormat="1" ht="30.0" customHeight="1" x14ac:dyDescent="0.15" r="4" spans="4:4">
      <c r="D4" s="48" t="s">
        <v>1693</v>
      </c>
    </row>
    <row s="33" customFormat="1" ht="25.0" customHeight="1" x14ac:dyDescent="0.15" r="5" spans="1:4">
      <c r="A5" s="39" t="s">
        <v>1710</v>
      </c>
      <c r="B5" s="39" t="s">
        <v>1738</v>
      </c>
      <c r="C5" s="39" t="s">
        <v>1739</v>
      </c>
      <c r="D5" s="39" t="s">
        <v>1740</v>
      </c>
    </row>
    <row s="33" customFormat="1" ht="25.0" customHeight="1" x14ac:dyDescent="0.15" r="6" spans="1:4">
      <c r="A6" s="57" t="s">
        <v>1741</v>
      </c>
      <c r="B6" s="41" t="s">
        <v>1742</v>
      </c>
      <c r="C6" s="58">
        <v>9.06</v>
      </c>
      <c r="D6" s="58">
        <v>9.06</v>
      </c>
    </row>
    <row s="33" customFormat="1" ht="25.0" customHeight="1" x14ac:dyDescent="0.15" r="7" spans="1:4">
      <c r="A7" s="59" t="s">
        <v>1743</v>
      </c>
      <c r="B7" s="41" t="s">
        <v>1701</v>
      </c>
      <c r="C7" s="58">
        <v>4.2</v>
      </c>
      <c r="D7" s="58">
        <v>4.2</v>
      </c>
    </row>
    <row s="33" customFormat="1" ht="25.0" customHeight="1" x14ac:dyDescent="0.15" r="8" spans="1:4">
      <c r="A8" s="59" t="s">
        <v>1744</v>
      </c>
      <c r="B8" s="41" t="s">
        <v>1702</v>
      </c>
      <c r="C8" s="58">
        <v>4.2</v>
      </c>
      <c r="D8" s="58">
        <v>4.2</v>
      </c>
    </row>
    <row s="33" customFormat="1" ht="25.0" customHeight="1" x14ac:dyDescent="0.15" r="9" spans="1:4">
      <c r="A9" s="59" t="s">
        <v>1745</v>
      </c>
      <c r="B9" s="41" t="s">
        <v>1746</v>
      </c>
      <c r="C9" s="58">
        <v>4.86</v>
      </c>
      <c r="D9" s="58">
        <v>4.86</v>
      </c>
    </row>
    <row s="33" customFormat="1" ht="25.0" customHeight="1" x14ac:dyDescent="0.15" r="10" spans="1:4">
      <c r="A10" s="59" t="s">
        <v>1744</v>
      </c>
      <c r="B10" s="41" t="s">
        <v>1704</v>
      </c>
      <c r="C10" s="58">
        <v>0.12</v>
      </c>
      <c r="D10" s="58">
        <v>0.12</v>
      </c>
    </row>
    <row s="33" customFormat="1" ht="25.0" customHeight="1" x14ac:dyDescent="0.15" r="11" spans="1:4">
      <c r="A11" s="57" t="s">
        <v>1747</v>
      </c>
      <c r="B11" s="41" t="s">
        <v>1748</v>
      </c>
      <c r="C11" s="58">
        <v>4.68</v>
      </c>
      <c r="D11" s="58">
        <v>4.68</v>
      </c>
    </row>
    <row s="33" customFormat="1" ht="25.0" customHeight="1" x14ac:dyDescent="0.15" r="12" spans="1:4">
      <c r="A12" s="59" t="s">
        <v>1743</v>
      </c>
      <c r="B12" s="41" t="s">
        <v>1749</v>
      </c>
      <c r="C12" s="58">
        <v>4.55</v>
      </c>
      <c r="D12" s="58">
        <v>4.55</v>
      </c>
    </row>
    <row s="33" customFormat="1" ht="25.0" customHeight="1" x14ac:dyDescent="0.15" r="13" spans="1:4">
      <c r="A13" s="59" t="s">
        <v>1745</v>
      </c>
      <c r="B13" s="41" t="s">
        <v>1750</v>
      </c>
      <c r="C13" s="58">
        <v>0.13</v>
      </c>
      <c r="D13" s="58">
        <v>0.13</v>
      </c>
    </row>
    <row s="33" customFormat="1" ht="25.0" customHeight="1" x14ac:dyDescent="0.15" r="14" spans="1:4">
      <c r="A14" s="57" t="s">
        <v>1751</v>
      </c>
      <c r="B14" s="41" t="s">
        <v>1752</v>
      </c>
      <c r="C14" s="58">
        <v>1.24</v>
      </c>
      <c r="D14" s="58">
        <v>1.24</v>
      </c>
    </row>
    <row s="33" customFormat="1" ht="25.0" customHeight="1" x14ac:dyDescent="0.15" r="15" spans="1:4">
      <c r="A15" s="59" t="s">
        <v>1743</v>
      </c>
      <c r="B15" s="41" t="s">
        <v>1753</v>
      </c>
      <c r="C15" s="58">
        <v>0.39</v>
      </c>
      <c r="D15" s="58">
        <v>0.39</v>
      </c>
    </row>
    <row s="33" customFormat="1" ht="25.0" customHeight="1" x14ac:dyDescent="0.15" r="16" spans="1:4">
      <c r="A16" s="59" t="s">
        <v>1745</v>
      </c>
      <c r="B16" s="41" t="s">
        <v>1754</v>
      </c>
      <c r="C16" s="58">
        <v>0.85</v>
      </c>
      <c r="D16" s="58">
        <v>0.85</v>
      </c>
    </row>
    <row s="33" customFormat="1" ht="25.0" customHeight="1" x14ac:dyDescent="0.15" r="17" spans="1:4">
      <c r="A17" s="57" t="s">
        <v>1755</v>
      </c>
      <c r="B17" s="41" t="s">
        <v>1756</v>
      </c>
      <c r="C17" s="58">
        <v>2.14</v>
      </c>
      <c r="D17" s="58">
        <v>2.14</v>
      </c>
    </row>
    <row s="33" customFormat="1" ht="25.0" customHeight="1" x14ac:dyDescent="0.15" r="18" spans="1:4">
      <c r="A18" s="59" t="s">
        <v>1743</v>
      </c>
      <c r="B18" s="41" t="s">
        <v>1757</v>
      </c>
      <c r="C18" s="58">
        <v>2.05</v>
      </c>
      <c r="D18" s="58">
        <v>2.05</v>
      </c>
    </row>
    <row s="33" customFormat="1" ht="25.0" customHeight="1" x14ac:dyDescent="0.15" r="19" spans="1:4">
      <c r="A19" s="59" t="s">
        <v>1758</v>
      </c>
      <c r="B19" s="41"/>
      <c r="C19" s="58">
        <v>1.83</v>
      </c>
      <c r="D19" s="58">
        <v>1.83</v>
      </c>
    </row>
    <row s="33" customFormat="1" ht="25.0" customHeight="1" x14ac:dyDescent="0.15" r="20" spans="1:4">
      <c r="A20" s="59" t="s">
        <v>1759</v>
      </c>
      <c r="B20" s="41" t="s">
        <v>1760</v>
      </c>
      <c r="C20" s="58">
        <v>0.22</v>
      </c>
      <c r="D20" s="58">
        <v>0.22</v>
      </c>
    </row>
    <row s="33" customFormat="1" ht="25.0" customHeight="1" x14ac:dyDescent="0.15" r="21" spans="1:4">
      <c r="A21" s="59" t="s">
        <v>1745</v>
      </c>
      <c r="B21" s="41" t="s">
        <v>1761</v>
      </c>
      <c r="C21" s="58">
        <v>0.09</v>
      </c>
      <c r="D21" s="58">
        <v>0.09</v>
      </c>
    </row>
    <row s="33" customFormat="1" ht="25.0" customHeight="1" x14ac:dyDescent="0.15" r="22" spans="1:4">
      <c r="A22" s="59" t="s">
        <v>1758</v>
      </c>
      <c r="B22" s="41"/>
      <c r="C22" s="58">
        <v>0.09</v>
      </c>
      <c r="D22" s="58">
        <v>0.09</v>
      </c>
    </row>
    <row s="33" customFormat="1" ht="25.0" customHeight="1" x14ac:dyDescent="0.15" r="23" spans="1:4">
      <c r="A23" s="59" t="s">
        <v>1762</v>
      </c>
      <c r="B23" s="41" t="s">
        <v>1763</v>
      </c>
      <c r="C23" s="58">
        <v>0</v>
      </c>
      <c r="D23" s="58">
        <v>0</v>
      </c>
    </row>
    <row s="33" customFormat="1" ht="25.0" customHeight="1" x14ac:dyDescent="0.15" r="24" spans="1:4">
      <c r="A24" s="57" t="s">
        <v>1764</v>
      </c>
      <c r="B24" s="41" t="s">
        <v>1765</v>
      </c>
      <c r="C24" s="58">
        <v>1.22</v>
      </c>
      <c r="D24" s="58">
        <v>1.22</v>
      </c>
    </row>
    <row s="33" customFormat="1" ht="25.0" customHeight="1" x14ac:dyDescent="0.15" r="25" spans="1:4">
      <c r="A25" s="59" t="s">
        <v>1743</v>
      </c>
      <c r="B25" s="41" t="s">
        <v>1766</v>
      </c>
      <c r="C25" s="58">
        <v>0.31</v>
      </c>
      <c r="D25" s="58">
        <v>0.31</v>
      </c>
    </row>
    <row s="33" customFormat="1" ht="25.0" customHeight="1" x14ac:dyDescent="0.15" r="26" spans="1:4">
      <c r="A26" s="59" t="s">
        <v>1745</v>
      </c>
      <c r="B26" s="41" t="s">
        <v>1767</v>
      </c>
      <c r="C26" s="58">
        <v>0.91</v>
      </c>
      <c r="D26" s="58">
        <v>0.91</v>
      </c>
    </row>
    <row s="34" customFormat="1" ht="70.0" customHeight="1" x14ac:dyDescent="0.15" r="27" spans="1:4">
      <c r="A27" s="687" t="s">
        <v>1768</v>
      </c>
      <c r="B27" s="687"/>
      <c r="C27" s="687"/>
      <c r="D27" s="687"/>
    </row>
    <row s="761" customFormat="1" ht="25.0" customHeight="1" x14ac:dyDescent="0.15" r="28" spans="1:4">
      <c r="A28" s="686"/>
      <c r="B28" s="686"/>
      <c r="C28" s="686"/>
      <c r="D28" s="686"/>
    </row>
  </sheetData>
  <mergeCells count="3">
    <mergeCell ref="A3:D3"/>
    <mergeCell ref="A27:D27"/>
    <mergeCell ref="A28:D28"/>
  </mergeCells>
  <phoneticPr fontId="0" type="noConversion"/>
  <printOptions horizontalCentered="1"/>
  <pageMargins left="0.7083333383394977" right="0.7083333383394977" top="0.3930555553886834" bottom="0.7513888708249791" header="0.3069444434849296" footer="0.3069444434849296"/>
  <pageSetup paperSize="9" fitToHeight="200"/>
  <headerFooter>
    <oddFooter>&amp;L&amp;C&amp;"宋体,常规"&amp;16- &amp;"宋体,常规"&amp;16&amp;P&amp;"宋体,常规"&amp;16 -&amp;R</oddFooter>
  </headerFooter>
  <extLst>
    <ext uri="{2D9387EB-5337-4D45-933B-B4D357D02E09}">
      <gutter val="0.0" pos="0"/>
    </ext>
  </extLst>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F20"/>
  <sheetViews>
    <sheetView zoomScaleNormal="100" topLeftCell="A1" workbookViewId="0">
      <selection activeCell="C16" activeCellId="0" sqref="C16"/>
    </sheetView>
  </sheetViews>
  <sheetFormatPr defaultRowHeight="13.5" defaultColWidth="8.875" x14ac:dyDescent="0.15"/>
  <cols>
    <col min="1" max="1" width="8.875" style="761"/>
    <col min="2" max="2" width="49.375" customWidth="1" style="761"/>
    <col min="3" max="6" width="20.625" customWidth="1" style="761"/>
    <col min="7" max="16384" width="8.875" style="761"/>
  </cols>
  <sheetData>
    <row s="761" customFormat="1" ht="13.5" x14ac:dyDescent="0.15" r="1" spans="1:1">
      <c r="A1" s="46"/>
    </row>
    <row s="761" customFormat="1" ht="45.0" customHeight="1" x14ac:dyDescent="0.15" r="2" spans="1:6">
      <c r="A2" s="693" t="s">
        <v>1769</v>
      </c>
      <c r="B2" s="693"/>
      <c r="C2" s="693"/>
      <c r="D2" s="693"/>
      <c r="E2" s="693"/>
      <c r="F2" s="693"/>
    </row>
    <row s="33" customFormat="1" ht="18.0" customHeight="1" x14ac:dyDescent="0.15" r="3" spans="2:6">
      <c r="B3" s="692" t="s">
        <v>1693</v>
      </c>
      <c r="C3" s="691"/>
      <c r="D3" s="691"/>
      <c r="E3" s="691"/>
      <c r="F3" s="691"/>
    </row>
    <row s="33" customFormat="1" ht="30.0" customHeight="1" x14ac:dyDescent="0.15" r="4" spans="1:6">
      <c r="A4" s="690" t="s">
        <v>4</v>
      </c>
      <c r="B4" s="690"/>
      <c r="C4" s="39" t="s">
        <v>1699</v>
      </c>
      <c r="D4" s="39" t="s">
        <v>1739</v>
      </c>
      <c r="E4" s="39" t="s">
        <v>1740</v>
      </c>
      <c r="F4" s="39" t="s">
        <v>1770</v>
      </c>
    </row>
    <row s="33" customFormat="1" ht="30.0" customHeight="1" x14ac:dyDescent="0.15" r="5" spans="1:6">
      <c r="A5" s="49" t="s">
        <v>1771</v>
      </c>
      <c r="B5" s="49"/>
      <c r="C5" s="41" t="s">
        <v>1700</v>
      </c>
      <c r="D5" s="50">
        <v>45.456</v>
      </c>
      <c r="E5" s="50">
        <v>45.456</v>
      </c>
      <c r="F5" s="50">
        <v>0</v>
      </c>
    </row>
    <row s="33" customFormat="1" ht="30.0" customHeight="1" x14ac:dyDescent="0.15" r="6" spans="1:6">
      <c r="A6" s="688" t="s">
        <v>1772</v>
      </c>
      <c r="B6" s="688"/>
      <c r="C6" s="41" t="s">
        <v>1701</v>
      </c>
      <c r="D6" s="50">
        <v>13.87</v>
      </c>
      <c r="E6" s="50">
        <v>13.87</v>
      </c>
      <c r="F6" s="50">
        <v>0</v>
      </c>
    </row>
    <row s="33" customFormat="1" ht="30.0" customHeight="1" x14ac:dyDescent="0.15" r="7" spans="1:6">
      <c r="A7" s="688" t="s">
        <v>1773</v>
      </c>
      <c r="B7" s="688"/>
      <c r="C7" s="41" t="s">
        <v>1702</v>
      </c>
      <c r="D7" s="50">
        <v>31.586</v>
      </c>
      <c r="E7" s="50">
        <v>31.586</v>
      </c>
      <c r="F7" s="50">
        <v>0</v>
      </c>
    </row>
    <row s="33" customFormat="1" ht="30.0" customHeight="1" x14ac:dyDescent="0.15" r="8" spans="1:6">
      <c r="A8" s="689" t="s">
        <v>1774</v>
      </c>
      <c r="B8" s="689"/>
      <c r="C8" s="41" t="s">
        <v>1703</v>
      </c>
      <c r="D8" s="50"/>
      <c r="E8" s="50"/>
      <c r="F8" s="50"/>
    </row>
    <row s="33" customFormat="1" ht="30.0" customHeight="1" x14ac:dyDescent="0.15" r="9" spans="1:6">
      <c r="A9" s="688" t="s">
        <v>1772</v>
      </c>
      <c r="B9" s="688"/>
      <c r="C9" s="41" t="s">
        <v>1704</v>
      </c>
      <c r="D9" s="50"/>
      <c r="E9" s="50"/>
      <c r="F9" s="50"/>
    </row>
    <row s="33" customFormat="1" ht="30.0" customHeight="1" x14ac:dyDescent="0.15" r="10" spans="1:6">
      <c r="A10" s="688" t="s">
        <v>1773</v>
      </c>
      <c r="B10" s="688"/>
      <c r="C10" s="41" t="s">
        <v>1705</v>
      </c>
      <c r="D10" s="50"/>
      <c r="E10" s="50"/>
      <c r="F10" s="50"/>
    </row>
    <row s="34" customFormat="1" ht="41.0" customHeight="1" x14ac:dyDescent="0.15" r="11" spans="1:6">
      <c r="A11" s="684" t="s">
        <v>1775</v>
      </c>
      <c r="B11" s="684"/>
      <c r="C11" s="684"/>
      <c r="D11" s="684"/>
      <c r="E11" s="684"/>
      <c r="F11" s="684"/>
    </row>
    <row s="761" customFormat="1" ht="16.5" x14ac:dyDescent="0.15" r="14" spans="1:1">
      <c r="A14" s="53"/>
    </row>
    <row s="761" customFormat="1" ht="19.0" customHeight="1" x14ac:dyDescent="0.15" r="15" spans="1:1">
      <c r="A15" s="54"/>
    </row>
    <row s="761" customFormat="1" ht="29.0" customHeight="1" x14ac:dyDescent="0.15" r="16"/>
    <row s="761" customFormat="1" ht="29.0" customHeight="1" x14ac:dyDescent="0.15" r="17"/>
    <row s="761" customFormat="1" ht="29.0" customHeight="1" x14ac:dyDescent="0.15" r="18"/>
    <row s="761" customFormat="1" ht="29.0" customHeight="1" x14ac:dyDescent="0.15" r="19"/>
    <row s="761" customFormat="1" ht="30.0" customHeight="1" x14ac:dyDescent="0.15" r="20" spans="1:1">
      <c r="A20" s="54"/>
    </row>
  </sheetData>
  <mergeCells count="9">
    <mergeCell ref="A2:F2"/>
    <mergeCell ref="B3:F3"/>
    <mergeCell ref="A4:B4"/>
    <mergeCell ref="A6:B6"/>
    <mergeCell ref="A7:B7"/>
    <mergeCell ref="A8:B8"/>
    <mergeCell ref="A9:B9"/>
    <mergeCell ref="A10:B10"/>
    <mergeCell ref="A11:F11"/>
  </mergeCells>
  <phoneticPr fontId="0" type="noConversion"/>
  <printOptions horizontalCentered="1"/>
  <pageMargins left="0.7083333383394977" right="0.7083333383394977" top="1.1020833113062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F9"/>
  <sheetViews>
    <sheetView zoomScaleNormal="100" topLeftCell="A1" workbookViewId="0">
      <selection activeCell="F16" activeCellId="0" sqref="F16"/>
    </sheetView>
  </sheetViews>
  <sheetFormatPr defaultRowHeight="13.5" defaultColWidth="8.875" x14ac:dyDescent="0.15"/>
  <cols>
    <col min="1" max="1" width="8.875" style="761"/>
    <col min="2" max="6" width="24.25" customWidth="1" style="761"/>
    <col min="7" max="16384" width="8.875" style="761"/>
  </cols>
  <sheetData>
    <row s="761" customFormat="1" ht="24.0" customHeight="1" x14ac:dyDescent="0.15" r="1"/>
    <row s="761" customFormat="1" ht="23.25" x14ac:dyDescent="0.15" r="2" spans="1:6">
      <c r="A2" s="693" t="s">
        <v>1776</v>
      </c>
      <c r="B2" s="699"/>
      <c r="C2" s="699"/>
      <c r="D2" s="699"/>
      <c r="E2" s="699"/>
      <c r="F2" s="699"/>
    </row>
    <row s="761" customFormat="1" ht="23.0" customHeight="1" x14ac:dyDescent="0.15" r="3" spans="1:6">
      <c r="A3" s="698" t="s">
        <v>1693</v>
      </c>
      <c r="B3" s="698"/>
      <c r="C3" s="698"/>
      <c r="D3" s="698"/>
      <c r="E3" s="698"/>
      <c r="F3" s="698"/>
    </row>
    <row s="33" customFormat="1" ht="30.0" customHeight="1" x14ac:dyDescent="0.15" r="4" spans="1:6">
      <c r="A4" s="38" t="s">
        <v>1777</v>
      </c>
      <c r="B4" s="39" t="s">
        <v>1653</v>
      </c>
      <c r="C4" s="39" t="s">
        <v>1778</v>
      </c>
      <c r="D4" s="39" t="s">
        <v>1779</v>
      </c>
      <c r="E4" s="39" t="s">
        <v>1780</v>
      </c>
      <c r="F4" s="39" t="s">
        <v>1781</v>
      </c>
    </row>
    <row s="33" customFormat="1" ht="45.0" customHeight="1" x14ac:dyDescent="0.15" r="5" spans="1:6">
      <c r="A5" s="40">
        <v>1</v>
      </c>
      <c r="B5" s="696"/>
      <c r="C5" s="695"/>
      <c r="D5" s="694"/>
      <c r="E5" s="694"/>
      <c r="F5" s="694"/>
    </row>
    <row s="33" customFormat="1" ht="45.0" customHeight="1" x14ac:dyDescent="0.15" r="6" spans="1:6">
      <c r="A6" s="40">
        <v>2</v>
      </c>
      <c r="B6" s="696"/>
      <c r="C6" s="695"/>
      <c r="D6" s="694"/>
      <c r="E6" s="694"/>
      <c r="F6" s="694"/>
    </row>
    <row s="33" customFormat="1" ht="45.0" customHeight="1" x14ac:dyDescent="0.15" r="7" spans="1:6">
      <c r="A7" s="40" t="s">
        <v>1782</v>
      </c>
      <c r="B7" s="696"/>
      <c r="C7" s="695"/>
      <c r="D7" s="694"/>
      <c r="E7" s="694"/>
      <c r="F7" s="694"/>
    </row>
    <row s="34" customFormat="1" ht="33.0" customHeight="1" x14ac:dyDescent="0.15" r="8" spans="1:6">
      <c r="A8" s="684" t="s">
        <v>1783</v>
      </c>
      <c r="B8" s="684"/>
      <c r="C8" s="684"/>
      <c r="D8" s="684"/>
      <c r="E8" s="684"/>
      <c r="F8" s="684"/>
    </row>
    <row ht="34.0" customHeight="1" x14ac:dyDescent="0.15" r="9" spans="1:6">
      <c r="A9" s="697" t="s">
        <v>1784</v>
      </c>
      <c r="B9" s="697"/>
      <c r="C9" s="697"/>
      <c r="D9" s="697"/>
      <c r="E9" s="697"/>
      <c r="F9" s="697"/>
    </row>
  </sheetData>
  <mergeCells count="9">
    <mergeCell ref="A2:F2"/>
    <mergeCell ref="A3:F3"/>
    <mergeCell ref="A8:F8"/>
    <mergeCell ref="A9:F9"/>
    <mergeCell ref="B5:B7"/>
    <mergeCell ref="C5:C7"/>
    <mergeCell ref="D5:D7"/>
    <mergeCell ref="E5:E7"/>
    <mergeCell ref="F5:F7"/>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J31"/>
  <sheetViews>
    <sheetView zoomScaleNormal="100" topLeftCell="A21" workbookViewId="0">
      <selection activeCell="B26" activeCellId="0" sqref="B26:B31"/>
    </sheetView>
  </sheetViews>
  <sheetFormatPr defaultRowHeight="12.0" defaultColWidth="8.0" x14ac:dyDescent="0.15"/>
  <cols>
    <col min="1" max="1" width="29.5" customWidth="1" style="765"/>
    <col min="2" max="2" width="40.0" customWidth="1" style="765"/>
    <col min="3" max="5" width="20.625" customWidth="1" style="765"/>
    <col min="6" max="6" width="14.375" customWidth="1" style="765"/>
    <col min="7" max="7" width="20.625" customWidth="1" style="765"/>
    <col min="8" max="9" width="13.375" customWidth="1" style="765"/>
    <col min="10" max="10" width="17.875" customWidth="1" style="765"/>
    <col min="11" max="16384" width="8.0" style="765"/>
  </cols>
  <sheetData>
    <row s="765" customFormat="1" ht="39.0" customHeight="1" x14ac:dyDescent="0.15" r="2" spans="1:10">
      <c r="A2" s="790" t="s">
        <v>1785</v>
      </c>
      <c r="B2" s="790"/>
      <c r="C2" s="790"/>
      <c r="D2" s="790"/>
      <c r="E2" s="790"/>
      <c r="F2" s="790"/>
      <c r="G2" s="790"/>
      <c r="H2" s="790"/>
      <c r="I2" s="790"/>
      <c r="J2" s="790"/>
    </row>
    <row s="765" customFormat="1" ht="23.0" customHeight="1" x14ac:dyDescent="0.15" r="3" spans="1:1">
      <c r="A3" s="789"/>
    </row>
    <row s="788" customFormat="1" ht="44.25" customHeight="1" x14ac:dyDescent="0.15" r="4" spans="1:10">
      <c r="A4" s="787" t="s">
        <v>1786</v>
      </c>
      <c r="B4" s="787" t="s">
        <v>1787</v>
      </c>
      <c r="C4" s="787" t="s">
        <v>1788</v>
      </c>
      <c r="D4" s="787" t="s">
        <v>1789</v>
      </c>
      <c r="E4" s="787" t="s">
        <v>1790</v>
      </c>
      <c r="F4" s="787" t="s">
        <v>1791</v>
      </c>
      <c r="G4" s="787" t="s">
        <v>1792</v>
      </c>
      <c r="H4" s="787" t="s">
        <v>1793</v>
      </c>
      <c r="I4" s="787" t="s">
        <v>1794</v>
      </c>
      <c r="J4" s="787" t="s">
        <v>1795</v>
      </c>
    </row>
    <row s="765" customFormat="1" ht="18.75" x14ac:dyDescent="0.15" r="5" spans="1:10">
      <c r="A5" s="786">
        <v>1</v>
      </c>
      <c r="B5" s="786">
        <v>2</v>
      </c>
      <c r="C5" s="786">
        <v>3</v>
      </c>
      <c r="D5" s="786">
        <v>4</v>
      </c>
      <c r="E5" s="786">
        <v>5</v>
      </c>
      <c r="F5" s="786">
        <v>6</v>
      </c>
      <c r="G5" s="786">
        <v>7</v>
      </c>
      <c r="H5" s="786">
        <v>8</v>
      </c>
      <c r="I5" s="786">
        <v>9</v>
      </c>
      <c r="J5" s="786">
        <v>10</v>
      </c>
    </row>
    <row s="765" customFormat="1" ht="35.0" customHeight="1" x14ac:dyDescent="0.15" r="6" spans="1:10">
      <c r="A6" s="772" t="s">
        <v>1796</v>
      </c>
      <c r="B6" s="785" t="s">
        <v>1797</v>
      </c>
      <c r="C6" s="784" t="s">
        <v>1798</v>
      </c>
      <c r="D6" s="779" t="s">
        <v>1799</v>
      </c>
      <c r="E6" s="779" t="s">
        <v>1800</v>
      </c>
      <c r="F6" s="779" t="s">
        <v>1801</v>
      </c>
      <c r="G6" s="779" t="s">
        <v>1802</v>
      </c>
      <c r="H6" s="779" t="s">
        <v>1803</v>
      </c>
      <c r="I6" s="779" t="s">
        <v>1804</v>
      </c>
      <c r="J6" s="779" t="s">
        <v>1805</v>
      </c>
    </row>
    <row s="765" customFormat="1" ht="35.0" customHeight="1" x14ac:dyDescent="0.15" r="7" spans="1:10">
      <c r="A7" s="781"/>
      <c r="B7" s="777"/>
      <c r="C7" s="783"/>
      <c r="D7" s="779" t="s">
        <v>1806</v>
      </c>
      <c r="E7" s="779" t="s">
        <v>1807</v>
      </c>
      <c r="F7" s="779" t="s">
        <v>1801</v>
      </c>
      <c r="G7" s="779" t="s">
        <v>1808</v>
      </c>
      <c r="H7" s="779" t="s">
        <v>1809</v>
      </c>
      <c r="I7" s="779" t="s">
        <v>1804</v>
      </c>
      <c r="J7" s="779" t="s">
        <v>1810</v>
      </c>
    </row>
    <row s="765" customFormat="1" ht="35.0" customHeight="1" x14ac:dyDescent="0.15" r="8" spans="1:10">
      <c r="A8" s="781"/>
      <c r="B8" s="777"/>
      <c r="C8" s="782"/>
      <c r="D8" s="779" t="s">
        <v>1811</v>
      </c>
      <c r="E8" s="779" t="s">
        <v>1812</v>
      </c>
      <c r="F8" s="779" t="s">
        <v>1813</v>
      </c>
      <c r="G8" s="779" t="s">
        <v>1814</v>
      </c>
      <c r="H8" s="779" t="s">
        <v>1815</v>
      </c>
      <c r="I8" s="779" t="s">
        <v>1804</v>
      </c>
      <c r="J8" s="779" t="s">
        <v>1816</v>
      </c>
    </row>
    <row s="10" customFormat="1" ht="35.0" customHeight="1" x14ac:dyDescent="0.15" r="9" spans="1:10">
      <c r="A9" s="781"/>
      <c r="B9" s="777"/>
      <c r="C9" s="780" t="s">
        <v>1817</v>
      </c>
      <c r="D9" s="779" t="s">
        <v>1818</v>
      </c>
      <c r="E9" s="779" t="s">
        <v>1819</v>
      </c>
      <c r="F9" s="779" t="s">
        <v>1801</v>
      </c>
      <c r="G9" s="779" t="s">
        <v>1820</v>
      </c>
      <c r="H9" s="779" t="s">
        <v>1809</v>
      </c>
      <c r="I9" s="779" t="s">
        <v>1804</v>
      </c>
      <c r="J9" s="779" t="s">
        <v>1821</v>
      </c>
    </row>
    <row s="765" customFormat="1" ht="35.0" customHeight="1" x14ac:dyDescent="0.15" r="10" spans="1:10">
      <c r="A10" s="778"/>
      <c r="B10" s="777"/>
      <c r="C10" s="776" t="s">
        <v>1822</v>
      </c>
      <c r="D10" s="775" t="s">
        <v>1823</v>
      </c>
      <c r="E10" s="775" t="s">
        <v>1824</v>
      </c>
      <c r="F10" s="775" t="s">
        <v>1801</v>
      </c>
      <c r="G10" s="775" t="s">
        <v>1825</v>
      </c>
      <c r="H10" s="775" t="s">
        <v>1809</v>
      </c>
      <c r="I10" s="775" t="s">
        <v>1804</v>
      </c>
      <c r="J10" s="775" t="s">
        <v>1826</v>
      </c>
    </row>
    <row s="765" customFormat="1" ht="37.0" customHeight="1" x14ac:dyDescent="0.15" r="11" spans="1:10">
      <c r="A11" s="772" t="s">
        <v>1827</v>
      </c>
      <c r="B11" s="774" t="s">
        <v>1828</v>
      </c>
      <c r="C11" s="768" t="s">
        <v>1798</v>
      </c>
      <c r="D11" s="766" t="s">
        <v>1799</v>
      </c>
      <c r="E11" s="766" t="s">
        <v>1829</v>
      </c>
      <c r="F11" s="766" t="s">
        <v>1801</v>
      </c>
      <c r="G11" s="766" t="s">
        <v>1830</v>
      </c>
      <c r="H11" s="766" t="s">
        <v>1831</v>
      </c>
      <c r="I11" s="766" t="s">
        <v>1804</v>
      </c>
      <c r="J11" s="766" t="s">
        <v>1832</v>
      </c>
    </row>
    <row s="765" customFormat="1" ht="37.0" customHeight="1" x14ac:dyDescent="0.15" r="12" spans="1:10">
      <c r="A12" s="772"/>
      <c r="B12" s="774"/>
      <c r="C12" s="768"/>
      <c r="D12" s="766" t="s">
        <v>1806</v>
      </c>
      <c r="E12" s="766" t="s">
        <v>1833</v>
      </c>
      <c r="F12" s="766" t="s">
        <v>1801</v>
      </c>
      <c r="G12" s="766" t="s">
        <v>1834</v>
      </c>
      <c r="H12" s="766" t="s">
        <v>1809</v>
      </c>
      <c r="I12" s="766" t="s">
        <v>1804</v>
      </c>
      <c r="J12" s="766" t="s">
        <v>1835</v>
      </c>
    </row>
    <row ht="37.0" customHeight="1" x14ac:dyDescent="0.15" r="13" spans="1:10">
      <c r="A13" s="772"/>
      <c r="B13" s="774"/>
      <c r="C13" s="768"/>
      <c r="D13" s="766" t="s">
        <v>1811</v>
      </c>
      <c r="E13" s="766" t="s">
        <v>1836</v>
      </c>
      <c r="F13" s="766" t="s">
        <v>1801</v>
      </c>
      <c r="G13" s="766" t="s">
        <v>1834</v>
      </c>
      <c r="H13" s="766" t="s">
        <v>1809</v>
      </c>
      <c r="I13" s="766" t="s">
        <v>1804</v>
      </c>
      <c r="J13" s="766" t="s">
        <v>1837</v>
      </c>
    </row>
    <row ht="37.0" customHeight="1" x14ac:dyDescent="0.15" r="14" spans="1:10">
      <c r="A14" s="772"/>
      <c r="B14" s="774"/>
      <c r="C14" s="771" t="s">
        <v>1817</v>
      </c>
      <c r="D14" s="766" t="s">
        <v>1818</v>
      </c>
      <c r="E14" s="766" t="s">
        <v>1838</v>
      </c>
      <c r="F14" s="766" t="s">
        <v>1813</v>
      </c>
      <c r="G14" s="766" t="s">
        <v>1839</v>
      </c>
      <c r="H14" s="766" t="s">
        <v>1809</v>
      </c>
      <c r="I14" s="766" t="s">
        <v>1804</v>
      </c>
      <c r="J14" s="766" t="s">
        <v>1840</v>
      </c>
    </row>
    <row ht="37.0" customHeight="1" x14ac:dyDescent="0.15" r="15" spans="1:10">
      <c r="A15" s="772"/>
      <c r="B15" s="774"/>
      <c r="C15" s="771" t="s">
        <v>1822</v>
      </c>
      <c r="D15" s="766" t="s">
        <v>1823</v>
      </c>
      <c r="E15" s="766" t="s">
        <v>1841</v>
      </c>
      <c r="F15" s="766" t="s">
        <v>1801</v>
      </c>
      <c r="G15" s="766" t="s">
        <v>1842</v>
      </c>
      <c r="H15" s="766" t="s">
        <v>1809</v>
      </c>
      <c r="I15" s="766" t="s">
        <v>1804</v>
      </c>
      <c r="J15" s="766" t="s">
        <v>1841</v>
      </c>
    </row>
    <row s="765" customFormat="1" ht="34.0" customHeight="1" x14ac:dyDescent="0.15" r="16" spans="1:10">
      <c r="A16" s="772" t="s">
        <v>1843</v>
      </c>
      <c r="B16" s="772" t="s">
        <v>1844</v>
      </c>
      <c r="C16" s="768" t="s">
        <v>1798</v>
      </c>
      <c r="D16" s="773" t="s">
        <v>1799</v>
      </c>
      <c r="E16" s="766" t="s">
        <v>1845</v>
      </c>
      <c r="F16" s="766" t="s">
        <v>1801</v>
      </c>
      <c r="G16" s="766" t="s">
        <v>1846</v>
      </c>
      <c r="H16" s="766" t="s">
        <v>1847</v>
      </c>
      <c r="I16" s="766" t="s">
        <v>1804</v>
      </c>
      <c r="J16" s="766" t="s">
        <v>1848</v>
      </c>
    </row>
    <row s="765" customFormat="1" ht="34.0" customHeight="1" x14ac:dyDescent="0.15" r="17" spans="1:10">
      <c r="A17" s="772"/>
      <c r="B17" s="772"/>
      <c r="C17" s="768"/>
      <c r="D17" s="773" t="s">
        <v>1799</v>
      </c>
      <c r="E17" s="766" t="s">
        <v>1849</v>
      </c>
      <c r="F17" s="766" t="s">
        <v>1813</v>
      </c>
      <c r="G17" s="766" t="s">
        <v>1850</v>
      </c>
      <c r="H17" s="766" t="s">
        <v>1851</v>
      </c>
      <c r="I17" s="766" t="s">
        <v>1804</v>
      </c>
      <c r="J17" s="766" t="s">
        <v>1852</v>
      </c>
    </row>
    <row s="765" customFormat="1" ht="34.0" customHeight="1" x14ac:dyDescent="0.15" r="18" spans="1:10">
      <c r="A18" s="772"/>
      <c r="B18" s="772"/>
      <c r="C18" s="768"/>
      <c r="D18" s="766" t="s">
        <v>1806</v>
      </c>
      <c r="E18" s="766" t="s">
        <v>1853</v>
      </c>
      <c r="F18" s="766" t="s">
        <v>1813</v>
      </c>
      <c r="G18" s="766" t="s">
        <v>1854</v>
      </c>
      <c r="H18" s="766"/>
      <c r="I18" s="766" t="s">
        <v>1855</v>
      </c>
      <c r="J18" s="766" t="s">
        <v>1856</v>
      </c>
    </row>
    <row s="765" customFormat="1" ht="34.0" customHeight="1" x14ac:dyDescent="0.15" r="19" spans="1:10">
      <c r="A19" s="772"/>
      <c r="B19" s="772"/>
      <c r="C19" s="771" t="s">
        <v>1817</v>
      </c>
      <c r="D19" s="766" t="s">
        <v>1818</v>
      </c>
      <c r="E19" s="766" t="s">
        <v>1857</v>
      </c>
      <c r="F19" s="766" t="s">
        <v>1813</v>
      </c>
      <c r="G19" s="766" t="s">
        <v>1858</v>
      </c>
      <c r="H19" s="766"/>
      <c r="I19" s="766" t="s">
        <v>1855</v>
      </c>
      <c r="J19" s="766" t="s">
        <v>1859</v>
      </c>
    </row>
    <row s="765" customFormat="1" ht="34.0" customHeight="1" x14ac:dyDescent="0.15" r="20" spans="1:10">
      <c r="A20" s="772"/>
      <c r="B20" s="772"/>
      <c r="C20" s="771" t="s">
        <v>1822</v>
      </c>
      <c r="D20" s="766" t="s">
        <v>1823</v>
      </c>
      <c r="E20" s="766" t="s">
        <v>1860</v>
      </c>
      <c r="F20" s="766" t="s">
        <v>1801</v>
      </c>
      <c r="G20" s="766" t="s">
        <v>1825</v>
      </c>
      <c r="H20" s="766" t="s">
        <v>1809</v>
      </c>
      <c r="I20" s="766" t="s">
        <v>1804</v>
      </c>
      <c r="J20" s="766" t="s">
        <v>1861</v>
      </c>
    </row>
    <row ht="39.0" customHeight="1" x14ac:dyDescent="0.15" r="21" spans="1:10">
      <c r="A21" s="772" t="s">
        <v>1862</v>
      </c>
      <c r="B21" s="772" t="s">
        <v>1863</v>
      </c>
      <c r="C21" s="768" t="s">
        <v>1798</v>
      </c>
      <c r="D21" s="766" t="s">
        <v>1799</v>
      </c>
      <c r="E21" s="766" t="s">
        <v>1864</v>
      </c>
      <c r="F21" s="766" t="s">
        <v>1813</v>
      </c>
      <c r="G21" s="766" t="s">
        <v>1839</v>
      </c>
      <c r="H21" s="766" t="s">
        <v>1809</v>
      </c>
      <c r="I21" s="766" t="s">
        <v>1804</v>
      </c>
      <c r="J21" s="766" t="s">
        <v>1865</v>
      </c>
    </row>
    <row ht="39.0" customHeight="1" x14ac:dyDescent="0.15" r="22" spans="1:10">
      <c r="A22" s="772"/>
      <c r="B22" s="772"/>
      <c r="C22" s="768"/>
      <c r="D22" s="766" t="s">
        <v>1799</v>
      </c>
      <c r="E22" s="766" t="s">
        <v>1866</v>
      </c>
      <c r="F22" s="766" t="s">
        <v>1813</v>
      </c>
      <c r="G22" s="766" t="s">
        <v>1839</v>
      </c>
      <c r="H22" s="766" t="s">
        <v>1809</v>
      </c>
      <c r="I22" s="766" t="s">
        <v>1804</v>
      </c>
      <c r="J22" s="766" t="s">
        <v>1867</v>
      </c>
    </row>
    <row ht="39.0" customHeight="1" x14ac:dyDescent="0.15" r="23" spans="1:10">
      <c r="A23" s="772"/>
      <c r="B23" s="772"/>
      <c r="C23" s="768"/>
      <c r="D23" s="766" t="s">
        <v>1806</v>
      </c>
      <c r="E23" s="766" t="s">
        <v>1868</v>
      </c>
      <c r="F23" s="766" t="s">
        <v>1813</v>
      </c>
      <c r="G23" s="766" t="s">
        <v>1839</v>
      </c>
      <c r="H23" s="766" t="s">
        <v>1809</v>
      </c>
      <c r="I23" s="766" t="s">
        <v>1804</v>
      </c>
      <c r="J23" s="766" t="s">
        <v>1869</v>
      </c>
    </row>
    <row ht="39.0" customHeight="1" x14ac:dyDescent="0.15" r="24" spans="1:10">
      <c r="A24" s="772"/>
      <c r="B24" s="772"/>
      <c r="C24" s="771" t="s">
        <v>1817</v>
      </c>
      <c r="D24" s="766" t="s">
        <v>1818</v>
      </c>
      <c r="E24" s="766" t="s">
        <v>1870</v>
      </c>
      <c r="F24" s="766" t="s">
        <v>1813</v>
      </c>
      <c r="G24" s="766" t="s">
        <v>1871</v>
      </c>
      <c r="H24" s="766"/>
      <c r="I24" s="766" t="s">
        <v>1855</v>
      </c>
      <c r="J24" s="766" t="s">
        <v>1872</v>
      </c>
    </row>
    <row ht="39.0" customHeight="1" x14ac:dyDescent="0.15" r="25" spans="1:10">
      <c r="A25" s="772"/>
      <c r="B25" s="772"/>
      <c r="C25" s="771" t="s">
        <v>1822</v>
      </c>
      <c r="D25" s="766" t="s">
        <v>1823</v>
      </c>
      <c r="E25" s="766" t="s">
        <v>1824</v>
      </c>
      <c r="F25" s="766" t="s">
        <v>1801</v>
      </c>
      <c r="G25" s="766" t="s">
        <v>1825</v>
      </c>
      <c r="H25" s="766" t="s">
        <v>1809</v>
      </c>
      <c r="I25" s="766" t="s">
        <v>1804</v>
      </c>
      <c r="J25" s="766" t="s">
        <v>1873</v>
      </c>
    </row>
    <row ht="30.0" customHeight="1" x14ac:dyDescent="0.15" r="26" spans="1:10">
      <c r="A26" s="770" t="s">
        <v>1874</v>
      </c>
      <c r="B26" s="1045" t="s">
        <v>1875</v>
      </c>
      <c r="C26" s="768" t="s">
        <v>1798</v>
      </c>
      <c r="D26" s="766" t="s">
        <v>1799</v>
      </c>
      <c r="E26" s="766" t="s">
        <v>1876</v>
      </c>
      <c r="F26" s="766" t="s">
        <v>1813</v>
      </c>
      <c r="G26" s="766" t="s">
        <v>1877</v>
      </c>
      <c r="H26" s="766" t="s">
        <v>1878</v>
      </c>
      <c r="I26" s="766" t="s">
        <v>1804</v>
      </c>
      <c r="J26" s="766" t="s">
        <v>1879</v>
      </c>
    </row>
    <row ht="30.0" customHeight="1" x14ac:dyDescent="0.15" r="27" spans="1:10">
      <c r="A27" s="769"/>
      <c r="B27" s="769"/>
      <c r="C27" s="768"/>
      <c r="D27" s="766" t="s">
        <v>1799</v>
      </c>
      <c r="E27" s="766" t="s">
        <v>1880</v>
      </c>
      <c r="F27" s="766" t="s">
        <v>1813</v>
      </c>
      <c r="G27" s="766" t="s">
        <v>1881</v>
      </c>
      <c r="H27" s="766" t="s">
        <v>1878</v>
      </c>
      <c r="I27" s="766" t="s">
        <v>1804</v>
      </c>
      <c r="J27" s="766" t="s">
        <v>1882</v>
      </c>
    </row>
    <row ht="30.0" customHeight="1" x14ac:dyDescent="0.15" r="28" spans="1:10">
      <c r="A28" s="769"/>
      <c r="B28" s="769"/>
      <c r="C28" s="768"/>
      <c r="D28" s="766" t="s">
        <v>1799</v>
      </c>
      <c r="E28" s="766" t="s">
        <v>1883</v>
      </c>
      <c r="F28" s="766" t="s">
        <v>1813</v>
      </c>
      <c r="G28" s="766" t="s">
        <v>1884</v>
      </c>
      <c r="H28" s="766" t="s">
        <v>1878</v>
      </c>
      <c r="I28" s="766" t="s">
        <v>1804</v>
      </c>
      <c r="J28" s="766" t="s">
        <v>1885</v>
      </c>
    </row>
    <row ht="30.0" customHeight="1" x14ac:dyDescent="0.15" r="29" spans="1:10">
      <c r="A29" s="769"/>
      <c r="B29" s="769"/>
      <c r="C29" s="768" t="s">
        <v>1817</v>
      </c>
      <c r="D29" s="766" t="s">
        <v>1886</v>
      </c>
      <c r="E29" s="766" t="s">
        <v>1887</v>
      </c>
      <c r="F29" s="766" t="s">
        <v>1801</v>
      </c>
      <c r="G29" s="766" t="s">
        <v>1888</v>
      </c>
      <c r="H29" s="766" t="s">
        <v>1889</v>
      </c>
      <c r="I29" s="766" t="s">
        <v>1804</v>
      </c>
      <c r="J29" s="766" t="s">
        <v>1890</v>
      </c>
    </row>
    <row ht="30.0" customHeight="1" x14ac:dyDescent="0.15" r="30" spans="1:10">
      <c r="A30" s="769"/>
      <c r="B30" s="769"/>
      <c r="C30" s="768"/>
      <c r="D30" s="766" t="s">
        <v>1886</v>
      </c>
      <c r="E30" s="766" t="s">
        <v>1891</v>
      </c>
      <c r="F30" s="766" t="s">
        <v>1813</v>
      </c>
      <c r="G30" s="766" t="s">
        <v>1839</v>
      </c>
      <c r="H30" s="766" t="s">
        <v>1809</v>
      </c>
      <c r="I30" s="766" t="s">
        <v>1804</v>
      </c>
      <c r="J30" s="766" t="s">
        <v>1891</v>
      </c>
    </row>
    <row ht="30.0" customHeight="1" x14ac:dyDescent="0.15" r="31" spans="1:10">
      <c r="A31" s="767"/>
      <c r="B31" s="767"/>
      <c r="C31" s="766" t="s">
        <v>1822</v>
      </c>
      <c r="D31" s="766" t="s">
        <v>1892</v>
      </c>
      <c r="E31" s="766" t="s">
        <v>1893</v>
      </c>
      <c r="F31" s="766" t="s">
        <v>1801</v>
      </c>
      <c r="G31" s="766" t="s">
        <v>1842</v>
      </c>
      <c r="H31" s="766" t="s">
        <v>1809</v>
      </c>
      <c r="I31" s="766" t="s">
        <v>1804</v>
      </c>
      <c r="J31" s="766" t="s">
        <v>1894</v>
      </c>
    </row>
  </sheetData>
  <mergeCells count="17">
    <mergeCell ref="A2:J2"/>
    <mergeCell ref="A6:A10"/>
    <mergeCell ref="A11:A15"/>
    <mergeCell ref="A16:A20"/>
    <mergeCell ref="A21:A25"/>
    <mergeCell ref="A26:A31"/>
    <mergeCell ref="B6:B10"/>
    <mergeCell ref="B11:B15"/>
    <mergeCell ref="B16:B20"/>
    <mergeCell ref="B21:B25"/>
    <mergeCell ref="B26:B31"/>
    <mergeCell ref="C6:C8"/>
    <mergeCell ref="C11:C13"/>
    <mergeCell ref="C16:C18"/>
    <mergeCell ref="C21:C23"/>
    <mergeCell ref="C26:C28"/>
    <mergeCell ref="C29:C30"/>
  </mergeCells>
  <phoneticPr fontId="0" type="noConversion"/>
  <pageMargins left="0.7513888708249791" right="0.7513888708249791" top="0.9999999849815069" bottom="0.9999999849815069" header="0.5076388674458181" footer="0.5076388674458181"/>
  <pageSetup paperSize="9" orientation="landscape"/>
  <headerFooter>
    <oddFooter>&amp;L&amp;C&amp;"宋体,常规"&amp;16- &amp;"宋体,常规"&amp;16&amp;P&amp;"宋体,常规"&amp;16 -&amp;R</oddFooter>
  </headerFooter>
  <extLst>
    <ext uri="{2D9387EB-5337-4D45-933B-B4D357D02E09}">
      <gutter val="0.0" pos="0"/>
    </ext>
  </extLst>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B13"/>
  <sheetViews>
    <sheetView tabSelected="1" zoomScaleNormal="100" topLeftCell="A1" workbookViewId="0">
      <selection activeCell="B6" activeCellId="0" sqref="B6"/>
    </sheetView>
  </sheetViews>
  <sheetFormatPr defaultRowHeight="13.5" defaultColWidth="9.0" x14ac:dyDescent="0.15"/>
  <cols>
    <col min="1" max="1" width="20.25" customWidth="1" style="2"/>
    <col min="2" max="2" width="80.375" customWidth="1" style="2"/>
    <col min="3" max="16384" width="9.0" style="761"/>
  </cols>
  <sheetData>
    <row ht="32.0" customHeight="1" x14ac:dyDescent="0.15" r="1" spans="1:2">
      <c r="A1" s="764" t="s">
        <v>1895</v>
      </c>
      <c r="B1" s="764"/>
    </row>
    <row ht="40.0" customHeight="1" x14ac:dyDescent="0.15" r="3" spans="1:2">
      <c r="A3" s="763" t="s">
        <v>1896</v>
      </c>
      <c r="B3" s="5" t="s">
        <v>1897</v>
      </c>
    </row>
    <row ht="67.5" x14ac:dyDescent="0.15" r="4" spans="1:2">
      <c r="A4" s="762" t="s">
        <v>1898</v>
      </c>
      <c r="B4" s="7" t="s">
        <v>1899</v>
      </c>
    </row>
    <row ht="81.0" x14ac:dyDescent="0.15" r="5" spans="1:2">
      <c r="A5" s="762" t="s">
        <v>1900</v>
      </c>
      <c r="B5" s="7" t="s">
        <v>1901</v>
      </c>
    </row>
    <row ht="60.0" customHeight="1" x14ac:dyDescent="0.15" r="6" spans="1:2">
      <c r="A6" s="762" t="s">
        <v>1902</v>
      </c>
      <c r="B6" s="7" t="s">
        <v>1903</v>
      </c>
    </row>
    <row ht="54.0" x14ac:dyDescent="0.15" r="7" spans="1:2">
      <c r="A7" s="762" t="s">
        <v>1904</v>
      </c>
      <c r="B7" s="7" t="s">
        <v>1905</v>
      </c>
    </row>
    <row ht="45.0" customHeight="1" x14ac:dyDescent="0.15" r="8" spans="1:2">
      <c r="A8" s="762" t="s">
        <v>1261</v>
      </c>
      <c r="B8" s="7" t="s">
        <v>1906</v>
      </c>
    </row>
    <row ht="54.0" x14ac:dyDescent="0.15" r="9" spans="1:2">
      <c r="A9" s="762" t="s">
        <v>1907</v>
      </c>
      <c r="B9" s="7" t="s">
        <v>1908</v>
      </c>
    </row>
    <row ht="54.0" x14ac:dyDescent="0.15" r="10" spans="1:2">
      <c r="A10" s="762" t="s">
        <v>1909</v>
      </c>
      <c r="B10" s="7" t="s">
        <v>1910</v>
      </c>
    </row>
    <row ht="45.0" customHeight="1" x14ac:dyDescent="0.15" r="11"/>
    <row ht="45.0" customHeight="1" x14ac:dyDescent="0.15" r="12"/>
    <row ht="45.0" customHeight="1" x14ac:dyDescent="0.15" r="13"/>
  </sheetData>
  <mergeCells count="1">
    <mergeCell ref="A1:B1"/>
  </mergeCells>
  <phoneticPr fontId="0" type="noConversion"/>
  <conditionalFormatting sqref="A4">
    <cfRule type="expression" stopIfTrue="1" priority="3" operator="between">
      <formula>"len($A:$A)=3"</formula>
    </cfRule>
  </conditionalFormatting>
  <conditionalFormatting sqref="A5">
    <cfRule type="expression" stopIfTrue="1" priority="1" operator="between">
      <formula>"len($A:$A)=3"</formula>
    </cfRule>
  </conditionalFormatting>
  <conditionalFormatting sqref="A9">
    <cfRule type="expression" stopIfTrue="1" priority="4" operator="between">
      <formula>"len($A:$A)=3"</formula>
    </cfRule>
  </conditionalFormatting>
  <conditionalFormatting sqref="A6 A8">
    <cfRule type="expression" stopIfTrue="1" priority="5" operator="between">
      <formula>"len($A:$A)=3"</formula>
    </cfRule>
  </conditionalFormatting>
  <conditionalFormatting sqref="A7 A10">
    <cfRule type="expression" stopIfTrue="1" priority="2" operator="between">
      <formula>"len($A:$A)=3"</formula>
    </cfRule>
  </conditionalFormatting>
  <pageMargins left="0.7513888708249791" right="0.7513888708249791" top="0.9999999849815069" bottom="0.9999999849815069" header="0.5076388674458181" footer="0.5076388674458181"/>
  <pageSetup paperSize="9"/>
  <headerFooter>
    <oddFooter>&amp;L&amp;C&amp;"宋体,常规"&amp;16- &amp;"宋体,常规"&amp;16&amp;P&amp;"宋体,常规"&amp;16 -&amp;R</oddFooter>
  </headerFooter>
  <extLst>
    <ext uri="{2D9387EB-5337-4D45-933B-B4D357D02E09}">
      <gutter val="0.0" pos="0"/>
    </ext>
  </extLst>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0"/>
  <sheetViews>
    <sheetView view="pageBreakPreview" zoomScale="100" zoomScaleNormal="100" topLeftCell="A1" workbookViewId="0">
      <selection activeCell="A10" activeCellId="0" sqref="A10:B10"/>
    </sheetView>
  </sheetViews>
  <sheetFormatPr defaultRowHeight="14.25" defaultColWidth="9.0" x14ac:dyDescent="0.15"/>
  <cols>
    <col min="1" max="1" width="36.25" customWidth="1" style="872"/>
    <col min="2" max="2" width="45.5" customWidth="1" style="873"/>
    <col min="3" max="3" width="12.625" customWidth="1" style="872"/>
    <col min="4" max="16374" width="9.0" style="872"/>
    <col min="16375" max="16376" width="35.625" customWidth="1" style="872"/>
    <col min="16377" max="16377" width="9.0" style="872"/>
    <col min="16378" max="16384" width="9.0" style="159"/>
  </cols>
  <sheetData>
    <row s="873" customFormat="1" ht="45.0" customHeight="1" x14ac:dyDescent="0.15" r="1" spans="1:2">
      <c r="A1" s="880" t="s">
        <v>1647</v>
      </c>
      <c r="B1" s="880"/>
    </row>
    <row s="873" customFormat="1" ht="20.1" customHeight="1" x14ac:dyDescent="0.15" r="2" spans="1:2">
      <c r="A2" s="879"/>
      <c r="B2" s="162" t="s">
        <v>2</v>
      </c>
    </row>
    <row s="878" customFormat="1" ht="45.0" customHeight="1" x14ac:dyDescent="0.15" r="3" spans="1:2">
      <c r="A3" s="763" t="s">
        <v>1648</v>
      </c>
      <c r="B3" s="763" t="s">
        <v>1649</v>
      </c>
    </row>
    <row s="873" customFormat="1" ht="36.0" customHeight="1" x14ac:dyDescent="0.15" r="4" spans="1:2">
      <c r="A4" s="167" t="s">
        <v>1263</v>
      </c>
      <c r="B4" s="876"/>
    </row>
    <row s="873" customFormat="1" ht="36.0" customHeight="1" x14ac:dyDescent="0.15" r="5" spans="1:2">
      <c r="A5" s="167" t="s">
        <v>1265</v>
      </c>
      <c r="B5" s="876"/>
    </row>
    <row s="873" customFormat="1" ht="36.0" customHeight="1" x14ac:dyDescent="0.15" r="6" spans="1:2">
      <c r="A6" s="167" t="s">
        <v>1266</v>
      </c>
      <c r="B6" s="876"/>
    </row>
    <row s="873" customFormat="1" ht="36.0" customHeight="1" x14ac:dyDescent="0.15" r="7" spans="1:2">
      <c r="A7" s="167" t="s">
        <v>1267</v>
      </c>
      <c r="B7" s="876"/>
    </row>
    <row s="873" customFormat="1" ht="36.0" customHeight="1" x14ac:dyDescent="0.15" r="8" spans="1:2">
      <c r="A8" s="167" t="s">
        <v>1268</v>
      </c>
      <c r="B8" s="876"/>
    </row>
    <row s="873" customFormat="1" ht="36.0" customHeight="1" x14ac:dyDescent="0.15" r="9" spans="1:2">
      <c r="A9" s="5" t="s">
        <v>1650</v>
      </c>
      <c r="B9" s="875">
        <f>SUM(B4:B8)</f>
        <v>0</v>
      </c>
    </row>
    <row s="873" customFormat="1" ht="28.0" customHeight="1" x14ac:dyDescent="0.15" r="10" spans="1:2">
      <c r="A10" s="874" t="s">
        <v>1651</v>
      </c>
      <c r="B10" s="874"/>
    </row>
  </sheetData>
  <mergeCells count="2">
    <mergeCell ref="A1:B1"/>
    <mergeCell ref="A10:B10"/>
  </mergeCells>
  <phoneticPr fontId="0" type="noConversion"/>
  <conditionalFormatting sqref="B3">
    <cfRule type="cellIs" stopIfTrue="1" priority="2" operator="lessThanOrEqual" dxfId="0">
      <formula>-1</formula>
    </cfRule>
  </conditionalFormatting>
  <conditionalFormatting sqref="C3:G3">
    <cfRule type="cellIs" stopIfTrue="1" priority="4" operator="lessThanOrEqual" dxfId="0">
      <formula>-1</formula>
    </cfRule>
  </conditionalFormatting>
  <conditionalFormatting sqref="B4:B6">
    <cfRule type="cellIs" stopIfTrue="1" priority="1" operator="lessThanOrEqual" dxfId="0">
      <formula>-1</formula>
    </cfRule>
  </conditionalFormatting>
  <conditionalFormatting sqref="C1:G2">
    <cfRule type="cellIs" stopIfTrue="1" priority="6" operator="lessThanOrEqual" dxfId="0">
      <formula>-1</formula>
    </cfRule>
    <cfRule type="cellIs" stopIfTrue="1" priority="5" operator="greaterThanOrEqual" dxfId="0">
      <formula>10</formula>
    </cfRule>
  </conditionalFormatting>
  <conditionalFormatting sqref="C4:G6">
    <cfRule type="cellIs" stopIfTrue="1" priority="3" operator="lessThanOrEqual" dxfId="0">
      <formula>-1</formula>
    </cfRule>
  </conditionalFormatting>
  <printOptions horizontalCentered="1"/>
  <pageMargins left="0.4722222099154015" right="0.3930555553886834" top="0.7479166421364611" bottom="0.7479166421364611" header="0.31458331843999426" footer="0.31458331843999426"/>
  <pageSetup paperSize="9"/>
  <headerFooter>
    <oddFooter>&amp;L&amp;C&amp;"宋体,常规"&amp;16- &amp;"宋体,常规"&amp;16&amp;P&amp;"宋体,常规"&amp;16 -&amp;R</oddFooter>
  </headerFooter>
  <extLst>
    <ext uri="{2D9387EB-5337-4D45-933B-B4D357D02E09}">
      <gutter val="0.0" pos="0"/>
    </ext>
  </extLst>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1"/>
  <sheetViews>
    <sheetView view="pageBreakPreview" zoomScale="100" zoomScaleNormal="100" topLeftCell="A1" workbookViewId="0">
      <selection activeCell="B25" activeCellId="0" sqref="B25"/>
    </sheetView>
  </sheetViews>
  <sheetFormatPr defaultRowHeight="14.25" defaultColWidth="9.0" x14ac:dyDescent="0.15"/>
  <cols>
    <col min="1" max="1" width="46.625" customWidth="1" style="872"/>
    <col min="2" max="2" width="38.0" customWidth="1" style="873"/>
    <col min="3" max="16371" width="9.0" style="872"/>
    <col min="16372" max="16373" width="35.625" customWidth="1" style="872"/>
    <col min="16374" max="16374" width="9.0" style="872"/>
    <col min="16375" max="16384" width="9.0" style="159"/>
  </cols>
  <sheetData>
    <row s="873" customFormat="1" ht="45.0" customHeight="1" x14ac:dyDescent="0.15" r="1" spans="1:2">
      <c r="A1" s="880" t="s">
        <v>1652</v>
      </c>
      <c r="B1" s="880"/>
    </row>
    <row s="873" customFormat="1" ht="20.1" customHeight="1" x14ac:dyDescent="0.15" r="2" spans="1:2">
      <c r="A2" s="879"/>
      <c r="B2" s="162" t="s">
        <v>2</v>
      </c>
    </row>
    <row s="878" customFormat="1" ht="45.0" customHeight="1" x14ac:dyDescent="0.15" r="3" spans="1:2">
      <c r="A3" s="763" t="s">
        <v>1653</v>
      </c>
      <c r="B3" s="763" t="s">
        <v>1649</v>
      </c>
    </row>
    <row s="873" customFormat="1" ht="36.0" customHeight="1" x14ac:dyDescent="0.15" r="4" spans="1:2">
      <c r="A4" s="164"/>
      <c r="B4" s="876"/>
    </row>
    <row s="873" customFormat="1" ht="36.0" customHeight="1" x14ac:dyDescent="0.15" r="5" spans="1:2">
      <c r="A5" s="164"/>
      <c r="B5" s="876"/>
    </row>
    <row s="873" customFormat="1" ht="36.0" customHeight="1" x14ac:dyDescent="0.15" r="6" spans="1:2">
      <c r="A6" s="164"/>
      <c r="B6" s="876"/>
    </row>
    <row s="873" customFormat="1" ht="36.0" customHeight="1" x14ac:dyDescent="0.15" r="7" spans="1:2">
      <c r="A7" s="164"/>
      <c r="B7" s="876"/>
    </row>
    <row s="873" customFormat="1" ht="36.0" customHeight="1" x14ac:dyDescent="0.15" r="8" spans="1:2">
      <c r="A8" s="164"/>
      <c r="B8" s="876"/>
    </row>
    <row s="873" customFormat="1" ht="36.0" customHeight="1" x14ac:dyDescent="0.15" r="9" spans="1:2">
      <c r="A9" s="164"/>
      <c r="B9" s="876"/>
    </row>
    <row s="873" customFormat="1" ht="36.0" customHeight="1" x14ac:dyDescent="0.15" r="10" spans="1:2">
      <c r="A10" s="877"/>
      <c r="B10" s="876"/>
    </row>
    <row s="873" customFormat="1" ht="36.0" customHeight="1" x14ac:dyDescent="0.15" r="11" spans="1:2">
      <c r="A11" s="167"/>
      <c r="B11" s="876"/>
    </row>
    <row s="873" customFormat="1" ht="36.0" customHeight="1" x14ac:dyDescent="0.15" r="12" spans="1:2">
      <c r="A12" s="168"/>
      <c r="B12" s="876"/>
    </row>
    <row s="873" customFormat="1" ht="36.0" customHeight="1" x14ac:dyDescent="0.15" r="13" spans="1:2">
      <c r="A13" s="168"/>
      <c r="B13" s="876"/>
    </row>
    <row s="873" customFormat="1" ht="36.0" customHeight="1" x14ac:dyDescent="0.15" r="14" spans="1:2">
      <c r="A14" s="168"/>
      <c r="B14" s="876"/>
    </row>
    <row s="873" customFormat="1" ht="36.0" customHeight="1" x14ac:dyDescent="0.15" r="15" spans="1:2">
      <c r="A15" s="168"/>
      <c r="B15" s="876"/>
    </row>
    <row s="873" customFormat="1" ht="36.0" customHeight="1" x14ac:dyDescent="0.15" r="16" spans="1:2">
      <c r="A16" s="168"/>
      <c r="B16" s="876"/>
    </row>
    <row s="873" customFormat="1" ht="36.0" customHeight="1" x14ac:dyDescent="0.15" r="17" spans="1:2">
      <c r="A17" s="168"/>
      <c r="B17" s="876"/>
    </row>
    <row s="873" customFormat="1" ht="36.0" customHeight="1" x14ac:dyDescent="0.15" r="18" spans="1:2">
      <c r="A18" s="168"/>
      <c r="B18" s="876"/>
    </row>
    <row s="873" customFormat="1" ht="31.0" customHeight="1" x14ac:dyDescent="0.15" r="19" spans="1:2">
      <c r="A19" s="5" t="s">
        <v>1650</v>
      </c>
      <c r="B19" s="875"/>
    </row>
    <row s="873" customFormat="1" ht="14.25" x14ac:dyDescent="0.15" r="20" spans="1:16377">
      <c r="A20" s="874" t="s">
        <v>1651</v>
      </c>
      <c r="B20" s="874"/>
      <c r="XEU20" s="159"/>
      <c r="XEV20" s="159"/>
      <c r="XEW20" s="159"/>
    </row>
    <row s="873" customFormat="1" ht="14.25" x14ac:dyDescent="0.15" r="21" spans="16375:16377">
      <c r="XEU21" s="159"/>
      <c r="XEV21" s="159"/>
      <c r="XEW21" s="159"/>
    </row>
  </sheetData>
  <mergeCells count="2">
    <mergeCell ref="A1:B1"/>
    <mergeCell ref="A20:B20"/>
  </mergeCells>
  <phoneticPr fontId="0" type="noConversion"/>
  <conditionalFormatting sqref="B3:G3">
    <cfRule type="cellIs" stopIfTrue="1" priority="2" operator="lessThanOrEqual" dxfId="0">
      <formula>-1</formula>
    </cfRule>
  </conditionalFormatting>
  <conditionalFormatting sqref="B4:G9">
    <cfRule type="cellIs" stopIfTrue="1" priority="1" operator="lessThanOrEqual" dxfId="0">
      <formula>-1</formula>
    </cfRule>
  </conditionalFormatting>
  <printOptions horizontalCentered="1"/>
  <pageMargins left="0.4722222099154015" right="0.3930555553886834" top="0.7479166421364611" bottom="0.7479166421364611" header="0.31458331843999426" footer="0.31458331843999426"/>
  <pageSetup paperSize="9"/>
  <headerFooter>
    <oddFooter>&amp;L&amp;C&amp;"宋体,常规"&amp;16- &amp;"宋体,常规"&amp;16&amp;P&amp;"宋体,常规"&amp;16 -&amp;R</oddFooter>
  </headerFooter>
  <extLst>
    <ext uri="{2D9387EB-5337-4D45-933B-B4D357D02E09}">
      <gutter val="0.0" pos="0"/>
    </ext>
  </extLst>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IN11"/>
  <sheetViews>
    <sheetView zoomScaleNormal="100" topLeftCell="A1" workbookViewId="0">
      <selection activeCell="A11" activeCellId="0" sqref="A1:E11"/>
    </sheetView>
  </sheetViews>
  <sheetFormatPr defaultRowHeight="13.5" defaultColWidth="9.0" x14ac:dyDescent="0.15"/>
  <cols>
    <col min="1" max="1" width="37.75" customWidth="1" style="321"/>
    <col min="2" max="2" width="22.0" customWidth="1" style="321"/>
    <col min="3" max="4" width="23.875" customWidth="1" style="321"/>
    <col min="5" max="5" width="24.5" customWidth="1" style="321"/>
    <col min="6" max="248" width="9.0" style="321"/>
    <col min="249" max="16384" width="9.0" style="761"/>
  </cols>
  <sheetData>
    <row s="321" customFormat="1" ht="41.0" customHeight="1" x14ac:dyDescent="0.15" r="1" spans="1:5">
      <c r="A1" s="662" t="s">
        <v>1271</v>
      </c>
      <c r="B1" s="662"/>
      <c r="C1" s="662"/>
      <c r="D1" s="662"/>
      <c r="E1" s="662"/>
    </row>
    <row s="321" customFormat="1" ht="17.0" customHeight="1" x14ac:dyDescent="0.15" r="2" spans="1:5">
      <c r="A2" s="337"/>
      <c r="B2" s="337"/>
      <c r="C2" s="337"/>
      <c r="D2" s="338"/>
      <c r="E2" s="162" t="s">
        <v>2</v>
      </c>
    </row>
    <row s="2" customFormat="1" ht="25.0" customHeight="1" x14ac:dyDescent="0.15" r="3" spans="1:5">
      <c r="A3" s="983" t="s">
        <v>4</v>
      </c>
      <c r="B3" s="983" t="s">
        <v>1272</v>
      </c>
      <c r="C3" s="983" t="s">
        <v>6</v>
      </c>
      <c r="D3" s="982" t="s">
        <v>1273</v>
      </c>
      <c r="E3" s="981"/>
    </row>
    <row s="2" customFormat="1" ht="25.0" customHeight="1" x14ac:dyDescent="0.15" r="4" spans="1:5">
      <c r="A4" s="980"/>
      <c r="B4" s="980"/>
      <c r="C4" s="980"/>
      <c r="D4" s="763" t="s">
        <v>1274</v>
      </c>
      <c r="E4" s="763" t="s">
        <v>1275</v>
      </c>
    </row>
    <row s="321" customFormat="1" ht="35.0" customHeight="1" x14ac:dyDescent="0.15" r="5" spans="1:5">
      <c r="A5" s="979" t="s">
        <v>1256</v>
      </c>
      <c r="B5" s="344">
        <f>SUM(B6:B8)</f>
        <v>442.42</v>
      </c>
      <c r="C5" s="344">
        <f>SUM(C6:C8)</f>
        <v>437.06</v>
      </c>
      <c r="D5" s="345">
        <f>C5-B5</f>
        <v>-5.36</v>
      </c>
      <c r="E5" s="346">
        <f>D5/B5</f>
        <v>-0.0121</v>
      </c>
    </row>
    <row s="321" customFormat="1" ht="35.0" customHeight="1" x14ac:dyDescent="0.15" r="6" spans="1:5">
      <c r="A6" s="833" t="s">
        <v>1276</v>
      </c>
      <c r="B6" s="347">
        <v>0</v>
      </c>
      <c r="C6" s="347">
        <v>0</v>
      </c>
      <c r="D6" s="345">
        <f>C6-B6</f>
        <v>0</v>
      </c>
      <c r="E6" s="346"/>
    </row>
    <row s="321" customFormat="1" ht="35.0" customHeight="1" x14ac:dyDescent="0.15" r="7" spans="1:5">
      <c r="A7" s="833" t="s">
        <v>1277</v>
      </c>
      <c r="B7" s="347">
        <v>153.12</v>
      </c>
      <c r="C7" s="347">
        <v>157.66</v>
      </c>
      <c r="D7" s="345">
        <f>C7-B7</f>
        <v>4.54</v>
      </c>
      <c r="E7" s="346">
        <f>D7/B7</f>
        <v>0.0296</v>
      </c>
    </row>
    <row s="321" customFormat="1" ht="35.0" customHeight="1" x14ac:dyDescent="0.15" r="8" spans="1:5">
      <c r="A8" s="833" t="s">
        <v>1278</v>
      </c>
      <c r="B8" s="347">
        <f>SUM(B9:B10)</f>
        <v>289.3</v>
      </c>
      <c r="C8" s="347">
        <f>SUM(C9:C10)</f>
        <v>279.4</v>
      </c>
      <c r="D8" s="345">
        <f>C8-B8</f>
        <v>-9.9</v>
      </c>
      <c r="E8" s="346">
        <f>D8/B8</f>
        <v>-0.0342</v>
      </c>
    </row>
    <row s="321" customFormat="1" ht="35.0" customHeight="1" x14ac:dyDescent="0.15" r="9" spans="1:5">
      <c r="A9" s="827" t="s">
        <v>1279</v>
      </c>
      <c r="B9" s="347">
        <v>100</v>
      </c>
      <c r="C9" s="347">
        <v>100</v>
      </c>
      <c r="D9" s="345">
        <f>C9-B9</f>
        <v>0</v>
      </c>
      <c r="E9" s="346">
        <f>D9/B9</f>
        <v>0</v>
      </c>
    </row>
    <row s="321" customFormat="1" ht="35.0" customHeight="1" x14ac:dyDescent="0.15" r="10" spans="1:5">
      <c r="A10" s="827" t="s">
        <v>1280</v>
      </c>
      <c r="B10" s="347">
        <v>189.3</v>
      </c>
      <c r="C10" s="347">
        <v>179.4</v>
      </c>
      <c r="D10" s="345">
        <f>C10-B10</f>
        <v>-9.9</v>
      </c>
      <c r="E10" s="346">
        <f>D10/B10</f>
        <v>-0.0523</v>
      </c>
    </row>
    <row s="321" customFormat="1" ht="97.0" customHeight="1" x14ac:dyDescent="0.15" r="11" spans="1:5">
      <c r="A11" s="659" t="s">
        <v>1281</v>
      </c>
      <c r="B11" s="659"/>
      <c r="C11" s="659"/>
      <c r="D11" s="659"/>
      <c r="E11" s="659"/>
    </row>
  </sheetData>
  <mergeCells count="6">
    <mergeCell ref="A1:E1"/>
    <mergeCell ref="D3:E3"/>
    <mergeCell ref="A11:E11"/>
    <mergeCell ref="A3:A4"/>
    <mergeCell ref="B3:B4"/>
    <mergeCell ref="C3:C4"/>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B75"/>
  <sheetViews>
    <sheetView showZeros="0" view="pageBreakPreview" zoomScale="100" zoomScaleNormal="100" topLeftCell="A1" workbookViewId="0">
      <selection activeCell="B9" activeCellId="0" sqref="A1:B75"/>
    </sheetView>
  </sheetViews>
  <sheetFormatPr defaultRowHeight="13.5" defaultColWidth="9.0" x14ac:dyDescent="0.15"/>
  <cols>
    <col min="1" max="1" width="50.125" customWidth="1"/>
    <col min="2" max="2" width="44.0" customWidth="1"/>
  </cols>
  <sheetData>
    <row ht="60.0" customHeight="1" x14ac:dyDescent="0.15" r="1" spans="1:2">
      <c r="A1" s="999" t="s">
        <v>1165</v>
      </c>
      <c r="B1" s="998"/>
    </row>
    <row ht="20.1" customHeight="1" x14ac:dyDescent="0.15" r="2" spans="1:2">
      <c r="A2" s="997"/>
      <c r="B2" s="996" t="s">
        <v>2</v>
      </c>
    </row>
    <row ht="45.0" customHeight="1" x14ac:dyDescent="0.15" r="3" spans="1:2">
      <c r="A3" s="69" t="s">
        <v>1166</v>
      </c>
      <c r="B3" s="812" t="s">
        <v>6</v>
      </c>
    </row>
    <row ht="24.0" customHeight="1" x14ac:dyDescent="0.15" r="4" spans="1:2">
      <c r="A4" s="369" t="s">
        <v>1167</v>
      </c>
      <c r="B4" s="994">
        <v>32178</v>
      </c>
    </row>
    <row ht="24.0" customHeight="1" x14ac:dyDescent="0.15" r="5" spans="1:2">
      <c r="A5" s="371" t="s">
        <v>1168</v>
      </c>
      <c r="B5" s="995">
        <v>15526</v>
      </c>
    </row>
    <row ht="24.0" customHeight="1" x14ac:dyDescent="0.15" r="6" spans="1:2">
      <c r="A6" s="371" t="s">
        <v>1169</v>
      </c>
      <c r="B6" s="995">
        <v>7059</v>
      </c>
    </row>
    <row ht="24.0" customHeight="1" x14ac:dyDescent="0.15" r="7" spans="1:2">
      <c r="A7" s="371" t="s">
        <v>1170</v>
      </c>
      <c r="B7" s="995">
        <v>2838</v>
      </c>
    </row>
    <row ht="24.0" customHeight="1" x14ac:dyDescent="0.15" r="8" spans="1:2">
      <c r="A8" s="371" t="s">
        <v>1171</v>
      </c>
      <c r="B8" s="995">
        <v>6755</v>
      </c>
    </row>
    <row ht="24.0" customHeight="1" x14ac:dyDescent="0.15" r="9" spans="1:2">
      <c r="A9" s="993" t="s">
        <v>1172</v>
      </c>
      <c r="B9" s="994">
        <v>3987</v>
      </c>
    </row>
    <row ht="24.0" customHeight="1" x14ac:dyDescent="0.15" r="10" spans="1:2">
      <c r="A10" s="371" t="s">
        <v>1173</v>
      </c>
      <c r="B10" s="995">
        <v>2611</v>
      </c>
    </row>
    <row ht="24.0" customHeight="1" x14ac:dyDescent="0.15" r="11" spans="1:2">
      <c r="A11" s="371" t="s">
        <v>1174</v>
      </c>
      <c r="B11" s="995">
        <v>112</v>
      </c>
    </row>
    <row ht="24.0" customHeight="1" x14ac:dyDescent="0.15" r="12" spans="1:2">
      <c r="A12" s="371" t="s">
        <v>1175</v>
      </c>
      <c r="B12" s="995">
        <v>187</v>
      </c>
    </row>
    <row ht="24.0" customHeight="1" x14ac:dyDescent="0.15" r="13" spans="1:2">
      <c r="A13" s="371" t="s">
        <v>1176</v>
      </c>
      <c r="B13" s="995">
        <v>2</v>
      </c>
    </row>
    <row ht="24.0" customHeight="1" x14ac:dyDescent="0.15" r="14" spans="1:2">
      <c r="A14" s="371" t="s">
        <v>1177</v>
      </c>
      <c r="B14" s="995">
        <v>442</v>
      </c>
    </row>
    <row ht="24.0" customHeight="1" x14ac:dyDescent="0.15" r="15" spans="1:2">
      <c r="A15" s="371" t="s">
        <v>1178</v>
      </c>
      <c r="B15" s="995">
        <v>110</v>
      </c>
    </row>
    <row ht="24.0" customHeight="1" x14ac:dyDescent="0.15" r="16" spans="1:2">
      <c r="A16" s="371" t="s">
        <v>1179</v>
      </c>
      <c r="B16" s="995"/>
    </row>
    <row ht="24.0" customHeight="1" x14ac:dyDescent="0.15" r="17" spans="1:2">
      <c r="A17" s="371" t="s">
        <v>1180</v>
      </c>
      <c r="B17" s="995">
        <v>143</v>
      </c>
    </row>
    <row ht="24.0" customHeight="1" x14ac:dyDescent="0.15" r="18" spans="1:2">
      <c r="A18" s="371" t="s">
        <v>1181</v>
      </c>
      <c r="B18" s="995"/>
    </row>
    <row ht="24.0" customHeight="1" x14ac:dyDescent="0.15" r="19" spans="1:2">
      <c r="A19" s="371" t="s">
        <v>1182</v>
      </c>
      <c r="B19" s="995">
        <v>380</v>
      </c>
    </row>
    <row ht="24.0" customHeight="1" x14ac:dyDescent="0.15" r="20" spans="1:2">
      <c r="A20" s="993" t="s">
        <v>1183</v>
      </c>
      <c r="B20" s="994">
        <v>0</v>
      </c>
    </row>
    <row ht="24.0" customHeight="1" x14ac:dyDescent="0.15" r="21" spans="1:2">
      <c r="A21" s="371" t="s">
        <v>1184</v>
      </c>
      <c r="B21" s="374"/>
    </row>
    <row ht="24.0" customHeight="1" x14ac:dyDescent="0.15" r="22" spans="1:2">
      <c r="A22" s="371" t="s">
        <v>1185</v>
      </c>
      <c r="B22" s="994"/>
    </row>
    <row ht="24.0" customHeight="1" x14ac:dyDescent="0.15" r="23" spans="1:2">
      <c r="A23" s="371" t="s">
        <v>1186</v>
      </c>
      <c r="B23" s="374"/>
    </row>
    <row ht="24.0" customHeight="1" x14ac:dyDescent="0.15" r="24" spans="1:2">
      <c r="A24" s="371" t="s">
        <v>1187</v>
      </c>
      <c r="B24" s="995"/>
    </row>
    <row ht="24.0" customHeight="1" x14ac:dyDescent="0.15" r="25" spans="1:2">
      <c r="A25" s="371" t="s">
        <v>1188</v>
      </c>
      <c r="B25" s="994"/>
    </row>
    <row ht="24.0" customHeight="1" x14ac:dyDescent="0.15" r="26" spans="1:2">
      <c r="A26" s="371" t="s">
        <v>1189</v>
      </c>
      <c r="B26" s="374"/>
    </row>
    <row ht="24.0" customHeight="1" x14ac:dyDescent="0.15" r="27" spans="1:2">
      <c r="A27" s="371" t="s">
        <v>1190</v>
      </c>
      <c r="B27" s="994"/>
    </row>
    <row ht="24.0" customHeight="1" x14ac:dyDescent="0.15" r="28" spans="1:2">
      <c r="A28" s="993" t="s">
        <v>1191</v>
      </c>
      <c r="B28" s="995">
        <v>0</v>
      </c>
    </row>
    <row ht="24.0" customHeight="1" x14ac:dyDescent="0.15" r="29" spans="1:2">
      <c r="A29" s="371" t="s">
        <v>1184</v>
      </c>
      <c r="B29" s="995"/>
    </row>
    <row ht="24.0" customHeight="1" x14ac:dyDescent="0.15" r="30" spans="1:2">
      <c r="A30" s="371" t="s">
        <v>1185</v>
      </c>
      <c r="B30" s="995"/>
    </row>
    <row ht="24.0" customHeight="1" x14ac:dyDescent="0.15" r="31" spans="1:2">
      <c r="A31" s="371" t="s">
        <v>1186</v>
      </c>
      <c r="B31" s="994"/>
    </row>
    <row ht="24.0" customHeight="1" x14ac:dyDescent="0.15" r="32" spans="1:2">
      <c r="A32" s="371" t="s">
        <v>1188</v>
      </c>
      <c r="B32" s="994"/>
    </row>
    <row ht="24.0" customHeight="1" x14ac:dyDescent="0.15" r="33" spans="1:2">
      <c r="A33" s="371" t="s">
        <v>1189</v>
      </c>
      <c r="B33" s="994"/>
    </row>
    <row ht="24.0" customHeight="1" x14ac:dyDescent="0.15" r="34" spans="1:2">
      <c r="A34" s="371" t="s">
        <v>1190</v>
      </c>
      <c r="B34" s="994"/>
    </row>
    <row ht="24.0" customHeight="1" x14ac:dyDescent="0.15" r="35" spans="1:2">
      <c r="A35" s="993" t="s">
        <v>1192</v>
      </c>
      <c r="B35" s="994">
        <v>65161</v>
      </c>
    </row>
    <row ht="24.0" customHeight="1" x14ac:dyDescent="0.15" r="36" spans="1:2">
      <c r="A36" s="371" t="s">
        <v>1193</v>
      </c>
      <c r="B36" s="995">
        <v>63592</v>
      </c>
    </row>
    <row ht="24.0" customHeight="1" x14ac:dyDescent="0.15" r="37" spans="1:2">
      <c r="A37" s="371" t="s">
        <v>1194</v>
      </c>
      <c r="B37" s="995">
        <v>1569</v>
      </c>
    </row>
    <row ht="24.0" customHeight="1" x14ac:dyDescent="0.15" r="38" spans="1:2">
      <c r="A38" s="371" t="s">
        <v>1195</v>
      </c>
      <c r="B38" s="994"/>
    </row>
    <row ht="24.0" customHeight="1" x14ac:dyDescent="0.15" r="39" spans="1:2">
      <c r="A39" s="993" t="s">
        <v>1196</v>
      </c>
      <c r="B39" s="994">
        <v>0</v>
      </c>
    </row>
    <row ht="24.0" customHeight="1" x14ac:dyDescent="0.15" r="40" spans="1:2">
      <c r="A40" s="371" t="s">
        <v>1197</v>
      </c>
      <c r="B40" s="994"/>
    </row>
    <row ht="24.0" customHeight="1" x14ac:dyDescent="0.15" r="41" spans="1:2">
      <c r="A41" s="371" t="s">
        <v>1198</v>
      </c>
      <c r="B41" s="994"/>
    </row>
    <row ht="24.0" customHeight="1" x14ac:dyDescent="0.15" r="42" spans="1:2">
      <c r="A42" s="993" t="s">
        <v>1199</v>
      </c>
      <c r="B42" s="994">
        <v>0</v>
      </c>
    </row>
    <row ht="24.0" customHeight="1" x14ac:dyDescent="0.15" r="43" spans="1:2">
      <c r="A43" s="371" t="s">
        <v>1200</v>
      </c>
      <c r="B43" s="994"/>
    </row>
    <row ht="24.0" customHeight="1" x14ac:dyDescent="0.15" r="44" spans="1:2">
      <c r="A44" s="371" t="s">
        <v>1201</v>
      </c>
      <c r="B44" s="994"/>
    </row>
    <row ht="24.0" customHeight="1" x14ac:dyDescent="0.15" r="45" spans="1:2">
      <c r="A45" s="371" t="s">
        <v>1202</v>
      </c>
      <c r="B45" s="994"/>
    </row>
    <row ht="24.0" customHeight="1" x14ac:dyDescent="0.15" r="46" spans="1:2">
      <c r="A46" s="993" t="s">
        <v>1203</v>
      </c>
      <c r="B46" s="994">
        <v>0</v>
      </c>
    </row>
    <row ht="24.0" customHeight="1" x14ac:dyDescent="0.15" r="47" spans="1:2">
      <c r="A47" s="371" t="s">
        <v>1204</v>
      </c>
      <c r="B47" s="994"/>
    </row>
    <row ht="24.0" customHeight="1" x14ac:dyDescent="0.15" r="48" spans="1:2">
      <c r="A48" s="371" t="s">
        <v>1205</v>
      </c>
      <c r="B48" s="994"/>
    </row>
    <row ht="24.0" customHeight="1" x14ac:dyDescent="0.15" r="49" spans="1:2">
      <c r="A49" s="371" t="s">
        <v>1206</v>
      </c>
      <c r="B49" s="994"/>
    </row>
    <row ht="24.0" customHeight="1" x14ac:dyDescent="0.15" r="50" spans="1:2">
      <c r="A50" s="371" t="s">
        <v>1207</v>
      </c>
      <c r="B50" s="994"/>
    </row>
    <row ht="24.0" customHeight="1" x14ac:dyDescent="0.15" r="51" spans="1:2">
      <c r="A51" s="993" t="s">
        <v>1208</v>
      </c>
      <c r="B51" s="994">
        <v>6205</v>
      </c>
    </row>
    <row ht="24.0" customHeight="1" x14ac:dyDescent="0.15" r="52" spans="1:2">
      <c r="A52" s="371" t="s">
        <v>1209</v>
      </c>
      <c r="B52" s="375">
        <v>2386</v>
      </c>
    </row>
    <row ht="24.0" customHeight="1" x14ac:dyDescent="0.15" r="53" spans="1:2">
      <c r="A53" s="371" t="s">
        <v>1210</v>
      </c>
      <c r="B53" s="375"/>
    </row>
    <row ht="24.0" customHeight="1" x14ac:dyDescent="0.15" r="54" spans="1:2">
      <c r="A54" s="371" t="s">
        <v>1211</v>
      </c>
      <c r="B54" s="375"/>
    </row>
    <row ht="24.0" customHeight="1" x14ac:dyDescent="0.15" r="55" spans="1:2">
      <c r="A55" s="371" t="s">
        <v>1212</v>
      </c>
      <c r="B55" s="375">
        <v>3819</v>
      </c>
    </row>
    <row ht="24.0" customHeight="1" x14ac:dyDescent="0.15" r="56" spans="1:2">
      <c r="A56" s="371" t="s">
        <v>1213</v>
      </c>
      <c r="B56" s="375"/>
    </row>
    <row ht="24.0" customHeight="1" x14ac:dyDescent="0.15" r="57" spans="1:2">
      <c r="A57" s="993" t="s">
        <v>1214</v>
      </c>
      <c r="B57" s="375">
        <v>0</v>
      </c>
    </row>
    <row ht="24.0" customHeight="1" x14ac:dyDescent="0.15" r="58" spans="1:2">
      <c r="A58" s="371" t="s">
        <v>1215</v>
      </c>
      <c r="B58" s="375"/>
    </row>
    <row ht="24.0" customHeight="1" x14ac:dyDescent="0.15" r="59" spans="1:2">
      <c r="A59" s="371" t="s">
        <v>1216</v>
      </c>
      <c r="B59" s="375"/>
    </row>
    <row ht="24.0" customHeight="1" x14ac:dyDescent="0.15" r="60" spans="1:2">
      <c r="A60" s="371" t="s">
        <v>1217</v>
      </c>
      <c r="B60" s="375"/>
    </row>
    <row ht="24.0" customHeight="1" x14ac:dyDescent="0.15" r="61" spans="1:2">
      <c r="A61" s="993" t="s">
        <v>1218</v>
      </c>
      <c r="B61" s="375">
        <v>0</v>
      </c>
    </row>
    <row ht="24.0" customHeight="1" x14ac:dyDescent="0.15" r="62" spans="1:2">
      <c r="A62" s="371" t="s">
        <v>1219</v>
      </c>
      <c r="B62" s="375"/>
    </row>
    <row ht="24.0" customHeight="1" x14ac:dyDescent="0.15" r="63" spans="1:2">
      <c r="A63" s="371" t="s">
        <v>1220</v>
      </c>
      <c r="B63" s="375"/>
    </row>
    <row ht="24.0" customHeight="1" x14ac:dyDescent="0.15" r="64" spans="1:2">
      <c r="A64" s="371" t="s">
        <v>1221</v>
      </c>
      <c r="B64" s="375"/>
    </row>
    <row ht="24.0" customHeight="1" x14ac:dyDescent="0.15" r="65" spans="1:2">
      <c r="A65" s="371" t="s">
        <v>1222</v>
      </c>
      <c r="B65" s="375"/>
    </row>
    <row ht="24.0" customHeight="1" x14ac:dyDescent="0.15" r="66" spans="1:2">
      <c r="A66" s="993" t="s">
        <v>1223</v>
      </c>
      <c r="B66" s="375">
        <v>0</v>
      </c>
    </row>
    <row ht="24.0" customHeight="1" x14ac:dyDescent="0.15" r="67" spans="1:2">
      <c r="A67" s="371" t="s">
        <v>1224</v>
      </c>
      <c r="B67" s="375"/>
    </row>
    <row ht="24.0" customHeight="1" x14ac:dyDescent="0.15" r="68" spans="1:2">
      <c r="A68" s="371" t="s">
        <v>1225</v>
      </c>
      <c r="B68" s="375"/>
    </row>
    <row ht="24.0" customHeight="1" x14ac:dyDescent="0.15" r="69" spans="1:2">
      <c r="A69" s="993" t="s">
        <v>1226</v>
      </c>
      <c r="B69" s="375">
        <v>0</v>
      </c>
    </row>
    <row ht="24.0" customHeight="1" x14ac:dyDescent="0.15" r="70" spans="1:2">
      <c r="A70" s="371" t="s">
        <v>1227</v>
      </c>
      <c r="B70" s="375"/>
    </row>
    <row ht="24.0" customHeight="1" x14ac:dyDescent="0.15" r="71" spans="1:2">
      <c r="A71" s="371" t="s">
        <v>1228</v>
      </c>
      <c r="B71" s="375"/>
    </row>
    <row ht="24.0" customHeight="1" x14ac:dyDescent="0.15" r="72" spans="1:2">
      <c r="A72" s="371" t="s">
        <v>1229</v>
      </c>
      <c r="B72" s="375"/>
    </row>
    <row ht="24.0" customHeight="1" x14ac:dyDescent="0.15" r="73" spans="1:2">
      <c r="A73" s="371" t="s">
        <v>1230</v>
      </c>
      <c r="B73" s="375"/>
    </row>
    <row ht="24.0" customHeight="1" x14ac:dyDescent="0.15" r="74" spans="1:2">
      <c r="A74" s="371" t="s">
        <v>1226</v>
      </c>
      <c r="B74" s="375"/>
    </row>
    <row ht="24.0" customHeight="1" x14ac:dyDescent="0.15" r="75" spans="1:2">
      <c r="A75" s="992" t="s">
        <v>1231</v>
      </c>
      <c r="B75" s="377">
        <f>SUM(B4,B9,B20,B28,B35,B39,B42,B46,B51,B57,B61,B66,B69)</f>
        <v>107531</v>
      </c>
    </row>
  </sheetData>
  <autoFilter ref="A3:B75"/>
  <mergeCells count="1">
    <mergeCell ref="A1:B1"/>
  </mergeCells>
  <phoneticPr fontId="0" type="noConversion"/>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42"/>
  <sheetViews>
    <sheetView showGridLines="0" showZeros="0" view="pageBreakPreview" zoomScale="100" zoomScaleNormal="115" topLeftCell="A8" workbookViewId="0">
      <selection activeCell="E31" activeCellId="0" sqref="E1:E1048576"/>
    </sheetView>
  </sheetViews>
  <sheetFormatPr defaultRowHeight="14.25" defaultColWidth="9.0" x14ac:dyDescent="0.15"/>
  <cols>
    <col min="1" max="1" width="52.5" customWidth="1" style="851"/>
    <col min="2" max="4" width="20.625" customWidth="1" style="851"/>
    <col min="5" max="5" width="5.375" customWidth="1" style="851" hidden="1"/>
    <col min="6" max="16384" width="9.0" style="851"/>
  </cols>
  <sheetData>
    <row ht="45.0" customHeight="1" x14ac:dyDescent="0.15" r="1" spans="1:4">
      <c r="A1" s="861" t="s">
        <v>1654</v>
      </c>
      <c r="B1" s="861"/>
      <c r="C1" s="861"/>
      <c r="D1" s="861"/>
    </row>
    <row s="867" customFormat="1" ht="20.1" customHeight="1" x14ac:dyDescent="0.15" r="2" spans="1:4">
      <c r="A2" s="871"/>
      <c r="B2" s="870"/>
      <c r="C2" s="869"/>
      <c r="D2" s="868" t="s">
        <v>2</v>
      </c>
    </row>
    <row ht="45.0" customHeight="1" x14ac:dyDescent="0.15" r="3" spans="1:5">
      <c r="A3" s="845" t="s">
        <v>1655</v>
      </c>
      <c r="B3" s="812" t="s">
        <v>5</v>
      </c>
      <c r="C3" s="812" t="s">
        <v>6</v>
      </c>
      <c r="D3" s="812" t="s">
        <v>7</v>
      </c>
      <c r="E3" s="867" t="s">
        <v>8</v>
      </c>
    </row>
    <row ht="36.0" customHeight="1" x14ac:dyDescent="0.15" r="4" spans="1:5">
      <c r="A4" s="833" t="s">
        <v>1656</v>
      </c>
      <c r="B4" s="832">
        <v>12580</v>
      </c>
      <c r="C4" s="831"/>
      <c r="D4" s="795">
        <f>(C4-B4)/B4*100%</f>
        <v>-1</v>
      </c>
      <c r="E4" s="862" t="str">
        <f>IF(A4&lt;&gt;"",IF(SUM(B4:C4)&lt;&gt;0,"是","否"),"是")</f>
        <v>是</v>
      </c>
    </row>
    <row ht="36.0" customHeight="1" x14ac:dyDescent="0.15" r="5" spans="1:5">
      <c r="A5" s="827" t="s">
        <v>1657</v>
      </c>
      <c r="B5" s="836">
        <v>12433</v>
      </c>
      <c r="C5" s="835"/>
      <c r="D5" s="795">
        <f>(C5-B5)/B5*100%</f>
        <v>-1</v>
      </c>
      <c r="E5" s="862" t="str">
        <f>IF(A5&lt;&gt;"",IF(SUM(B5:C5)&lt;&gt;0,"是","否"),"是")</f>
        <v>是</v>
      </c>
    </row>
    <row ht="36.0" customHeight="1" x14ac:dyDescent="0.15" r="6" spans="1:5">
      <c r="A6" s="827" t="s">
        <v>1658</v>
      </c>
      <c r="B6" s="836">
        <v>19</v>
      </c>
      <c r="C6" s="842"/>
      <c r="D6" s="795">
        <f>(C6-B6)/B6*100%</f>
        <v>-1</v>
      </c>
      <c r="E6" s="862" t="str">
        <f>IF(A6&lt;&gt;"",IF(SUM(B6:C6)&lt;&gt;0,"是","否"),"是")</f>
        <v>是</v>
      </c>
    </row>
    <row s="855" customFormat="1" ht="36.0" customHeight="1" x14ac:dyDescent="0.15" r="7" spans="1:5">
      <c r="A7" s="827" t="s">
        <v>1659</v>
      </c>
      <c r="B7" s="835"/>
      <c r="C7" s="842"/>
      <c r="D7" s="795"/>
      <c r="E7" s="862" t="str">
        <f>IF(A7&lt;&gt;"",IF(SUM(B7:C7)&lt;&gt;0,"是","否"),"是")</f>
        <v>否</v>
      </c>
    </row>
    <row ht="36.0" customHeight="1" x14ac:dyDescent="0.15" r="8" spans="1:5">
      <c r="A8" s="833" t="s">
        <v>1660</v>
      </c>
      <c r="B8" s="866">
        <v>20819</v>
      </c>
      <c r="C8" s="866">
        <v>23282</v>
      </c>
      <c r="D8" s="795">
        <f>(C8-B8)/B8*100%</f>
        <v>0.1183</v>
      </c>
      <c r="E8" s="862" t="str">
        <f>IF(A8&lt;&gt;"",IF(SUM(B8:C8)&lt;&gt;0,"是","否"),"是")</f>
        <v>是</v>
      </c>
    </row>
    <row ht="36.0" customHeight="1" x14ac:dyDescent="0.15" r="9" spans="1:5">
      <c r="A9" s="827" t="s">
        <v>1657</v>
      </c>
      <c r="B9" s="836">
        <v>13731</v>
      </c>
      <c r="C9" s="836">
        <v>14000</v>
      </c>
      <c r="D9" s="795">
        <f>(C9-B9)/B9*100%</f>
        <v>0.0196</v>
      </c>
      <c r="E9" s="862" t="str">
        <f>IF(A9&lt;&gt;"",IF(SUM(B9:C9)&lt;&gt;0,"是","否"),"是")</f>
        <v>是</v>
      </c>
    </row>
    <row ht="36.0" customHeight="1" x14ac:dyDescent="0.15" r="10" spans="1:5">
      <c r="A10" s="827" t="s">
        <v>1658</v>
      </c>
      <c r="B10" s="836">
        <v>8</v>
      </c>
      <c r="C10" s="836">
        <v>8</v>
      </c>
      <c r="D10" s="795">
        <f>(C10-B10)/B10*100%</f>
        <v>0</v>
      </c>
      <c r="E10" s="862" t="str">
        <f>IF(A10&lt;&gt;"",IF(SUM(B10:C10)&lt;&gt;0,"是","否"),"是")</f>
        <v>是</v>
      </c>
    </row>
    <row ht="36.0" customHeight="1" x14ac:dyDescent="0.15" r="11" spans="1:5">
      <c r="A11" s="827" t="s">
        <v>1659</v>
      </c>
      <c r="B11" s="837">
        <v>6743</v>
      </c>
      <c r="C11" s="837">
        <v>9072</v>
      </c>
      <c r="D11" s="795">
        <f>(C11-B11)/B11*100%</f>
        <v>0.3454</v>
      </c>
      <c r="E11" s="862" t="str">
        <f>IF(A11&lt;&gt;"",IF(SUM(B11:C11)&lt;&gt;0,"是","否"),"是")</f>
        <v>是</v>
      </c>
    </row>
    <row ht="36.0" customHeight="1" x14ac:dyDescent="0.15" r="12" spans="1:5">
      <c r="A12" s="833" t="s">
        <v>1661</v>
      </c>
      <c r="B12" s="153">
        <v>880</v>
      </c>
      <c r="C12" s="831"/>
      <c r="D12" s="795">
        <f>(C12-B12)/B12*100%</f>
        <v>-1</v>
      </c>
      <c r="E12" s="862" t="str">
        <f>IF(A12&lt;&gt;"",IF(SUM(B12:C12)&lt;&gt;0,"是","否"),"是")</f>
        <v>是</v>
      </c>
    </row>
    <row ht="36.0" customHeight="1" x14ac:dyDescent="0.15" r="13" spans="1:5">
      <c r="A13" s="827" t="s">
        <v>1657</v>
      </c>
      <c r="B13" s="836">
        <v>877</v>
      </c>
      <c r="C13" s="842"/>
      <c r="D13" s="795">
        <f>(C13-B13)/B13*100%</f>
        <v>-1</v>
      </c>
      <c r="E13" s="862" t="str">
        <f>IF(A13&lt;&gt;"",IF(SUM(B13:C13)&lt;&gt;0,"是","否"),"是")</f>
        <v>是</v>
      </c>
    </row>
    <row ht="36.0" customHeight="1" x14ac:dyDescent="0.15" r="14" spans="1:5">
      <c r="A14" s="827" t="s">
        <v>1658</v>
      </c>
      <c r="B14" s="836">
        <v>2</v>
      </c>
      <c r="C14" s="842"/>
      <c r="D14" s="795">
        <f>(C14-B14)/B14*100%</f>
        <v>-1</v>
      </c>
      <c r="E14" s="862" t="str">
        <f>IF(A14&lt;&gt;"",IF(SUM(B14:C14)&lt;&gt;0,"是","否"),"是")</f>
        <v>是</v>
      </c>
    </row>
    <row ht="36.0" customHeight="1" x14ac:dyDescent="0.15" r="15" spans="1:5">
      <c r="A15" s="827" t="s">
        <v>1659</v>
      </c>
      <c r="B15" s="835">
        <v>0</v>
      </c>
      <c r="C15" s="842"/>
      <c r="D15" s="865" t="str">
        <f>IF(B15&gt;0,C15/B15-1,IF(B15&lt;0,-(C15/B15-1),""))</f>
      </c>
      <c r="E15" s="862" t="str">
        <f>IF(A15&lt;&gt;"",IF(SUM(B15:C15)&lt;&gt;0,"是","否"),"是")</f>
        <v>否</v>
      </c>
    </row>
    <row ht="36.0" customHeight="1" x14ac:dyDescent="0.15" r="16" spans="1:5">
      <c r="A16" s="833" t="s">
        <v>1662</v>
      </c>
      <c r="B16" s="832">
        <v>10932</v>
      </c>
      <c r="C16" s="831"/>
      <c r="D16" s="795">
        <f>(C16-B16)/B16*100%</f>
        <v>-1</v>
      </c>
      <c r="E16" s="862" t="str">
        <f>IF(A16&lt;&gt;"",IF(SUM(B16:C16)&lt;&gt;0,"是","否"),"是")</f>
        <v>是</v>
      </c>
    </row>
    <row ht="36.0" customHeight="1" x14ac:dyDescent="0.15" r="17" spans="1:5">
      <c r="A17" s="827" t="s">
        <v>1657</v>
      </c>
      <c r="B17" s="837">
        <v>10871</v>
      </c>
      <c r="C17" s="842"/>
      <c r="D17" s="795">
        <f>(C17-B17)/B17*100%</f>
        <v>-1</v>
      </c>
      <c r="E17" s="862" t="str">
        <f>IF(A17&lt;&gt;"",IF(SUM(B17:C17)&lt;&gt;0,"是","否"),"是")</f>
        <v>是</v>
      </c>
    </row>
    <row ht="36.0" customHeight="1" x14ac:dyDescent="0.15" r="18" spans="1:5">
      <c r="A18" s="827" t="s">
        <v>1658</v>
      </c>
      <c r="B18" s="837">
        <v>33</v>
      </c>
      <c r="C18" s="842"/>
      <c r="D18" s="795">
        <f>(C18-B18)/B18*100%</f>
        <v>-1</v>
      </c>
      <c r="E18" s="862" t="str">
        <f>IF(A18&lt;&gt;"",IF(SUM(B18:C18)&lt;&gt;0,"是","否"),"是")</f>
        <v>是</v>
      </c>
    </row>
    <row ht="36.0" customHeight="1" x14ac:dyDescent="0.15" r="19" spans="1:5">
      <c r="A19" s="827" t="s">
        <v>1659</v>
      </c>
      <c r="B19" s="835"/>
      <c r="C19" s="842"/>
      <c r="D19" s="795"/>
      <c r="E19" s="862" t="str">
        <f>IF(A19&lt;&gt;"",IF(SUM(B19:C19)&lt;&gt;0,"是","否"),"是")</f>
        <v>否</v>
      </c>
    </row>
    <row ht="36.0" customHeight="1" x14ac:dyDescent="0.15" r="20" spans="1:5">
      <c r="A20" s="833" t="s">
        <v>1663</v>
      </c>
      <c r="B20" s="832">
        <v>655</v>
      </c>
      <c r="C20" s="831"/>
      <c r="D20" s="795">
        <f>(C20-B20)/B20*100%</f>
        <v>-1</v>
      </c>
      <c r="E20" s="862" t="str">
        <f>IF(A20&lt;&gt;"",IF(SUM(B20:C20)&lt;&gt;0,"是","否"),"是")</f>
        <v>是</v>
      </c>
    </row>
    <row ht="36.0" customHeight="1" x14ac:dyDescent="0.15" r="21" spans="1:5">
      <c r="A21" s="827" t="s">
        <v>1657</v>
      </c>
      <c r="B21" s="836">
        <v>630</v>
      </c>
      <c r="C21" s="831"/>
      <c r="D21" s="795">
        <f>(C21-B21)/B21*100%</f>
        <v>-1</v>
      </c>
      <c r="E21" s="862" t="str">
        <f>IF(A21&lt;&gt;"",IF(SUM(B21:C21)&lt;&gt;0,"是","否"),"是")</f>
        <v>是</v>
      </c>
    </row>
    <row ht="36.0" customHeight="1" x14ac:dyDescent="0.15" r="22" spans="1:5">
      <c r="A22" s="827" t="s">
        <v>1658</v>
      </c>
      <c r="B22" s="836">
        <v>1</v>
      </c>
      <c r="C22" s="835"/>
      <c r="D22" s="795">
        <f>(C22-B22)/B22*100%</f>
        <v>-1</v>
      </c>
      <c r="E22" s="862" t="str">
        <f>IF(A22&lt;&gt;"",IF(SUM(B22:C22)&lt;&gt;0,"是","否"),"是")</f>
        <v>是</v>
      </c>
    </row>
    <row ht="36.0" customHeight="1" x14ac:dyDescent="0.15" r="23" spans="1:5">
      <c r="A23" s="827" t="s">
        <v>1659</v>
      </c>
      <c r="B23" s="835"/>
      <c r="C23" s="842"/>
      <c r="D23" s="795"/>
      <c r="E23" s="862" t="str">
        <f>IF(A23&lt;&gt;"",IF(SUM(B23:C23)&lt;&gt;0,"是","否"),"是")</f>
        <v>否</v>
      </c>
    </row>
    <row ht="36.0" customHeight="1" x14ac:dyDescent="0.15" r="24" spans="1:5">
      <c r="A24" s="833" t="s">
        <v>1664</v>
      </c>
      <c r="B24" s="832">
        <v>4684</v>
      </c>
      <c r="C24" s="831"/>
      <c r="D24" s="795">
        <f>(C24-B24)/B24*100%</f>
        <v>-1</v>
      </c>
      <c r="E24" s="862" t="str">
        <f>IF(A24&lt;&gt;"",IF(SUM(B24:C24)&lt;&gt;0,"是","否"),"是")</f>
        <v>是</v>
      </c>
    </row>
    <row ht="36.0" customHeight="1" x14ac:dyDescent="0.15" r="25" spans="1:5">
      <c r="A25" s="827" t="s">
        <v>1657</v>
      </c>
      <c r="B25" s="837">
        <v>3377</v>
      </c>
      <c r="C25" s="838"/>
      <c r="D25" s="795">
        <f>(C25-B25)/B25*100%</f>
        <v>-1</v>
      </c>
      <c r="E25" s="862" t="str">
        <f>IF(A25&lt;&gt;"",IF(SUM(B25:C25)&lt;&gt;0,"是","否"),"是")</f>
        <v>是</v>
      </c>
    </row>
    <row ht="36.0" customHeight="1" x14ac:dyDescent="0.15" r="26" spans="1:5">
      <c r="A26" s="827" t="s">
        <v>1658</v>
      </c>
      <c r="B26" s="837">
        <v>227</v>
      </c>
      <c r="C26" s="835"/>
      <c r="D26" s="795">
        <f>(C26-B26)/B26*100%</f>
        <v>-1</v>
      </c>
      <c r="E26" s="862" t="str">
        <f>IF(A26&lt;&gt;"",IF(SUM(B26:C26)&lt;&gt;0,"是","否"),"是")</f>
        <v>是</v>
      </c>
    </row>
    <row ht="36.0" customHeight="1" x14ac:dyDescent="0.15" r="27" spans="1:5">
      <c r="A27" s="827" t="s">
        <v>1659</v>
      </c>
      <c r="B27" s="836">
        <v>288</v>
      </c>
      <c r="C27" s="835"/>
      <c r="D27" s="795">
        <f>(C27-B27)/B27*100%</f>
        <v>-1</v>
      </c>
      <c r="E27" s="862" t="str">
        <f>IF(A27&lt;&gt;"",IF(SUM(B27:C27)&lt;&gt;0,"是","否"),"是")</f>
        <v>是</v>
      </c>
    </row>
    <row ht="36.0" customHeight="1" x14ac:dyDescent="0.15" r="28" spans="1:5">
      <c r="A28" s="833" t="s">
        <v>1665</v>
      </c>
      <c r="B28" s="832">
        <v>7037</v>
      </c>
      <c r="C28" s="831"/>
      <c r="D28" s="795">
        <f>(C28-B28)/B28*100%</f>
        <v>-1</v>
      </c>
      <c r="E28" s="862" t="str">
        <f>IF(A28&lt;&gt;"",IF(SUM(B28:C28)&lt;&gt;0,"是","否"),"是")</f>
        <v>是</v>
      </c>
    </row>
    <row ht="36.0" customHeight="1" x14ac:dyDescent="0.15" r="29" spans="1:5">
      <c r="A29" s="827" t="s">
        <v>1657</v>
      </c>
      <c r="B29" s="837">
        <v>6661</v>
      </c>
      <c r="C29" s="838"/>
      <c r="D29" s="795">
        <f>(C29-B29)/B29*100%</f>
        <v>-1</v>
      </c>
      <c r="E29" s="862" t="str">
        <f>IF(A29&lt;&gt;"",IF(SUM(B29:C29)&lt;&gt;0,"是","否"),"是")</f>
        <v>是</v>
      </c>
    </row>
    <row ht="36.0" customHeight="1" x14ac:dyDescent="0.15" r="30" spans="1:5">
      <c r="A30" s="827" t="s">
        <v>1658</v>
      </c>
      <c r="B30" s="837">
        <v>12</v>
      </c>
      <c r="C30" s="838"/>
      <c r="D30" s="795">
        <f>(C30-B30)/B30*100%</f>
        <v>-1</v>
      </c>
      <c r="E30" s="862" t="str">
        <f>IF(A30&lt;&gt;"",IF(SUM(B30:C30)&lt;&gt;0,"是","否"),"是")</f>
        <v>是</v>
      </c>
    </row>
    <row ht="36.0" customHeight="1" x14ac:dyDescent="0.15" r="31" spans="1:5">
      <c r="A31" s="827" t="s">
        <v>1659</v>
      </c>
      <c r="B31" s="837">
        <v>284</v>
      </c>
      <c r="C31" s="838"/>
      <c r="D31" s="795">
        <f>(C31-B31)/B31*100%</f>
        <v>-1</v>
      </c>
      <c r="E31" s="862" t="str">
        <f>IF(A31&lt;&gt;"",IF(SUM(B31:C31)&lt;&gt;0,"是","否"),"是")</f>
        <v>是</v>
      </c>
    </row>
    <row ht="36.0" customHeight="1" x14ac:dyDescent="0.15" r="32" spans="1:5">
      <c r="A32" s="797" t="s">
        <v>1666</v>
      </c>
      <c r="B32" s="863">
        <f>B4+B8+B12+B16+B20+B24+B28</f>
        <v>57587</v>
      </c>
      <c r="C32" s="863">
        <f>C4+C8+C12+C16+C20+C24+C28</f>
        <v>23282</v>
      </c>
      <c r="D32" s="795">
        <f>(C32-B32)/B32*100%</f>
        <v>-0.5957</v>
      </c>
      <c r="E32" s="862" t="str">
        <f>IF(A32&lt;&gt;"",IF(SUM(B32:C32)&lt;&gt;0,"是","否"),"是")</f>
        <v>是</v>
      </c>
    </row>
    <row ht="36.0" customHeight="1" x14ac:dyDescent="0.15" r="33" spans="1:5">
      <c r="A33" s="827" t="s">
        <v>1667</v>
      </c>
      <c r="B33" s="835">
        <f>B5+B9+B13+B17+B21+B25+B29</f>
        <v>48580</v>
      </c>
      <c r="C33" s="835">
        <f>C5+C9+C13+C17+C21+C25+C29</f>
        <v>14000</v>
      </c>
      <c r="D33" s="795">
        <f>(C33-B33)/B33*100%</f>
        <v>-0.7118</v>
      </c>
      <c r="E33" s="862" t="str">
        <f>IF(A33&lt;&gt;"",IF(SUM(B33:C33)&lt;&gt;0,"是","否"),"是")</f>
        <v>是</v>
      </c>
    </row>
    <row ht="36.0" customHeight="1" x14ac:dyDescent="0.15" r="34" spans="1:5">
      <c r="A34" s="827" t="s">
        <v>1668</v>
      </c>
      <c r="B34" s="835">
        <f>B6+B10+B14+B18+B22+B26+B2+B30</f>
        <v>302</v>
      </c>
      <c r="C34" s="835">
        <f>C6+C10+C14+C18+C22+C26+C2+C30</f>
        <v>8</v>
      </c>
      <c r="D34" s="795">
        <f>(C34-B34)/B34*100%</f>
        <v>-0.9735</v>
      </c>
      <c r="E34" s="862" t="str">
        <f>IF(A34&lt;&gt;"",IF(SUM(B34:C34)&lt;&gt;0,"是","否"),"是")</f>
        <v>是</v>
      </c>
    </row>
    <row ht="36.0" customHeight="1" x14ac:dyDescent="0.15" r="35" spans="1:5">
      <c r="A35" s="827" t="s">
        <v>1669</v>
      </c>
      <c r="B35" s="835">
        <f>B7+B11+B19+B23+B27+B31</f>
        <v>7315</v>
      </c>
      <c r="C35" s="835">
        <f>C7+C11+C19+C23+C27+C31</f>
        <v>9072</v>
      </c>
      <c r="D35" s="795">
        <f>(C35-B35)/B35*100%</f>
        <v>0.2402</v>
      </c>
      <c r="E35" s="862" t="str">
        <f>IF(A35&lt;&gt;"",IF(SUM(B35:C35)&lt;&gt;0,"是","否"),"是")</f>
        <v>是</v>
      </c>
    </row>
    <row ht="36.0" customHeight="1" x14ac:dyDescent="0.15" r="36" spans="1:5">
      <c r="A36" s="798" t="s">
        <v>1670</v>
      </c>
      <c r="B36" s="864">
        <v>33324</v>
      </c>
      <c r="C36" s="863"/>
      <c r="D36" s="795">
        <f>(C36-B36)/B36*100%</f>
        <v>-1</v>
      </c>
      <c r="E36" s="862" t="str">
        <f>IF(A36&lt;&gt;"",IF(SUM(B36:C36)&lt;&gt;0,"是","否"),"是")</f>
        <v>是</v>
      </c>
    </row>
    <row ht="36.0" customHeight="1" x14ac:dyDescent="0.15" r="37" spans="1:5">
      <c r="A37" s="824" t="s">
        <v>1671</v>
      </c>
      <c r="B37" s="863"/>
      <c r="C37" s="831"/>
      <c r="D37" s="795"/>
      <c r="E37" s="862" t="str">
        <f>IF(A37&lt;&gt;"",IF(SUM(B37:C37)&lt;&gt;0,"是","否"),"是")</f>
        <v>否</v>
      </c>
    </row>
    <row ht="36.0" customHeight="1" x14ac:dyDescent="0.15" r="38" spans="1:5">
      <c r="A38" s="797" t="s">
        <v>1672</v>
      </c>
      <c r="B38" s="863">
        <f>B32+B36</f>
        <v>90911</v>
      </c>
      <c r="C38" s="863">
        <f>C32+C36</f>
        <v>23282</v>
      </c>
      <c r="D38" s="795">
        <f>(C38-B38)/B38*100%</f>
        <v>-0.7439</v>
      </c>
      <c r="E38" s="862" t="str">
        <f>IF(A38&lt;&gt;"",IF(SUM(B38:C38)&lt;&gt;0,"是","否"),"是")</f>
        <v>是</v>
      </c>
    </row>
    <row x14ac:dyDescent="0.15" r="39" spans="2:3">
      <c r="B39" s="852"/>
      <c r="C39" s="852"/>
    </row>
    <row x14ac:dyDescent="0.15" r="40" spans="2:3">
      <c r="B40" s="852"/>
      <c r="C40" s="852"/>
    </row>
    <row x14ac:dyDescent="0.15" r="41" spans="2:3">
      <c r="B41" s="852"/>
      <c r="C41" s="852"/>
    </row>
    <row x14ac:dyDescent="0.15" r="42" spans="2:3">
      <c r="B42" s="852"/>
      <c r="C42" s="852"/>
    </row>
  </sheetData>
  <autoFilter ref="A3:E38"/>
  <mergeCells count="1">
    <mergeCell ref="A1:D1"/>
  </mergeCells>
  <phoneticPr fontId="0" type="noConversion"/>
  <conditionalFormatting sqref="E4:E38">
    <cfRule type="cellIs" stopIfTrue="1" priority="3" operator="lessThanOrEqual" dxfId="0">
      <formula>-1</formula>
    </cfRule>
  </conditionalFormatting>
  <conditionalFormatting sqref="E5:E38">
    <cfRule type="cellIs" stopIfTrue="1" priority="1" operator="lessThanOrEqual" dxfId="0">
      <formula>-1</formula>
    </cfRule>
  </conditionalFormatting>
  <conditionalFormatting sqref="C6:C7 C13:C15 D15 C17:C19 C23 C25 C29:C31">
    <cfRule type="cellIs" stopIfTrue="1" priority="2"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26"/>
  <sheetViews>
    <sheetView showGridLines="0" showZeros="0" view="pageBreakPreview" zoomScale="100" zoomScaleNormal="100" topLeftCell="A1" workbookViewId="0">
      <pane ySplit="3" topLeftCell="A4" activePane="bottomLeft" state="frozen"/>
      <selection activeCell="A1" activeCellId="0" sqref="A1"/>
      <selection pane="bottomLeft" activeCell="A1" activeCellId="0" sqref="A1:D1"/>
    </sheetView>
  </sheetViews>
  <sheetFormatPr defaultRowHeight="14.25" defaultColWidth="9.0" x14ac:dyDescent="0.15"/>
  <cols>
    <col min="1" max="1" width="45.625" customWidth="1" style="851"/>
    <col min="2" max="4" width="20.625" customWidth="1" style="851"/>
    <col min="5" max="5" width="12.75" customWidth="1" style="851" hidden="1"/>
    <col min="6" max="16384" width="9.0" style="851"/>
  </cols>
  <sheetData>
    <row ht="45.0" customHeight="1" x14ac:dyDescent="0.15" r="1" spans="1:4">
      <c r="A1" s="861" t="s">
        <v>1673</v>
      </c>
      <c r="B1" s="861"/>
      <c r="C1" s="861"/>
      <c r="D1" s="861"/>
    </row>
    <row ht="20.1" customHeight="1" x14ac:dyDescent="0.15" r="2" spans="1:4">
      <c r="A2" s="860"/>
      <c r="B2" s="859"/>
      <c r="C2" s="858"/>
      <c r="D2" s="857" t="s">
        <v>1674</v>
      </c>
    </row>
    <row ht="45.0" customHeight="1" x14ac:dyDescent="0.15" r="3" spans="1:5">
      <c r="A3" s="813" t="s">
        <v>1233</v>
      </c>
      <c r="B3" s="812" t="s">
        <v>5</v>
      </c>
      <c r="C3" s="812" t="s">
        <v>6</v>
      </c>
      <c r="D3" s="812" t="s">
        <v>7</v>
      </c>
      <c r="E3" s="856" t="s">
        <v>8</v>
      </c>
    </row>
    <row ht="36.0" customHeight="1" x14ac:dyDescent="0.15" r="4" spans="1:5">
      <c r="A4" s="804" t="s">
        <v>1675</v>
      </c>
      <c r="B4" s="803">
        <v>14679</v>
      </c>
      <c r="C4" s="796"/>
      <c r="D4" s="795">
        <f>(C4-B4)/B4*100%</f>
        <v>-1</v>
      </c>
      <c r="E4" s="853" t="str">
        <f>IF(A4&lt;&gt;"",IF(SUM(B4:C4)&lt;&gt;0,"是","否"),"是")</f>
        <v>是</v>
      </c>
    </row>
    <row ht="36.0" customHeight="1" x14ac:dyDescent="0.15" r="5" spans="1:5">
      <c r="A5" s="801" t="s">
        <v>1676</v>
      </c>
      <c r="B5" s="91">
        <v>14099</v>
      </c>
      <c r="C5" s="800"/>
      <c r="D5" s="795">
        <f>(C5-B5)/B5*100%</f>
        <v>-1</v>
      </c>
      <c r="E5" s="853" t="str">
        <f>IF(A5&lt;&gt;"",IF(SUM(B5:C5)&lt;&gt;0,"是","否"),"是")</f>
        <v>是</v>
      </c>
    </row>
    <row ht="36.0" customHeight="1" x14ac:dyDescent="0.15" r="6" spans="1:5">
      <c r="A6" s="811" t="s">
        <v>1677</v>
      </c>
      <c r="B6" s="803">
        <v>20813</v>
      </c>
      <c r="C6" s="803">
        <v>20504</v>
      </c>
      <c r="D6" s="795">
        <f>(C6-B6)/B6*100%</f>
        <v>-0.0148</v>
      </c>
      <c r="E6" s="853" t="str">
        <f>IF(A6&lt;&gt;"",IF(SUM(B6:C6)&lt;&gt;0,"是","否"),"是")</f>
        <v>是</v>
      </c>
    </row>
    <row ht="36.0" customHeight="1" x14ac:dyDescent="0.15" r="7" spans="1:5">
      <c r="A7" s="801" t="s">
        <v>1676</v>
      </c>
      <c r="B7" s="91">
        <v>20781</v>
      </c>
      <c r="C7" s="91">
        <v>20469</v>
      </c>
      <c r="D7" s="795">
        <f>(C7-B7)/B7*100%</f>
        <v>-0.015</v>
      </c>
      <c r="E7" s="853" t="str">
        <f>IF(A7&lt;&gt;"",IF(SUM(B7:C7)&lt;&gt;0,"是","否"),"是")</f>
        <v>是</v>
      </c>
    </row>
    <row s="855" customFormat="1" ht="36.0" customHeight="1" x14ac:dyDescent="0.15" r="8" spans="1:5">
      <c r="A8" s="804" t="s">
        <v>1678</v>
      </c>
      <c r="B8" s="803">
        <v>892</v>
      </c>
      <c r="C8" s="796"/>
      <c r="D8" s="795">
        <f>(C8-B8)/B8*100%</f>
        <v>-1</v>
      </c>
      <c r="E8" s="853" t="str">
        <f>IF(A8&lt;&gt;"",IF(SUM(B8:C8)&lt;&gt;0,"是","否"),"是")</f>
        <v>是</v>
      </c>
    </row>
    <row s="855" customFormat="1" ht="36.0" customHeight="1" x14ac:dyDescent="0.15" r="9" spans="1:5">
      <c r="A9" s="801" t="s">
        <v>1676</v>
      </c>
      <c r="B9" s="91">
        <v>600</v>
      </c>
      <c r="C9" s="854"/>
      <c r="D9" s="795">
        <f>(C9-B9)/B9*100%</f>
        <v>-1</v>
      </c>
      <c r="E9" s="853" t="str">
        <f>IF(A9&lt;&gt;"",IF(SUM(B9:C9)&lt;&gt;0,"是","否"),"是")</f>
        <v>是</v>
      </c>
    </row>
    <row s="855" customFormat="1" ht="36.0" customHeight="1" x14ac:dyDescent="0.15" r="10" spans="1:5">
      <c r="A10" s="804" t="s">
        <v>1679</v>
      </c>
      <c r="B10" s="803">
        <v>4361</v>
      </c>
      <c r="C10" s="796"/>
      <c r="D10" s="795">
        <f>(C10-B10)/B10*100%</f>
        <v>-1</v>
      </c>
      <c r="E10" s="853" t="str">
        <f>IF(A10&lt;&gt;"",IF(SUM(B10:C10)&lt;&gt;0,"是","否"),"是")</f>
        <v>是</v>
      </c>
    </row>
    <row s="855" customFormat="1" ht="36.0" customHeight="1" x14ac:dyDescent="0.15" r="11" spans="1:5">
      <c r="A11" s="801" t="s">
        <v>1676</v>
      </c>
      <c r="B11" s="91">
        <v>4260</v>
      </c>
      <c r="C11" s="800"/>
      <c r="D11" s="795">
        <f>(C11-B11)/B11*100%</f>
        <v>-1</v>
      </c>
      <c r="E11" s="853" t="str">
        <f>IF(A11&lt;&gt;"",IF(SUM(B11:C11)&lt;&gt;0,"是","否"),"是")</f>
        <v>是</v>
      </c>
    </row>
    <row s="855" customFormat="1" ht="36.0" customHeight="1" x14ac:dyDescent="0.15" r="12" spans="1:5">
      <c r="A12" s="804" t="s">
        <v>1680</v>
      </c>
      <c r="B12" s="803">
        <v>704</v>
      </c>
      <c r="C12" s="796"/>
      <c r="D12" s="795">
        <f>(C12-B12)/B12*100%</f>
        <v>-1</v>
      </c>
      <c r="E12" s="853" t="str">
        <f>IF(A12&lt;&gt;"",IF(SUM(B12:C12)&lt;&gt;0,"是","否"),"是")</f>
        <v>是</v>
      </c>
    </row>
    <row s="855" customFormat="1" ht="36.0" customHeight="1" x14ac:dyDescent="0.15" r="13" spans="1:5">
      <c r="A13" s="801" t="s">
        <v>1676</v>
      </c>
      <c r="B13" s="91">
        <v>703</v>
      </c>
      <c r="C13" s="800"/>
      <c r="D13" s="795">
        <f>(C13-B13)/B13*100%</f>
        <v>-1</v>
      </c>
      <c r="E13" s="853" t="str">
        <f>IF(A13&lt;&gt;"",IF(SUM(B13:C13)&lt;&gt;0,"是","否"),"是")</f>
        <v>是</v>
      </c>
    </row>
    <row s="855" customFormat="1" ht="36.0" customHeight="1" x14ac:dyDescent="0.15" r="14" spans="1:5">
      <c r="A14" s="804" t="s">
        <v>1681</v>
      </c>
      <c r="B14" s="803">
        <v>8126</v>
      </c>
      <c r="C14" s="796"/>
      <c r="D14" s="795">
        <f>(C14-B14)/B14*100%</f>
        <v>-1</v>
      </c>
      <c r="E14" s="853" t="str">
        <f>IF(A14&lt;&gt;"",IF(SUM(B14:C14)&lt;&gt;0,"是","否"),"是")</f>
        <v>是</v>
      </c>
    </row>
    <row ht="36.0" customHeight="1" x14ac:dyDescent="0.15" r="15" spans="1:5">
      <c r="A15" s="801" t="s">
        <v>1676</v>
      </c>
      <c r="B15" s="91">
        <v>6782</v>
      </c>
      <c r="C15" s="854"/>
      <c r="D15" s="795">
        <f>(C15-B15)/B15*100%</f>
        <v>-1</v>
      </c>
      <c r="E15" s="853" t="str">
        <f>IF(A15&lt;&gt;"",IF(SUM(B15:C15)&lt;&gt;0,"是","否"),"是")</f>
        <v>是</v>
      </c>
    </row>
    <row ht="36.0" customHeight="1" x14ac:dyDescent="0.15" r="16" spans="1:5">
      <c r="A16" s="804" t="s">
        <v>1682</v>
      </c>
      <c r="B16" s="803">
        <v>10065</v>
      </c>
      <c r="C16" s="796"/>
      <c r="D16" s="795">
        <f>(C16-B16)/B16*100%</f>
        <v>-1</v>
      </c>
      <c r="E16" s="853" t="str">
        <f>IF(A16&lt;&gt;"",IF(SUM(B16:C16)&lt;&gt;0,"是","否"),"是")</f>
        <v>是</v>
      </c>
    </row>
    <row ht="36.0" customHeight="1" x14ac:dyDescent="0.15" r="17" spans="1:5">
      <c r="A17" s="801" t="s">
        <v>1676</v>
      </c>
      <c r="B17" s="91">
        <v>10065</v>
      </c>
      <c r="C17" s="802"/>
      <c r="D17" s="795">
        <f>(C17-B17)/B17*100%</f>
        <v>-1</v>
      </c>
      <c r="E17" s="853" t="str">
        <f>IF(A17&lt;&gt;"",IF(SUM(B17:C17)&lt;&gt;0,"是","否"),"是")</f>
        <v>是</v>
      </c>
    </row>
    <row ht="36.0" customHeight="1" x14ac:dyDescent="0.15" r="18" spans="1:5">
      <c r="A18" s="797" t="s">
        <v>1683</v>
      </c>
      <c r="B18" s="796">
        <f>B4+B6+B10+B12+B14+B16+B8</f>
        <v>59640</v>
      </c>
      <c r="C18" s="796">
        <f>C4+C6+C10+C12+C14+C16+C8</f>
        <v>20504</v>
      </c>
      <c r="D18" s="795">
        <f>(C18-B18)/B18*100%</f>
        <v>-0.6562</v>
      </c>
      <c r="E18" s="853" t="str">
        <f>IF(A18&lt;&gt;"",IF(SUM(B18:C18)&lt;&gt;0,"是","否"),"是")</f>
        <v>是</v>
      </c>
    </row>
    <row ht="36.0" customHeight="1" x14ac:dyDescent="0.15" r="19" spans="1:5">
      <c r="A19" s="801" t="s">
        <v>1684</v>
      </c>
      <c r="B19" s="800">
        <f>B5+B7+B9+B11+B13+B15+B17</f>
        <v>57290</v>
      </c>
      <c r="C19" s="800">
        <f>C5+C7+C9+C11+C13+C15+C17</f>
        <v>20469</v>
      </c>
      <c r="D19" s="795">
        <f>(C19-B19)/B19*100%</f>
        <v>-0.6427</v>
      </c>
      <c r="E19" s="853" t="str">
        <f>IF(A19&lt;&gt;"",IF(SUM(B19:C19)&lt;&gt;0,"是","否"),"是")</f>
        <v>是</v>
      </c>
    </row>
    <row ht="36.0" customHeight="1" x14ac:dyDescent="0.15" r="20" spans="1:5">
      <c r="A20" s="799" t="s">
        <v>1685</v>
      </c>
      <c r="B20" s="796"/>
      <c r="C20" s="796"/>
      <c r="D20" s="795"/>
      <c r="E20" s="853" t="str">
        <f>IF(A20&lt;&gt;"",IF(SUM(B20:C20)&lt;&gt;0,"是","否"),"是")</f>
        <v>否</v>
      </c>
    </row>
    <row ht="36.0" customHeight="1" x14ac:dyDescent="0.15" r="21" spans="1:5">
      <c r="A21" s="798" t="s">
        <v>1686</v>
      </c>
      <c r="B21" s="796">
        <v>31961</v>
      </c>
      <c r="C21" s="796"/>
      <c r="D21" s="795">
        <f>(C21-B21)/B21*100%</f>
        <v>-1</v>
      </c>
      <c r="E21" s="853" t="str">
        <f>IF(A21&lt;&gt;"",IF(SUM(B21:C21)&lt;&gt;0,"是","否"),"是")</f>
        <v>是</v>
      </c>
    </row>
    <row ht="36.0" customHeight="1" x14ac:dyDescent="0.15" r="22" spans="1:5">
      <c r="A22" s="797" t="s">
        <v>1687</v>
      </c>
      <c r="B22" s="796">
        <f>B18+B21</f>
        <v>91601</v>
      </c>
      <c r="C22" s="796">
        <f>C18+C21</f>
        <v>20504</v>
      </c>
      <c r="D22" s="795">
        <f>(C22-B22)/B22*100%</f>
        <v>-0.7762</v>
      </c>
      <c r="E22" s="853" t="str">
        <f>IF(A22&lt;&gt;"",IF(SUM(B22:C22)&lt;&gt;0,"是","否"),"是")</f>
        <v>是</v>
      </c>
    </row>
    <row x14ac:dyDescent="0.15" r="23" spans="2:3">
      <c r="B23" s="852"/>
      <c r="C23" s="852"/>
    </row>
    <row x14ac:dyDescent="0.15" r="24" spans="2:3">
      <c r="B24" s="852"/>
      <c r="C24" s="852"/>
    </row>
    <row x14ac:dyDescent="0.15" r="25" spans="2:3">
      <c r="B25" s="852"/>
      <c r="C25" s="852"/>
    </row>
    <row x14ac:dyDescent="0.15" r="26" spans="2:3">
      <c r="B26" s="852"/>
      <c r="C26" s="852"/>
    </row>
  </sheetData>
  <autoFilter ref="A3:E22"/>
  <mergeCells count="1">
    <mergeCell ref="A1:D1"/>
  </mergeCells>
  <phoneticPr fontId="0" type="noConversion"/>
  <conditionalFormatting sqref="E4:E22">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E41"/>
  <sheetViews>
    <sheetView showGridLines="0" showZeros="0" view="pageBreakPreview" zoomScale="100" zoomScaleNormal="100" topLeftCell="A1" workbookViewId="0">
      <pane ySplit="3" topLeftCell="A32" activePane="bottomLeft" state="frozen"/>
      <selection activeCell="A16" activeCellId="0" sqref="A16"/>
      <selection pane="bottomLeft" activeCell="A16" activeCellId="0" sqref="A16"/>
    </sheetView>
  </sheetViews>
  <sheetFormatPr defaultRowHeight="14.25" defaultColWidth="9.0" x14ac:dyDescent="0.15"/>
  <cols>
    <col min="1" max="1" width="46.125" customWidth="1" style="820"/>
    <col min="2" max="4" width="20.625" customWidth="1" style="820"/>
    <col min="5" max="5" width="5.0" customWidth="1" style="820" hidden="1"/>
    <col min="6" max="16384" width="9.0" style="820"/>
  </cols>
  <sheetData>
    <row ht="45.0" customHeight="1" x14ac:dyDescent="0.15" r="1" spans="1:4">
      <c r="A1" s="850" t="s">
        <v>1688</v>
      </c>
      <c r="B1" s="850"/>
      <c r="C1" s="850"/>
      <c r="D1" s="850"/>
    </row>
    <row ht="20.1" customHeight="1" x14ac:dyDescent="0.15" r="2" spans="1:4">
      <c r="A2" s="849"/>
      <c r="B2" s="848"/>
      <c r="C2" s="847"/>
      <c r="D2" s="846" t="s">
        <v>2</v>
      </c>
    </row>
    <row ht="45.0" customHeight="1" x14ac:dyDescent="0.15" r="3" spans="1:5">
      <c r="A3" s="845" t="s">
        <v>1655</v>
      </c>
      <c r="B3" s="812" t="s">
        <v>5</v>
      </c>
      <c r="C3" s="812" t="s">
        <v>6</v>
      </c>
      <c r="D3" s="812" t="s">
        <v>7</v>
      </c>
      <c r="E3" s="794" t="s">
        <v>8</v>
      </c>
    </row>
    <row ht="36.0" customHeight="1" x14ac:dyDescent="0.15" r="4" spans="1:5">
      <c r="A4" s="833" t="s">
        <v>1656</v>
      </c>
      <c r="B4" s="841">
        <v>12580</v>
      </c>
      <c r="C4" s="823"/>
      <c r="D4" s="795" t="s">
        <v>1264</v>
      </c>
      <c r="E4" s="794" t="str">
        <f>IF(A4&lt;&gt;"",IF(SUM(B4:C4)&lt;&gt;0,"是","否"),"是")</f>
        <v>是</v>
      </c>
    </row>
    <row ht="36.0" customHeight="1" x14ac:dyDescent="0.15" r="5" spans="1:5">
      <c r="A5" s="827" t="s">
        <v>1657</v>
      </c>
      <c r="B5" s="840">
        <v>12433</v>
      </c>
      <c r="C5" s="826"/>
      <c r="D5" s="795">
        <f>(C5-B5)/B5*100%</f>
        <v>-1</v>
      </c>
      <c r="E5" s="794" t="str">
        <f>IF(A5&lt;&gt;"",IF(SUM(B5:C5)&lt;&gt;0,"是","否"),"是")</f>
        <v>是</v>
      </c>
    </row>
    <row ht="36.0" customHeight="1" x14ac:dyDescent="0.15" r="6" spans="1:5">
      <c r="A6" s="827" t="s">
        <v>1658</v>
      </c>
      <c r="B6" s="840">
        <v>19</v>
      </c>
      <c r="C6" s="839"/>
      <c r="D6" s="795">
        <f>(C6-B6)/B6*100%</f>
        <v>-1</v>
      </c>
      <c r="E6" s="794" t="str">
        <f>IF(A6&lt;&gt;"",IF(SUM(B6:C6)&lt;&gt;0,"是","否"),"是")</f>
        <v>是</v>
      </c>
    </row>
    <row s="843" customFormat="1" ht="36.0" customHeight="1" x14ac:dyDescent="0.15" r="7" spans="1:5">
      <c r="A7" s="827" t="s">
        <v>1659</v>
      </c>
      <c r="B7" s="826"/>
      <c r="C7" s="839"/>
      <c r="D7" s="795"/>
      <c r="E7" s="794" t="str">
        <f>IF(A7&lt;&gt;"",IF(SUM(B7:C7)&lt;&gt;0,"是","否"),"是")</f>
        <v>否</v>
      </c>
    </row>
    <row s="843" customFormat="1" ht="36.0" customHeight="1" x14ac:dyDescent="0.15" r="8" spans="1:5">
      <c r="A8" s="833" t="s">
        <v>1660</v>
      </c>
      <c r="B8" s="844">
        <v>20819</v>
      </c>
      <c r="C8" s="844">
        <v>23282</v>
      </c>
      <c r="D8" s="795">
        <f>(C8-B8)/B8*100%</f>
        <v>0.1183</v>
      </c>
      <c r="E8" s="794" t="str">
        <f>IF(A8&lt;&gt;"",IF(SUM(B8:C8)&lt;&gt;0,"是","否"),"是")</f>
        <v>是</v>
      </c>
    </row>
    <row s="843" customFormat="1" ht="36.0" customHeight="1" x14ac:dyDescent="0.15" r="9" spans="1:5">
      <c r="A9" s="827" t="s">
        <v>1657</v>
      </c>
      <c r="B9" s="840">
        <v>13731</v>
      </c>
      <c r="C9" s="840">
        <v>14000</v>
      </c>
      <c r="D9" s="795">
        <f>(C9-B9)/B9*100%</f>
        <v>0.0196</v>
      </c>
      <c r="E9" s="794" t="str">
        <f>IF(A9&lt;&gt;"",IF(SUM(B9:C9)&lt;&gt;0,"是","否"),"是")</f>
        <v>是</v>
      </c>
    </row>
    <row s="843" customFormat="1" ht="36.0" customHeight="1" x14ac:dyDescent="0.15" r="10" spans="1:5">
      <c r="A10" s="827" t="s">
        <v>1658</v>
      </c>
      <c r="B10" s="840">
        <v>8</v>
      </c>
      <c r="C10" s="840">
        <v>8</v>
      </c>
      <c r="D10" s="795">
        <f>(C10-B10)/B10*100%</f>
        <v>0</v>
      </c>
      <c r="E10" s="794" t="str">
        <f>IF(A10&lt;&gt;"",IF(SUM(B10:C10)&lt;&gt;0,"是","否"),"是")</f>
        <v>是</v>
      </c>
    </row>
    <row s="843" customFormat="1" ht="36.0" customHeight="1" x14ac:dyDescent="0.15" r="11" spans="1:5">
      <c r="A11" s="827" t="s">
        <v>1659</v>
      </c>
      <c r="B11" s="829">
        <v>6743</v>
      </c>
      <c r="C11" s="829">
        <v>9072</v>
      </c>
      <c r="D11" s="795">
        <f>(C11-B11)/B11*100%</f>
        <v>0.3454</v>
      </c>
      <c r="E11" s="794" t="str">
        <f>IF(A11&lt;&gt;"",IF(SUM(B11:C11)&lt;&gt;0,"是","否"),"是")</f>
        <v>是</v>
      </c>
    </row>
    <row s="843" customFormat="1" ht="36.0" customHeight="1" x14ac:dyDescent="0.15" r="12" spans="1:5">
      <c r="A12" s="833" t="s">
        <v>1661</v>
      </c>
      <c r="B12" s="121">
        <v>880</v>
      </c>
      <c r="C12" s="823"/>
      <c r="D12" s="795">
        <f>(C12-B12)/B12*100%</f>
        <v>-1</v>
      </c>
      <c r="E12" s="794" t="str">
        <f>IF(A12&lt;&gt;"",IF(SUM(B12:C12)&lt;&gt;0,"是","否"),"是")</f>
        <v>是</v>
      </c>
    </row>
    <row ht="36.0" customHeight="1" hidden="1" x14ac:dyDescent="0.15" r="13" spans="1:5">
      <c r="A13" s="827" t="s">
        <v>1657</v>
      </c>
      <c r="B13" s="836">
        <v>877</v>
      </c>
      <c r="C13" s="842"/>
      <c r="D13" s="834"/>
      <c r="E13" s="794" t="str">
        <f>IF(A13&lt;&gt;"",IF(SUM(B13:C13)&lt;&gt;0,"是","否"),"是")</f>
        <v>是</v>
      </c>
    </row>
    <row ht="36.0" customHeight="1" x14ac:dyDescent="0.15" r="14" spans="1:5">
      <c r="A14" s="827" t="s">
        <v>1658</v>
      </c>
      <c r="B14" s="840">
        <v>2</v>
      </c>
      <c r="C14" s="839"/>
      <c r="D14" s="795">
        <f>(C14-B14)/B14*100%</f>
        <v>-1</v>
      </c>
      <c r="E14" s="794" t="str">
        <f>IF(A14&lt;&gt;"",IF(SUM(B14:C14)&lt;&gt;0,"是","否"),"是")</f>
        <v>是</v>
      </c>
    </row>
    <row ht="36.0" customHeight="1" hidden="1" x14ac:dyDescent="0.15" r="15" spans="1:5">
      <c r="A15" s="833" t="s">
        <v>1662</v>
      </c>
      <c r="B15" s="832">
        <v>10932</v>
      </c>
      <c r="C15" s="831"/>
      <c r="D15" s="830"/>
      <c r="E15" s="794" t="str">
        <f>IF(A15&lt;&gt;"",IF(SUM(B15:C15)&lt;&gt;0,"是","否"),"是")</f>
        <v>是</v>
      </c>
    </row>
    <row ht="36.0" customHeight="1" x14ac:dyDescent="0.15" r="16" spans="1:5">
      <c r="A16" s="827" t="s">
        <v>1657</v>
      </c>
      <c r="B16" s="829">
        <v>10871</v>
      </c>
      <c r="C16" s="839"/>
      <c r="D16" s="795">
        <f>(C16-B16)/B16*100%</f>
        <v>-1</v>
      </c>
      <c r="E16" s="794" t="str">
        <f>IF(A16&lt;&gt;"",IF(SUM(B16:C16)&lt;&gt;0,"是","否"),"是")</f>
        <v>是</v>
      </c>
    </row>
    <row ht="36.0" customHeight="1" x14ac:dyDescent="0.15" r="17" spans="1:5">
      <c r="A17" s="827" t="s">
        <v>1658</v>
      </c>
      <c r="B17" s="829">
        <v>33</v>
      </c>
      <c r="C17" s="839"/>
      <c r="D17" s="795">
        <f>(C17-B17)/B17*100%</f>
        <v>-1</v>
      </c>
      <c r="E17" s="794" t="str">
        <f>IF(A17&lt;&gt;"",IF(SUM(B17:C17)&lt;&gt;0,"是","否"),"是")</f>
        <v>是</v>
      </c>
    </row>
    <row ht="36.0" customHeight="1" x14ac:dyDescent="0.15" r="18" spans="1:5">
      <c r="A18" s="827" t="s">
        <v>1659</v>
      </c>
      <c r="B18" s="826"/>
      <c r="C18" s="839"/>
      <c r="D18" s="795"/>
      <c r="E18" s="794" t="str">
        <f>IF(A18&lt;&gt;"",IF(SUM(B18:C18)&lt;&gt;0,"是","否"),"是")</f>
        <v>否</v>
      </c>
    </row>
    <row ht="36.0" customHeight="1" x14ac:dyDescent="0.15" r="19" spans="1:5">
      <c r="A19" s="833" t="s">
        <v>1663</v>
      </c>
      <c r="B19" s="841">
        <v>655</v>
      </c>
      <c r="C19" s="823"/>
      <c r="D19" s="795">
        <f>(C19-B19)/B19*100%</f>
        <v>-1</v>
      </c>
      <c r="E19" s="794" t="str">
        <f>IF(A19&lt;&gt;"",IF(SUM(B19:C19)&lt;&gt;0,"是","否"),"是")</f>
        <v>是</v>
      </c>
    </row>
    <row ht="36.0" customHeight="1" x14ac:dyDescent="0.15" r="20" spans="1:5">
      <c r="A20" s="827" t="s">
        <v>1657</v>
      </c>
      <c r="B20" s="840">
        <v>630</v>
      </c>
      <c r="C20" s="823"/>
      <c r="D20" s="795">
        <f>(C20-B20)/B20*100%</f>
        <v>-1</v>
      </c>
      <c r="E20" s="794" t="str">
        <f>IF(A20&lt;&gt;"",IF(SUM(B20:C20)&lt;&gt;0,"是","否"),"是")</f>
        <v>是</v>
      </c>
    </row>
    <row ht="36.0" customHeight="1" x14ac:dyDescent="0.15" r="21" spans="1:5">
      <c r="A21" s="827" t="s">
        <v>1658</v>
      </c>
      <c r="B21" s="840">
        <v>1</v>
      </c>
      <c r="C21" s="826"/>
      <c r="D21" s="795">
        <f>(C21-B21)/B21*100%</f>
        <v>-1</v>
      </c>
      <c r="E21" s="794" t="str">
        <f>IF(A21&lt;&gt;"",IF(SUM(B21:C21)&lt;&gt;0,"是","否"),"是")</f>
        <v>是</v>
      </c>
    </row>
    <row ht="36.0" customHeight="1" x14ac:dyDescent="0.15" r="22" spans="1:5">
      <c r="A22" s="827" t="s">
        <v>1659</v>
      </c>
      <c r="B22" s="826"/>
      <c r="C22" s="839"/>
      <c r="D22" s="795"/>
      <c r="E22" s="794" t="str">
        <f>IF(A22&lt;&gt;"",IF(SUM(B22:C22)&lt;&gt;0,"是","否"),"是")</f>
        <v>否</v>
      </c>
    </row>
    <row ht="36.0" customHeight="1" hidden="1" x14ac:dyDescent="0.15" r="23" spans="1:5">
      <c r="A23" s="833" t="s">
        <v>1664</v>
      </c>
      <c r="B23" s="832">
        <v>4684</v>
      </c>
      <c r="C23" s="831"/>
      <c r="D23" s="830"/>
      <c r="E23" s="794" t="str">
        <f>IF(A23&lt;&gt;"",IF(SUM(B23:C23)&lt;&gt;0,"是","否"),"是")</f>
        <v>是</v>
      </c>
    </row>
    <row ht="36.0" customHeight="1" hidden="1" x14ac:dyDescent="0.15" r="24" spans="1:5">
      <c r="A24" s="827" t="s">
        <v>1657</v>
      </c>
      <c r="B24" s="837">
        <v>3377</v>
      </c>
      <c r="C24" s="838"/>
      <c r="D24" s="834"/>
      <c r="E24" s="794" t="str">
        <f>IF(A24&lt;&gt;"",IF(SUM(B24:C24)&lt;&gt;0,"是","否"),"是")</f>
        <v>是</v>
      </c>
    </row>
    <row ht="36.0" customHeight="1" hidden="1" x14ac:dyDescent="0.15" r="25" spans="1:5">
      <c r="A25" s="827" t="s">
        <v>1658</v>
      </c>
      <c r="B25" s="837">
        <v>227</v>
      </c>
      <c r="C25" s="835"/>
      <c r="D25" s="834"/>
      <c r="E25" s="794" t="str">
        <f>IF(A25&lt;&gt;"",IF(SUM(B25:C25)&lt;&gt;0,"是","否"),"是")</f>
        <v>是</v>
      </c>
    </row>
    <row ht="36.0" customHeight="1" hidden="1" x14ac:dyDescent="0.15" r="26" spans="1:5">
      <c r="A26" s="827" t="s">
        <v>1659</v>
      </c>
      <c r="B26" s="836">
        <v>288</v>
      </c>
      <c r="C26" s="835"/>
      <c r="D26" s="834"/>
      <c r="E26" s="794" t="str">
        <f>IF(A26&lt;&gt;"",IF(SUM(B26:C26)&lt;&gt;0,"是","否"),"是")</f>
        <v>是</v>
      </c>
    </row>
    <row ht="36.0" customHeight="1" hidden="1" x14ac:dyDescent="0.15" r="27" spans="1:5">
      <c r="A27" s="833" t="s">
        <v>1665</v>
      </c>
      <c r="B27" s="832">
        <v>7037</v>
      </c>
      <c r="C27" s="831"/>
      <c r="D27" s="830"/>
      <c r="E27" s="794" t="str">
        <f>IF(A27&lt;&gt;"",IF(SUM(B27:C27)&lt;&gt;0,"是","否"),"是")</f>
        <v>是</v>
      </c>
    </row>
    <row ht="36.0" customHeight="1" x14ac:dyDescent="0.15" r="28" spans="1:5">
      <c r="A28" s="827" t="s">
        <v>1657</v>
      </c>
      <c r="B28" s="829">
        <v>6661</v>
      </c>
      <c r="C28" s="828"/>
      <c r="D28" s="795">
        <f>(C28-B28)/B28*100%</f>
        <v>-1</v>
      </c>
      <c r="E28" s="794" t="str">
        <f>IF(A28&lt;&gt;"",IF(SUM(B28:C28)&lt;&gt;0,"是","否"),"是")</f>
        <v>是</v>
      </c>
    </row>
    <row ht="36.0" customHeight="1" x14ac:dyDescent="0.15" r="29" spans="1:5">
      <c r="A29" s="827" t="s">
        <v>1658</v>
      </c>
      <c r="B29" s="829">
        <v>12</v>
      </c>
      <c r="C29" s="828"/>
      <c r="D29" s="795">
        <f>(C29-B29)/B29*100%</f>
        <v>-1</v>
      </c>
      <c r="E29" s="794" t="str">
        <f>IF(A29&lt;&gt;"",IF(SUM(B29:C29)&lt;&gt;0,"是","否"),"是")</f>
        <v>是</v>
      </c>
    </row>
    <row ht="36.0" customHeight="1" x14ac:dyDescent="0.15" r="30" spans="1:5">
      <c r="A30" s="827" t="s">
        <v>1659</v>
      </c>
      <c r="B30" s="829">
        <v>284</v>
      </c>
      <c r="C30" s="828"/>
      <c r="D30" s="795">
        <f>(C30-B30)/B30*100%</f>
        <v>-1</v>
      </c>
      <c r="E30" s="794" t="str">
        <f>IF(A30&lt;&gt;"",IF(SUM(B30:C30)&lt;&gt;0,"是","否"),"是")</f>
        <v>是</v>
      </c>
    </row>
    <row ht="36.0" customHeight="1" x14ac:dyDescent="0.15" r="31" spans="1:5">
      <c r="A31" s="797" t="s">
        <v>1666</v>
      </c>
      <c r="B31" s="822">
        <v>57587</v>
      </c>
      <c r="C31" s="822">
        <v>23282</v>
      </c>
      <c r="D31" s="795">
        <f>(C31-B31)/B31*100%</f>
        <v>-0.5957</v>
      </c>
      <c r="E31" s="794" t="str">
        <f>IF(A31&lt;&gt;"",IF(SUM(B31:C31)&lt;&gt;0,"是","否"),"是")</f>
        <v>是</v>
      </c>
    </row>
    <row ht="36.0" customHeight="1" x14ac:dyDescent="0.15" r="32" spans="1:5">
      <c r="A32" s="827" t="s">
        <v>1667</v>
      </c>
      <c r="B32" s="826">
        <v>48580</v>
      </c>
      <c r="C32" s="826">
        <v>14000</v>
      </c>
      <c r="D32" s="795">
        <f>(C32-B32)/B32*100%</f>
        <v>-0.7118</v>
      </c>
      <c r="E32" s="794" t="str">
        <f>IF(A32&lt;&gt;"",IF(SUM(B32:C32)&lt;&gt;0,"是","否"),"是")</f>
        <v>是</v>
      </c>
    </row>
    <row ht="36.0" customHeight="1" x14ac:dyDescent="0.15" r="33" spans="1:5">
      <c r="A33" s="827" t="s">
        <v>1668</v>
      </c>
      <c r="B33" s="826">
        <v>302</v>
      </c>
      <c r="C33" s="826">
        <v>8</v>
      </c>
      <c r="D33" s="795">
        <f>(C33-B33)/B33*100%</f>
        <v>-0.9735</v>
      </c>
      <c r="E33" s="794" t="str">
        <f>IF(A33&lt;&gt;"",IF(SUM(B33:C33)&lt;&gt;0,"是","否"),"是")</f>
        <v>是</v>
      </c>
    </row>
    <row ht="36.0" customHeight="1" x14ac:dyDescent="0.15" r="34" spans="1:5">
      <c r="A34" s="827" t="s">
        <v>1669</v>
      </c>
      <c r="B34" s="826">
        <v>7315</v>
      </c>
      <c r="C34" s="826">
        <v>9072</v>
      </c>
      <c r="D34" s="795">
        <f>(C34-B34)/B34*100%</f>
        <v>0.2402</v>
      </c>
      <c r="E34" s="794" t="str">
        <f>IF(A34&lt;&gt;"",IF(SUM(B34:C34)&lt;&gt;0,"是","否"),"是")</f>
        <v>是</v>
      </c>
    </row>
    <row ht="36.0" customHeight="1" x14ac:dyDescent="0.15" r="35" spans="1:5">
      <c r="A35" s="798" t="s">
        <v>1670</v>
      </c>
      <c r="B35" s="825">
        <v>33324</v>
      </c>
      <c r="C35" s="822"/>
      <c r="D35" s="795">
        <f>(C35-B35)/B35*100%</f>
        <v>-1</v>
      </c>
      <c r="E35" s="794" t="str">
        <f>IF(A35&lt;&gt;"",IF(SUM(B35:C35)&lt;&gt;0,"是","否"),"是")</f>
        <v>是</v>
      </c>
    </row>
    <row ht="36.0" customHeight="1" x14ac:dyDescent="0.15" r="36" spans="1:5">
      <c r="A36" s="824" t="s">
        <v>1671</v>
      </c>
      <c r="B36" s="822"/>
      <c r="C36" s="823"/>
      <c r="D36" s="795"/>
      <c r="E36" s="794" t="str">
        <f>IF(A36&lt;&gt;"",IF(SUM(B36:C36)&lt;&gt;0,"是","否"),"是")</f>
        <v>否</v>
      </c>
    </row>
    <row ht="36.0" customHeight="1" x14ac:dyDescent="0.15" r="37" spans="1:5">
      <c r="A37" s="797" t="s">
        <v>1672</v>
      </c>
      <c r="B37" s="822">
        <v>90911</v>
      </c>
      <c r="C37" s="822">
        <v>23282</v>
      </c>
      <c r="D37" s="795">
        <f>(C37-B37)/B37*100%</f>
        <v>-0.7439</v>
      </c>
      <c r="E37" s="794" t="str">
        <f>IF(A37&lt;&gt;"",IF(SUM(B37:C37)&lt;&gt;0,"是","否"),"是")</f>
        <v>是</v>
      </c>
    </row>
    <row x14ac:dyDescent="0.15" r="38" spans="2:3">
      <c r="B38" s="821"/>
      <c r="C38" s="821"/>
    </row>
    <row x14ac:dyDescent="0.15" r="39" spans="2:3">
      <c r="B39" s="821"/>
      <c r="C39" s="821"/>
    </row>
    <row x14ac:dyDescent="0.15" r="40" spans="2:3">
      <c r="B40" s="821"/>
      <c r="C40" s="821"/>
    </row>
    <row x14ac:dyDescent="0.15" r="41" spans="2:3">
      <c r="B41" s="821"/>
      <c r="C41" s="821"/>
    </row>
  </sheetData>
  <autoFilter ref="A3:E37">
    <filterColumn colId="4">
      <filters>
        <filter val="是"/>
      </filters>
    </filterColumn>
  </autoFilter>
  <mergeCells count="1">
    <mergeCell ref="A1:D1"/>
  </mergeCells>
  <phoneticPr fontId="0" type="noConversion"/>
  <conditionalFormatting sqref="E28:E32">
    <cfRule type="cellIs" stopIfTrue="1" priority="2" operator="lessThan" dxfId="1">
      <formula>0</formula>
    </cfRule>
  </conditionalFormatting>
  <conditionalFormatting sqref="C6:C7 C13:C14 D13 D15 C16:C18 C22 D23:D27 C24 C28:C30">
    <cfRule type="cellIs" stopIfTrue="1" priority="1" operator="lessThanOrEqual" dxfId="0">
      <formula>-1</formula>
    </cfRule>
  </conditionalFormatting>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WVG26"/>
  <sheetViews>
    <sheetView showGridLines="0" showZeros="0" view="pageBreakPreview" zoomScale="100" zoomScaleNormal="100" topLeftCell="A5" workbookViewId="0">
      <selection activeCell="B16" activeCellId="0" sqref="B16"/>
    </sheetView>
  </sheetViews>
  <sheetFormatPr defaultRowHeight="14.25" defaultColWidth="9.0" x14ac:dyDescent="0.15"/>
  <cols>
    <col min="1" max="1" width="50.75" customWidth="1" style="792"/>
    <col min="2" max="3" width="20.625" customWidth="1" style="819"/>
    <col min="4" max="4" width="20.625" customWidth="1" style="792"/>
    <col min="5" max="5" width="5.125" customWidth="1" style="792" hidden="1"/>
    <col min="6" max="7" width="12.625" customWidth="1" style="792"/>
    <col min="8" max="246" width="9.0" style="792"/>
    <col min="247" max="247" width="41.625" customWidth="1" style="792"/>
    <col min="248" max="249" width="14.5" customWidth="1" style="792"/>
    <col min="250" max="250" width="13.875" customWidth="1" style="792"/>
    <col min="251" max="253" width="9.0" style="792"/>
    <col min="254" max="255" width="10.5" customWidth="1" style="792"/>
    <col min="256" max="502" width="9.0" style="792"/>
    <col min="503" max="503" width="41.625" customWidth="1" style="792"/>
    <col min="504" max="505" width="14.5" customWidth="1" style="792"/>
    <col min="506" max="506" width="13.875" customWidth="1" style="792"/>
    <col min="507" max="509" width="9.0" style="792"/>
    <col min="510" max="511" width="10.5" customWidth="1" style="792"/>
    <col min="512" max="758" width="9.0" style="792"/>
    <col min="759" max="759" width="41.625" customWidth="1" style="792"/>
    <col min="760" max="761" width="14.5" customWidth="1" style="792"/>
    <col min="762" max="762" width="13.875" customWidth="1" style="792"/>
    <col min="763" max="765" width="9.0" style="792"/>
    <col min="766" max="767" width="10.5" customWidth="1" style="792"/>
    <col min="768" max="1014" width="9.0" style="792"/>
    <col min="1015" max="1015" width="41.625" customWidth="1" style="792"/>
    <col min="1016" max="1017" width="14.5" customWidth="1" style="792"/>
    <col min="1018" max="1018" width="13.875" customWidth="1" style="792"/>
    <col min="1019" max="1021" width="9.0" style="792"/>
    <col min="1022" max="1023" width="10.5" customWidth="1" style="792"/>
    <col min="1024" max="1270" width="9.0" style="792"/>
    <col min="1271" max="1271" width="41.625" customWidth="1" style="792"/>
    <col min="1272" max="1273" width="14.5" customWidth="1" style="792"/>
    <col min="1274" max="1274" width="13.875" customWidth="1" style="792"/>
    <col min="1275" max="1277" width="9.0" style="792"/>
    <col min="1278" max="1279" width="10.5" customWidth="1" style="792"/>
    <col min="1280" max="1526" width="9.0" style="792"/>
    <col min="1527" max="1527" width="41.625" customWidth="1" style="792"/>
    <col min="1528" max="1529" width="14.5" customWidth="1" style="792"/>
    <col min="1530" max="1530" width="13.875" customWidth="1" style="792"/>
    <col min="1531" max="1533" width="9.0" style="792"/>
    <col min="1534" max="1535" width="10.5" customWidth="1" style="792"/>
    <col min="1536" max="1782" width="9.0" style="792"/>
    <col min="1783" max="1783" width="41.625" customWidth="1" style="792"/>
    <col min="1784" max="1785" width="14.5" customWidth="1" style="792"/>
    <col min="1786" max="1786" width="13.875" customWidth="1" style="792"/>
    <col min="1787" max="1789" width="9.0" style="792"/>
    <col min="1790" max="1791" width="10.5" customWidth="1" style="792"/>
    <col min="1792" max="2038" width="9.0" style="792"/>
    <col min="2039" max="2039" width="41.625" customWidth="1" style="792"/>
    <col min="2040" max="2041" width="14.5" customWidth="1" style="792"/>
    <col min="2042" max="2042" width="13.875" customWidth="1" style="792"/>
    <col min="2043" max="2045" width="9.0" style="792"/>
    <col min="2046" max="2047" width="10.5" customWidth="1" style="792"/>
    <col min="2048" max="2294" width="9.0" style="792"/>
    <col min="2295" max="2295" width="41.625" customWidth="1" style="792"/>
    <col min="2296" max="2297" width="14.5" customWidth="1" style="792"/>
    <col min="2298" max="2298" width="13.875" customWidth="1" style="792"/>
    <col min="2299" max="2301" width="9.0" style="792"/>
    <col min="2302" max="2303" width="10.5" customWidth="1" style="792"/>
    <col min="2304" max="2550" width="9.0" style="792"/>
    <col min="2551" max="2551" width="41.625" customWidth="1" style="792"/>
    <col min="2552" max="2553" width="14.5" customWidth="1" style="792"/>
    <col min="2554" max="2554" width="13.875" customWidth="1" style="792"/>
    <col min="2555" max="2557" width="9.0" style="792"/>
    <col min="2558" max="2559" width="10.5" customWidth="1" style="792"/>
    <col min="2560" max="2806" width="9.0" style="792"/>
    <col min="2807" max="2807" width="41.625" customWidth="1" style="792"/>
    <col min="2808" max="2809" width="14.5" customWidth="1" style="792"/>
    <col min="2810" max="2810" width="13.875" customWidth="1" style="792"/>
    <col min="2811" max="2813" width="9.0" style="792"/>
    <col min="2814" max="2815" width="10.5" customWidth="1" style="792"/>
    <col min="2816" max="3062" width="9.0" style="792"/>
    <col min="3063" max="3063" width="41.625" customWidth="1" style="792"/>
    <col min="3064" max="3065" width="14.5" customWidth="1" style="792"/>
    <col min="3066" max="3066" width="13.875" customWidth="1" style="792"/>
    <col min="3067" max="3069" width="9.0" style="792"/>
    <col min="3070" max="3071" width="10.5" customWidth="1" style="792"/>
    <col min="3072" max="3318" width="9.0" style="792"/>
    <col min="3319" max="3319" width="41.625" customWidth="1" style="792"/>
    <col min="3320" max="3321" width="14.5" customWidth="1" style="792"/>
    <col min="3322" max="3322" width="13.875" customWidth="1" style="792"/>
    <col min="3323" max="3325" width="9.0" style="792"/>
    <col min="3326" max="3327" width="10.5" customWidth="1" style="792"/>
    <col min="3328" max="3574" width="9.0" style="792"/>
    <col min="3575" max="3575" width="41.625" customWidth="1" style="792"/>
    <col min="3576" max="3577" width="14.5" customWidth="1" style="792"/>
    <col min="3578" max="3578" width="13.875" customWidth="1" style="792"/>
    <col min="3579" max="3581" width="9.0" style="792"/>
    <col min="3582" max="3583" width="10.5" customWidth="1" style="792"/>
    <col min="3584" max="3830" width="9.0" style="792"/>
    <col min="3831" max="3831" width="41.625" customWidth="1" style="792"/>
    <col min="3832" max="3833" width="14.5" customWidth="1" style="792"/>
    <col min="3834" max="3834" width="13.875" customWidth="1" style="792"/>
    <col min="3835" max="3837" width="9.0" style="792"/>
    <col min="3838" max="3839" width="10.5" customWidth="1" style="792"/>
    <col min="3840" max="4086" width="9.0" style="792"/>
    <col min="4087" max="4087" width="41.625" customWidth="1" style="792"/>
    <col min="4088" max="4089" width="14.5" customWidth="1" style="792"/>
    <col min="4090" max="4090" width="13.875" customWidth="1" style="792"/>
    <col min="4091" max="4093" width="9.0" style="792"/>
    <col min="4094" max="4095" width="10.5" customWidth="1" style="792"/>
    <col min="4096" max="4342" width="9.0" style="792"/>
    <col min="4343" max="4343" width="41.625" customWidth="1" style="792"/>
    <col min="4344" max="4345" width="14.5" customWidth="1" style="792"/>
    <col min="4346" max="4346" width="13.875" customWidth="1" style="792"/>
    <col min="4347" max="4349" width="9.0" style="792"/>
    <col min="4350" max="4351" width="10.5" customWidth="1" style="792"/>
    <col min="4352" max="4598" width="9.0" style="792"/>
    <col min="4599" max="4599" width="41.625" customWidth="1" style="792"/>
    <col min="4600" max="4601" width="14.5" customWidth="1" style="792"/>
    <col min="4602" max="4602" width="13.875" customWidth="1" style="792"/>
    <col min="4603" max="4605" width="9.0" style="792"/>
    <col min="4606" max="4607" width="10.5" customWidth="1" style="792"/>
    <col min="4608" max="4854" width="9.0" style="792"/>
    <col min="4855" max="4855" width="41.625" customWidth="1" style="792"/>
    <col min="4856" max="4857" width="14.5" customWidth="1" style="792"/>
    <col min="4858" max="4858" width="13.875" customWidth="1" style="792"/>
    <col min="4859" max="4861" width="9.0" style="792"/>
    <col min="4862" max="4863" width="10.5" customWidth="1" style="792"/>
    <col min="4864" max="5110" width="9.0" style="792"/>
    <col min="5111" max="5111" width="41.625" customWidth="1" style="792"/>
    <col min="5112" max="5113" width="14.5" customWidth="1" style="792"/>
    <col min="5114" max="5114" width="13.875" customWidth="1" style="792"/>
    <col min="5115" max="5117" width="9.0" style="792"/>
    <col min="5118" max="5119" width="10.5" customWidth="1" style="792"/>
    <col min="5120" max="5366" width="9.0" style="792"/>
    <col min="5367" max="5367" width="41.625" customWidth="1" style="792"/>
    <col min="5368" max="5369" width="14.5" customWidth="1" style="792"/>
    <col min="5370" max="5370" width="13.875" customWidth="1" style="792"/>
    <col min="5371" max="5373" width="9.0" style="792"/>
    <col min="5374" max="5375" width="10.5" customWidth="1" style="792"/>
    <col min="5376" max="5622" width="9.0" style="792"/>
    <col min="5623" max="5623" width="41.625" customWidth="1" style="792"/>
    <col min="5624" max="5625" width="14.5" customWidth="1" style="792"/>
    <col min="5626" max="5626" width="13.875" customWidth="1" style="792"/>
    <col min="5627" max="5629" width="9.0" style="792"/>
    <col min="5630" max="5631" width="10.5" customWidth="1" style="792"/>
    <col min="5632" max="5878" width="9.0" style="792"/>
    <col min="5879" max="5879" width="41.625" customWidth="1" style="792"/>
    <col min="5880" max="5881" width="14.5" customWidth="1" style="792"/>
    <col min="5882" max="5882" width="13.875" customWidth="1" style="792"/>
    <col min="5883" max="5885" width="9.0" style="792"/>
    <col min="5886" max="5887" width="10.5" customWidth="1" style="792"/>
    <col min="5888" max="6134" width="9.0" style="792"/>
    <col min="6135" max="6135" width="41.625" customWidth="1" style="792"/>
    <col min="6136" max="6137" width="14.5" customWidth="1" style="792"/>
    <col min="6138" max="6138" width="13.875" customWidth="1" style="792"/>
    <col min="6139" max="6141" width="9.0" style="792"/>
    <col min="6142" max="6143" width="10.5" customWidth="1" style="792"/>
    <col min="6144" max="6390" width="9.0" style="792"/>
    <col min="6391" max="6391" width="41.625" customWidth="1" style="792"/>
    <col min="6392" max="6393" width="14.5" customWidth="1" style="792"/>
    <col min="6394" max="6394" width="13.875" customWidth="1" style="792"/>
    <col min="6395" max="6397" width="9.0" style="792"/>
    <col min="6398" max="6399" width="10.5" customWidth="1" style="792"/>
    <col min="6400" max="6646" width="9.0" style="792"/>
    <col min="6647" max="6647" width="41.625" customWidth="1" style="792"/>
    <col min="6648" max="6649" width="14.5" customWidth="1" style="792"/>
    <col min="6650" max="6650" width="13.875" customWidth="1" style="792"/>
    <col min="6651" max="6653" width="9.0" style="792"/>
    <col min="6654" max="6655" width="10.5" customWidth="1" style="792"/>
    <col min="6656" max="6902" width="9.0" style="792"/>
    <col min="6903" max="6903" width="41.625" customWidth="1" style="792"/>
    <col min="6904" max="6905" width="14.5" customWidth="1" style="792"/>
    <col min="6906" max="6906" width="13.875" customWidth="1" style="792"/>
    <col min="6907" max="6909" width="9.0" style="792"/>
    <col min="6910" max="6911" width="10.5" customWidth="1" style="792"/>
    <col min="6912" max="7158" width="9.0" style="792"/>
    <col min="7159" max="7159" width="41.625" customWidth="1" style="792"/>
    <col min="7160" max="7161" width="14.5" customWidth="1" style="792"/>
    <col min="7162" max="7162" width="13.875" customWidth="1" style="792"/>
    <col min="7163" max="7165" width="9.0" style="792"/>
    <col min="7166" max="7167" width="10.5" customWidth="1" style="792"/>
    <col min="7168" max="7414" width="9.0" style="792"/>
    <col min="7415" max="7415" width="41.625" customWidth="1" style="792"/>
    <col min="7416" max="7417" width="14.5" customWidth="1" style="792"/>
    <col min="7418" max="7418" width="13.875" customWidth="1" style="792"/>
    <col min="7419" max="7421" width="9.0" style="792"/>
    <col min="7422" max="7423" width="10.5" customWidth="1" style="792"/>
    <col min="7424" max="7670" width="9.0" style="792"/>
    <col min="7671" max="7671" width="41.625" customWidth="1" style="792"/>
    <col min="7672" max="7673" width="14.5" customWidth="1" style="792"/>
    <col min="7674" max="7674" width="13.875" customWidth="1" style="792"/>
    <col min="7675" max="7677" width="9.0" style="792"/>
    <col min="7678" max="7679" width="10.5" customWidth="1" style="792"/>
    <col min="7680" max="7926" width="9.0" style="792"/>
    <col min="7927" max="7927" width="41.625" customWidth="1" style="792"/>
    <col min="7928" max="7929" width="14.5" customWidth="1" style="792"/>
    <col min="7930" max="7930" width="13.875" customWidth="1" style="792"/>
    <col min="7931" max="7933" width="9.0" style="792"/>
    <col min="7934" max="7935" width="10.5" customWidth="1" style="792"/>
    <col min="7936" max="8182" width="9.0" style="792"/>
    <col min="8183" max="8183" width="41.625" customWidth="1" style="792"/>
    <col min="8184" max="8185" width="14.5" customWidth="1" style="792"/>
    <col min="8186" max="8186" width="13.875" customWidth="1" style="792"/>
    <col min="8187" max="8189" width="9.0" style="792"/>
    <col min="8190" max="8191" width="10.5" customWidth="1" style="792"/>
    <col min="8192" max="8438" width="9.0" style="792"/>
    <col min="8439" max="8439" width="41.625" customWidth="1" style="792"/>
    <col min="8440" max="8441" width="14.5" customWidth="1" style="792"/>
    <col min="8442" max="8442" width="13.875" customWidth="1" style="792"/>
    <col min="8443" max="8445" width="9.0" style="792"/>
    <col min="8446" max="8447" width="10.5" customWidth="1" style="792"/>
    <col min="8448" max="8694" width="9.0" style="792"/>
    <col min="8695" max="8695" width="41.625" customWidth="1" style="792"/>
    <col min="8696" max="8697" width="14.5" customWidth="1" style="792"/>
    <col min="8698" max="8698" width="13.875" customWidth="1" style="792"/>
    <col min="8699" max="8701" width="9.0" style="792"/>
    <col min="8702" max="8703" width="10.5" customWidth="1" style="792"/>
    <col min="8704" max="8950" width="9.0" style="792"/>
    <col min="8951" max="8951" width="41.625" customWidth="1" style="792"/>
    <col min="8952" max="8953" width="14.5" customWidth="1" style="792"/>
    <col min="8954" max="8954" width="13.875" customWidth="1" style="792"/>
    <col min="8955" max="8957" width="9.0" style="792"/>
    <col min="8958" max="8959" width="10.5" customWidth="1" style="792"/>
    <col min="8960" max="9206" width="9.0" style="792"/>
    <col min="9207" max="9207" width="41.625" customWidth="1" style="792"/>
    <col min="9208" max="9209" width="14.5" customWidth="1" style="792"/>
    <col min="9210" max="9210" width="13.875" customWidth="1" style="792"/>
    <col min="9211" max="9213" width="9.0" style="792"/>
    <col min="9214" max="9215" width="10.5" customWidth="1" style="792"/>
    <col min="9216" max="9462" width="9.0" style="792"/>
    <col min="9463" max="9463" width="41.625" customWidth="1" style="792"/>
    <col min="9464" max="9465" width="14.5" customWidth="1" style="792"/>
    <col min="9466" max="9466" width="13.875" customWidth="1" style="792"/>
    <col min="9467" max="9469" width="9.0" style="792"/>
    <col min="9470" max="9471" width="10.5" customWidth="1" style="792"/>
    <col min="9472" max="9718" width="9.0" style="792"/>
    <col min="9719" max="9719" width="41.625" customWidth="1" style="792"/>
    <col min="9720" max="9721" width="14.5" customWidth="1" style="792"/>
    <col min="9722" max="9722" width="13.875" customWidth="1" style="792"/>
    <col min="9723" max="9725" width="9.0" style="792"/>
    <col min="9726" max="9727" width="10.5" customWidth="1" style="792"/>
    <col min="9728" max="9974" width="9.0" style="792"/>
    <col min="9975" max="9975" width="41.625" customWidth="1" style="792"/>
    <col min="9976" max="9977" width="14.5" customWidth="1" style="792"/>
    <col min="9978" max="9978" width="13.875" customWidth="1" style="792"/>
    <col min="9979" max="9981" width="9.0" style="792"/>
    <col min="9982" max="9983" width="10.5" customWidth="1" style="792"/>
    <col min="9984" max="10230" width="9.0" style="792"/>
    <col min="10231" max="10231" width="41.625" customWidth="1" style="792"/>
    <col min="10232" max="10233" width="14.5" customWidth="1" style="792"/>
    <col min="10234" max="10234" width="13.875" customWidth="1" style="792"/>
    <col min="10235" max="10237" width="9.0" style="792"/>
    <col min="10238" max="10239" width="10.5" customWidth="1" style="792"/>
    <col min="10240" max="10486" width="9.0" style="792"/>
    <col min="10487" max="10487" width="41.625" customWidth="1" style="792"/>
    <col min="10488" max="10489" width="14.5" customWidth="1" style="792"/>
    <col min="10490" max="10490" width="13.875" customWidth="1" style="792"/>
    <col min="10491" max="10493" width="9.0" style="792"/>
    <col min="10494" max="10495" width="10.5" customWidth="1" style="792"/>
    <col min="10496" max="10742" width="9.0" style="792"/>
    <col min="10743" max="10743" width="41.625" customWidth="1" style="792"/>
    <col min="10744" max="10745" width="14.5" customWidth="1" style="792"/>
    <col min="10746" max="10746" width="13.875" customWidth="1" style="792"/>
    <col min="10747" max="10749" width="9.0" style="792"/>
    <col min="10750" max="10751" width="10.5" customWidth="1" style="792"/>
    <col min="10752" max="10998" width="9.0" style="792"/>
    <col min="10999" max="10999" width="41.625" customWidth="1" style="792"/>
    <col min="11000" max="11001" width="14.5" customWidth="1" style="792"/>
    <col min="11002" max="11002" width="13.875" customWidth="1" style="792"/>
    <col min="11003" max="11005" width="9.0" style="792"/>
    <col min="11006" max="11007" width="10.5" customWidth="1" style="792"/>
    <col min="11008" max="11254" width="9.0" style="792"/>
    <col min="11255" max="11255" width="41.625" customWidth="1" style="792"/>
    <col min="11256" max="11257" width="14.5" customWidth="1" style="792"/>
    <col min="11258" max="11258" width="13.875" customWidth="1" style="792"/>
    <col min="11259" max="11261" width="9.0" style="792"/>
    <col min="11262" max="11263" width="10.5" customWidth="1" style="792"/>
    <col min="11264" max="11510" width="9.0" style="792"/>
    <col min="11511" max="11511" width="41.625" customWidth="1" style="792"/>
    <col min="11512" max="11513" width="14.5" customWidth="1" style="792"/>
    <col min="11514" max="11514" width="13.875" customWidth="1" style="792"/>
    <col min="11515" max="11517" width="9.0" style="792"/>
    <col min="11518" max="11519" width="10.5" customWidth="1" style="792"/>
    <col min="11520" max="11766" width="9.0" style="792"/>
    <col min="11767" max="11767" width="41.625" customWidth="1" style="792"/>
    <col min="11768" max="11769" width="14.5" customWidth="1" style="792"/>
    <col min="11770" max="11770" width="13.875" customWidth="1" style="792"/>
    <col min="11771" max="11773" width="9.0" style="792"/>
    <col min="11774" max="11775" width="10.5" customWidth="1" style="792"/>
    <col min="11776" max="12022" width="9.0" style="792"/>
    <col min="12023" max="12023" width="41.625" customWidth="1" style="792"/>
    <col min="12024" max="12025" width="14.5" customWidth="1" style="792"/>
    <col min="12026" max="12026" width="13.875" customWidth="1" style="792"/>
    <col min="12027" max="12029" width="9.0" style="792"/>
    <col min="12030" max="12031" width="10.5" customWidth="1" style="792"/>
    <col min="12032" max="12278" width="9.0" style="792"/>
    <col min="12279" max="12279" width="41.625" customWidth="1" style="792"/>
    <col min="12280" max="12281" width="14.5" customWidth="1" style="792"/>
    <col min="12282" max="12282" width="13.875" customWidth="1" style="792"/>
    <col min="12283" max="12285" width="9.0" style="792"/>
    <col min="12286" max="12287" width="10.5" customWidth="1" style="792"/>
    <col min="12288" max="12534" width="9.0" style="792"/>
    <col min="12535" max="12535" width="41.625" customWidth="1" style="792"/>
    <col min="12536" max="12537" width="14.5" customWidth="1" style="792"/>
    <col min="12538" max="12538" width="13.875" customWidth="1" style="792"/>
    <col min="12539" max="12541" width="9.0" style="792"/>
    <col min="12542" max="12543" width="10.5" customWidth="1" style="792"/>
    <col min="12544" max="12790" width="9.0" style="792"/>
    <col min="12791" max="12791" width="41.625" customWidth="1" style="792"/>
    <col min="12792" max="12793" width="14.5" customWidth="1" style="792"/>
    <col min="12794" max="12794" width="13.875" customWidth="1" style="792"/>
    <col min="12795" max="12797" width="9.0" style="792"/>
    <col min="12798" max="12799" width="10.5" customWidth="1" style="792"/>
    <col min="12800" max="13046" width="9.0" style="792"/>
    <col min="13047" max="13047" width="41.625" customWidth="1" style="792"/>
    <col min="13048" max="13049" width="14.5" customWidth="1" style="792"/>
    <col min="13050" max="13050" width="13.875" customWidth="1" style="792"/>
    <col min="13051" max="13053" width="9.0" style="792"/>
    <col min="13054" max="13055" width="10.5" customWidth="1" style="792"/>
    <col min="13056" max="13302" width="9.0" style="792"/>
    <col min="13303" max="13303" width="41.625" customWidth="1" style="792"/>
    <col min="13304" max="13305" width="14.5" customWidth="1" style="792"/>
    <col min="13306" max="13306" width="13.875" customWidth="1" style="792"/>
    <col min="13307" max="13309" width="9.0" style="792"/>
    <col min="13310" max="13311" width="10.5" customWidth="1" style="792"/>
    <col min="13312" max="13558" width="9.0" style="792"/>
    <col min="13559" max="13559" width="41.625" customWidth="1" style="792"/>
    <col min="13560" max="13561" width="14.5" customWidth="1" style="792"/>
    <col min="13562" max="13562" width="13.875" customWidth="1" style="792"/>
    <col min="13563" max="13565" width="9.0" style="792"/>
    <col min="13566" max="13567" width="10.5" customWidth="1" style="792"/>
    <col min="13568" max="13814" width="9.0" style="792"/>
    <col min="13815" max="13815" width="41.625" customWidth="1" style="792"/>
    <col min="13816" max="13817" width="14.5" customWidth="1" style="792"/>
    <col min="13818" max="13818" width="13.875" customWidth="1" style="792"/>
    <col min="13819" max="13821" width="9.0" style="792"/>
    <col min="13822" max="13823" width="10.5" customWidth="1" style="792"/>
    <col min="13824" max="14070" width="9.0" style="792"/>
    <col min="14071" max="14071" width="41.625" customWidth="1" style="792"/>
    <col min="14072" max="14073" width="14.5" customWidth="1" style="792"/>
    <col min="14074" max="14074" width="13.875" customWidth="1" style="792"/>
    <col min="14075" max="14077" width="9.0" style="792"/>
    <col min="14078" max="14079" width="10.5" customWidth="1" style="792"/>
    <col min="14080" max="14326" width="9.0" style="792"/>
    <col min="14327" max="14327" width="41.625" customWidth="1" style="792"/>
    <col min="14328" max="14329" width="14.5" customWidth="1" style="792"/>
    <col min="14330" max="14330" width="13.875" customWidth="1" style="792"/>
    <col min="14331" max="14333" width="9.0" style="792"/>
    <col min="14334" max="14335" width="10.5" customWidth="1" style="792"/>
    <col min="14336" max="14582" width="9.0" style="792"/>
    <col min="14583" max="14583" width="41.625" customWidth="1" style="792"/>
    <col min="14584" max="14585" width="14.5" customWidth="1" style="792"/>
    <col min="14586" max="14586" width="13.875" customWidth="1" style="792"/>
    <col min="14587" max="14589" width="9.0" style="792"/>
    <col min="14590" max="14591" width="10.5" customWidth="1" style="792"/>
    <col min="14592" max="14838" width="9.0" style="792"/>
    <col min="14839" max="14839" width="41.625" customWidth="1" style="792"/>
    <col min="14840" max="14841" width="14.5" customWidth="1" style="792"/>
    <col min="14842" max="14842" width="13.875" customWidth="1" style="792"/>
    <col min="14843" max="14845" width="9.0" style="792"/>
    <col min="14846" max="14847" width="10.5" customWidth="1" style="792"/>
    <col min="14848" max="15094" width="9.0" style="792"/>
    <col min="15095" max="15095" width="41.625" customWidth="1" style="792"/>
    <col min="15096" max="15097" width="14.5" customWidth="1" style="792"/>
    <col min="15098" max="15098" width="13.875" customWidth="1" style="792"/>
    <col min="15099" max="15101" width="9.0" style="792"/>
    <col min="15102" max="15103" width="10.5" customWidth="1" style="792"/>
    <col min="15104" max="15350" width="9.0" style="792"/>
    <col min="15351" max="15351" width="41.625" customWidth="1" style="792"/>
    <col min="15352" max="15353" width="14.5" customWidth="1" style="792"/>
    <col min="15354" max="15354" width="13.875" customWidth="1" style="792"/>
    <col min="15355" max="15357" width="9.0" style="792"/>
    <col min="15358" max="15359" width="10.5" customWidth="1" style="792"/>
    <col min="15360" max="15606" width="9.0" style="792"/>
    <col min="15607" max="15607" width="41.625" customWidth="1" style="792"/>
    <col min="15608" max="15609" width="14.5" customWidth="1" style="792"/>
    <col min="15610" max="15610" width="13.875" customWidth="1" style="792"/>
    <col min="15611" max="15613" width="9.0" style="792"/>
    <col min="15614" max="15615" width="10.5" customWidth="1" style="792"/>
    <col min="15616" max="15862" width="9.0" style="792"/>
    <col min="15863" max="15863" width="41.625" customWidth="1" style="792"/>
    <col min="15864" max="15865" width="14.5" customWidth="1" style="792"/>
    <col min="15866" max="15866" width="13.875" customWidth="1" style="792"/>
    <col min="15867" max="15869" width="9.0" style="792"/>
    <col min="15870" max="15871" width="10.5" customWidth="1" style="792"/>
    <col min="15872" max="16118" width="9.0" style="792"/>
    <col min="16119" max="16119" width="41.625" customWidth="1" style="792"/>
    <col min="16120" max="16121" width="14.5" customWidth="1" style="792"/>
    <col min="16122" max="16122" width="13.875" customWidth="1" style="792"/>
    <col min="16123" max="16125" width="9.0" style="792"/>
    <col min="16126" max="16127" width="10.5" customWidth="1" style="792"/>
    <col min="16128" max="16384" width="9.0" style="792"/>
  </cols>
  <sheetData>
    <row ht="45.0" customHeight="1" x14ac:dyDescent="0.15" r="1" spans="1:4">
      <c r="A1" s="791" t="s">
        <v>1689</v>
      </c>
      <c r="B1" s="818"/>
      <c r="C1" s="818"/>
      <c r="D1" s="791"/>
    </row>
    <row ht="20.1" customHeight="1" x14ac:dyDescent="0.15" r="2" spans="1:4">
      <c r="A2" s="817"/>
      <c r="B2" s="816"/>
      <c r="C2" s="815"/>
      <c r="D2" s="814" t="s">
        <v>1690</v>
      </c>
    </row>
    <row ht="45.0" customHeight="1" x14ac:dyDescent="0.15" r="3" spans="1:5">
      <c r="A3" s="813" t="s">
        <v>1233</v>
      </c>
      <c r="B3" s="812" t="s">
        <v>5</v>
      </c>
      <c r="C3" s="812" t="s">
        <v>6</v>
      </c>
      <c r="D3" s="812" t="s">
        <v>7</v>
      </c>
      <c r="E3" s="794" t="s">
        <v>8</v>
      </c>
    </row>
    <row ht="36.0" customHeight="1" x14ac:dyDescent="0.15" r="4" spans="1:5">
      <c r="A4" s="804" t="s">
        <v>1675</v>
      </c>
      <c r="B4" s="803">
        <v>14679</v>
      </c>
      <c r="C4" s="796"/>
      <c r="D4" s="795">
        <f>(C4-B4)/B4*100%</f>
        <v>-1</v>
      </c>
      <c r="E4" s="794" t="str">
        <f>IF(A4&lt;&gt;"",IF(SUM(B4:C4)&lt;&gt;0,"是","否"),"是")</f>
        <v>是</v>
      </c>
    </row>
    <row ht="36.0" customHeight="1" x14ac:dyDescent="0.15" r="5" spans="1:5">
      <c r="A5" s="801" t="s">
        <v>1676</v>
      </c>
      <c r="B5" s="91">
        <v>14099</v>
      </c>
      <c r="C5" s="800"/>
      <c r="D5" s="795">
        <f>(C5-B5)/B5*100%</f>
        <v>-1</v>
      </c>
      <c r="E5" s="794" t="str">
        <f>IF(A5&lt;&gt;"",IF(SUM(B5:C5)&lt;&gt;0,"是","否"),"是")</f>
        <v>是</v>
      </c>
    </row>
    <row ht="36.0" customHeight="1" x14ac:dyDescent="0.15" r="6" spans="1:5">
      <c r="A6" s="811" t="s">
        <v>1677</v>
      </c>
      <c r="B6" s="803">
        <v>20813</v>
      </c>
      <c r="C6" s="803">
        <v>20504</v>
      </c>
      <c r="D6" s="795">
        <f>(C6-B6)/B6*100%</f>
        <v>-0.0148</v>
      </c>
      <c r="E6" s="794" t="str">
        <f>IF(A6&lt;&gt;"",IF(SUM(B6:C6)&lt;&gt;0,"是","否"),"是")</f>
        <v>是</v>
      </c>
    </row>
    <row ht="36.0" customHeight="1" x14ac:dyDescent="0.15" r="7" spans="1:5">
      <c r="A7" s="801" t="s">
        <v>1676</v>
      </c>
      <c r="B7" s="91">
        <v>20781</v>
      </c>
      <c r="C7" s="91">
        <v>20469</v>
      </c>
      <c r="D7" s="795">
        <f>(C7-B7)/B7*100%</f>
        <v>-0.015</v>
      </c>
      <c r="E7" s="794" t="str">
        <f>IF(A7&lt;&gt;"",IF(SUM(B7:C7)&lt;&gt;0,"是","否"),"是")</f>
        <v>是</v>
      </c>
    </row>
    <row ht="36.0" customHeight="1" hidden="1" x14ac:dyDescent="0.15" r="8" spans="1:6">
      <c r="A8" s="804" t="s">
        <v>1678</v>
      </c>
      <c r="B8" s="809">
        <v>892</v>
      </c>
      <c r="C8" s="808"/>
      <c r="D8" s="807"/>
      <c r="E8" s="794" t="str">
        <f>IF(A8&lt;&gt;"",IF(SUM(B8:C8)&lt;&gt;0,"是","否"),"是")</f>
        <v>是</v>
      </c>
      <c r="F8" s="810" t="s">
        <v>1691</v>
      </c>
    </row>
    <row ht="36.0" customHeight="1" hidden="1" x14ac:dyDescent="0.15" r="9" spans="1:5">
      <c r="A9" s="801" t="s">
        <v>1676</v>
      </c>
      <c r="B9" s="97">
        <v>600</v>
      </c>
      <c r="C9" s="806"/>
      <c r="D9" s="805"/>
      <c r="E9" s="794" t="str">
        <f>IF(A9&lt;&gt;"",IF(SUM(B9:C9)&lt;&gt;0,"是","否"),"是")</f>
        <v>是</v>
      </c>
    </row>
    <row ht="36.0" customHeight="1" x14ac:dyDescent="0.15" r="10" spans="1:5">
      <c r="A10" s="804" t="s">
        <v>1679</v>
      </c>
      <c r="B10" s="803">
        <v>4361</v>
      </c>
      <c r="C10" s="796"/>
      <c r="D10" s="795">
        <f>(C10-B10)/B10*100%</f>
        <v>-1</v>
      </c>
      <c r="E10" s="794" t="str">
        <f>IF(A10&lt;&gt;"",IF(SUM(B10:C10)&lt;&gt;0,"是","否"),"是")</f>
        <v>是</v>
      </c>
    </row>
    <row ht="36.0" customHeight="1" x14ac:dyDescent="0.15" r="11" spans="1:5">
      <c r="A11" s="801" t="s">
        <v>1676</v>
      </c>
      <c r="B11" s="91">
        <v>4260</v>
      </c>
      <c r="C11" s="800"/>
      <c r="D11" s="795">
        <f>(C11-B11)/B11*100%</f>
        <v>-1</v>
      </c>
      <c r="E11" s="794" t="str">
        <f>IF(A11&lt;&gt;"",IF(SUM(B11:C11)&lt;&gt;0,"是","否"),"是")</f>
        <v>是</v>
      </c>
    </row>
    <row ht="36.0" customHeight="1" x14ac:dyDescent="0.15" r="12" spans="1:5">
      <c r="A12" s="804" t="s">
        <v>1680</v>
      </c>
      <c r="B12" s="803">
        <v>704</v>
      </c>
      <c r="C12" s="796"/>
      <c r="D12" s="795">
        <f>(C12-B12)/B12*100%</f>
        <v>-1</v>
      </c>
      <c r="E12" s="794" t="str">
        <f>IF(A12&lt;&gt;"",IF(SUM(B12:C12)&lt;&gt;0,"是","否"),"是")</f>
        <v>是</v>
      </c>
    </row>
    <row ht="36.0" customHeight="1" x14ac:dyDescent="0.15" r="13" spans="1:5">
      <c r="A13" s="801" t="s">
        <v>1676</v>
      </c>
      <c r="B13" s="91">
        <v>703</v>
      </c>
      <c r="C13" s="800"/>
      <c r="D13" s="795">
        <f>(C13-B13)/B13*100%</f>
        <v>-1</v>
      </c>
      <c r="E13" s="794" t="str">
        <f>IF(A13&lt;&gt;"",IF(SUM(B13:C13)&lt;&gt;0,"是","否"),"是")</f>
        <v>是</v>
      </c>
    </row>
    <row s="810" customFormat="1" ht="36.0" customHeight="1" hidden="1" x14ac:dyDescent="0.15" r="14" spans="1:5">
      <c r="A14" s="804" t="s">
        <v>1681</v>
      </c>
      <c r="B14" s="809">
        <v>8126</v>
      </c>
      <c r="C14" s="808"/>
      <c r="D14" s="807"/>
      <c r="E14" s="794" t="str">
        <f>IF(A14&lt;&gt;"",IF(SUM(B14:C14)&lt;&gt;0,"是","否"),"是")</f>
        <v>是</v>
      </c>
    </row>
    <row ht="36.0" customHeight="1" hidden="1" x14ac:dyDescent="0.15" r="15" spans="1:5">
      <c r="A15" s="801" t="s">
        <v>1676</v>
      </c>
      <c r="B15" s="97">
        <v>6782</v>
      </c>
      <c r="C15" s="806"/>
      <c r="D15" s="805"/>
      <c r="E15" s="794" t="str">
        <f>IF(A15&lt;&gt;"",IF(SUM(B15:C15)&lt;&gt;0,"是","否"),"是")</f>
        <v>是</v>
      </c>
    </row>
    <row ht="36.0" customHeight="1" x14ac:dyDescent="0.15" r="16" spans="1:5">
      <c r="A16" s="804" t="s">
        <v>1682</v>
      </c>
      <c r="B16" s="803">
        <v>10065</v>
      </c>
      <c r="C16" s="796"/>
      <c r="D16" s="795">
        <f>(C16-B16)/B16*100%</f>
        <v>-1</v>
      </c>
      <c r="E16" s="794" t="str">
        <f>IF(A16&lt;&gt;"",IF(SUM(B16:C16)&lt;&gt;0,"是","否"),"是")</f>
        <v>是</v>
      </c>
    </row>
    <row ht="36.0" customHeight="1" x14ac:dyDescent="0.15" r="17" spans="1:5">
      <c r="A17" s="801" t="s">
        <v>1676</v>
      </c>
      <c r="B17" s="91">
        <v>10065</v>
      </c>
      <c r="C17" s="802"/>
      <c r="D17" s="795">
        <f>(C17-B17)/B17*100%</f>
        <v>-1</v>
      </c>
      <c r="E17" s="794" t="str">
        <f>IF(A17&lt;&gt;"",IF(SUM(B17:C17)&lt;&gt;0,"是","否"),"是")</f>
        <v>是</v>
      </c>
    </row>
    <row ht="36.0" customHeight="1" x14ac:dyDescent="0.15" r="18" spans="1:5">
      <c r="A18" s="797" t="s">
        <v>1683</v>
      </c>
      <c r="B18" s="796">
        <f>B4+B6+B10+B12+B14+B16+B8</f>
        <v>59640</v>
      </c>
      <c r="C18" s="796">
        <f>C4+C6+C10+C12+C14+C16+C8</f>
        <v>20504</v>
      </c>
      <c r="D18" s="795">
        <f>(C18-B18)/B18*100%</f>
        <v>-0.6562</v>
      </c>
      <c r="E18" s="794" t="str">
        <f>IF(A18&lt;&gt;"",IF(SUM(B18:C18)&lt;&gt;0,"是","否"),"是")</f>
        <v>是</v>
      </c>
    </row>
    <row ht="36.0" customHeight="1" x14ac:dyDescent="0.15" r="19" spans="1:5">
      <c r="A19" s="801" t="s">
        <v>1684</v>
      </c>
      <c r="B19" s="800">
        <f>B5+B7+B9+B11+B13+B15+B17</f>
        <v>57290</v>
      </c>
      <c r="C19" s="800">
        <f>C5+C7+C9+C11+C13+C15+C17</f>
        <v>20469</v>
      </c>
      <c r="D19" s="795">
        <f>(C19-B19)/B19*100%</f>
        <v>-0.6427</v>
      </c>
      <c r="E19" s="794" t="str">
        <f>IF(A19&lt;&gt;"",IF(SUM(B19:C19)&lt;&gt;0,"是","否"),"是")</f>
        <v>是</v>
      </c>
    </row>
    <row ht="36.0" customHeight="1" x14ac:dyDescent="0.15" r="20" spans="1:5">
      <c r="A20" s="799" t="s">
        <v>1685</v>
      </c>
      <c r="B20" s="796"/>
      <c r="C20" s="796"/>
      <c r="D20" s="795" t="e">
        <f>(C20-B20)/B20*100%</f>
        <v>#DIV/0!</v>
      </c>
      <c r="E20" s="794" t="str">
        <f>IF(A20&lt;&gt;"",IF(SUM(B20:C20)&lt;&gt;0,"是","否"),"是")</f>
        <v>否</v>
      </c>
    </row>
    <row ht="36.0" customHeight="1" x14ac:dyDescent="0.15" r="21" spans="1:5">
      <c r="A21" s="798" t="s">
        <v>1686</v>
      </c>
      <c r="B21" s="796">
        <v>31961</v>
      </c>
      <c r="C21" s="796"/>
      <c r="D21" s="795">
        <f>(C21-B21)/B21*100%</f>
        <v>-1</v>
      </c>
      <c r="E21" s="794" t="str">
        <f>IF(A21&lt;&gt;"",IF(SUM(B21:C21)&lt;&gt;0,"是","否"),"是")</f>
        <v>是</v>
      </c>
    </row>
    <row ht="36.0" customHeight="1" x14ac:dyDescent="0.15" r="22" spans="1:5">
      <c r="A22" s="797" t="s">
        <v>1687</v>
      </c>
      <c r="B22" s="796">
        <f>B18+B21</f>
        <v>91601</v>
      </c>
      <c r="C22" s="796">
        <f>C18+C21</f>
        <v>20504</v>
      </c>
      <c r="D22" s="795">
        <f>(C22-B22)/B22*100%</f>
        <v>-0.7762</v>
      </c>
      <c r="E22" s="794" t="str">
        <f>IF(A22&lt;&gt;"",IF(SUM(B22:C22)&lt;&gt;0,"是","否"),"是")</f>
        <v>是</v>
      </c>
    </row>
    <row x14ac:dyDescent="0.15" r="23" spans="2:3">
      <c r="B23" s="793"/>
      <c r="C23" s="793"/>
    </row>
    <row x14ac:dyDescent="0.15" r="24" spans="2:3">
      <c r="B24" s="793"/>
      <c r="C24" s="793"/>
    </row>
    <row x14ac:dyDescent="0.15" r="25" spans="2:3">
      <c r="B25" s="793"/>
      <c r="C25" s="793"/>
    </row>
    <row x14ac:dyDescent="0.15" r="26" spans="2:3">
      <c r="B26" s="793"/>
      <c r="C26" s="793"/>
    </row>
  </sheetData>
  <autoFilter ref="A3:F22">
    <filterColumn colId="4">
      <filters>
        <filter val="是"/>
      </filters>
    </filterColumn>
  </autoFilter>
  <mergeCells count="1">
    <mergeCell ref="A1:D1"/>
  </mergeCells>
  <phoneticPr fontId="0" type="noConversion"/>
  <conditionalFormatting sqref="E16:F16">
    <cfRule type="cellIs" stopIfTrue="1" priority="1" operator="lessThan" dxfId="1">
      <formula>0</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docProps/app.xml><?xml version="1.0" encoding="utf-8"?>
<Properties xmlns="http://schemas.openxmlformats.org/officeDocument/2006/extended-properties">
  <Template>Normal.eit</Template>
  <TotalTime>185</TotalTime>
  <Application>Yozo_Office9.0.6292.161ZH.YN02</Application>
  <Company>云南省财政厅</Company>
</Properties>
</file>

<file path=docProps/core.xml><?xml version="1.0" encoding="utf-8"?>
<cp:coreProperties xmlns:cp="http://schemas.openxmlformats.org/package/2006/metadata/core-properties" xmlns:dc="http://purl.org/dc/elements/1.1/" xmlns:dcterms="http://purl.org/dc/terms/" xmlns:xsi="http://www.w3.org/2001/XMLSchema-instance">
  <dc:creator>段中杰</dc:creator>
  <cp:lastModifiedBy>kylin</cp:lastModifiedBy>
  <cp:revision>0</cp:revision>
  <cp:lastPrinted>2020-05-07T10:46:00Z</cp:lastPrinted>
  <dcterms:created xsi:type="dcterms:W3CDTF">2006-09-16T00:00:00Z</dcterms:created>
  <dcterms:modified xsi:type="dcterms:W3CDTF">2026-09-16T06:53:58Z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2052-12.1.0.26936</vt:lpwstr>
  </property>
  <property fmtid="{D5CDD505-2E9C-101B-9397-08002B2CF9AE}" pid="3" name="ICV">
    <vt:lpwstr>AA77742F78AE46F28C7F94D738CF0977_13</vt:lpwstr>
  </property>
  <property fmtid="{D5CDD505-2E9C-101B-9397-08002B2CF9AE}" pid="4" name="CalculationRule">
    <vt:i4>0</vt:i4>
  </property>
</Properties>
</file>