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9"/>
  </bookViews>
  <sheets>
    <sheet name="企业职工养老执行" sheetId="1" r:id="rId1"/>
    <sheet name="企业职工养老预算" sheetId="2" r:id="rId2"/>
    <sheet name="居民养老执行" sheetId="3" r:id="rId3"/>
    <sheet name="居民养老预算" sheetId="4" r:id="rId4"/>
    <sheet name="机关养老执行" sheetId="5" r:id="rId5"/>
    <sheet name="机关养老预算" sheetId="6" r:id="rId6"/>
    <sheet name="职工基本医保执行" sheetId="7" r:id="rId7"/>
    <sheet name="职工基本医保预算" sheetId="8" r:id="rId8"/>
    <sheet name="城乡基本居民医保执行" sheetId="9" r:id="rId9"/>
    <sheet name="城乡基本居民医保预算" sheetId="10" r:id="rId10"/>
    <sheet name="工伤执行" sheetId="11" r:id="rId11"/>
    <sheet name="工伤预算" sheetId="12" r:id="rId12"/>
    <sheet name="失业执行" sheetId="13" r:id="rId13"/>
    <sheet name="失业预算" sheetId="14" r:id="rId14"/>
  </sheets>
  <definedNames>
    <definedName name="_xlnm.Print_Titles" localSheetId="0">企业职工养老执行!$1:$5</definedName>
    <definedName name="_xlnm.Print_Titles" localSheetId="1">企业职工养老预算!$1:$5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<sst xmlns="http://schemas.openxmlformats.org/spreadsheetml/2006/main" count="4740" uniqueCount="868">
  <si>
    <t>2025年企业职工基本养老保险基金预算预计执行数核对分析</t>
  </si>
  <si>
    <t xml:space="preserve">社预审01表 </t>
  </si>
  <si>
    <t>云南省玉溪市华宁县医疗保险管理服务中心</t>
  </si>
  <si>
    <t xml:space="preserve">金额单位：元 </t>
  </si>
  <si>
    <t>项目</t>
  </si>
  <si>
    <t>项目说明</t>
  </si>
  <si>
    <t>审核指标</t>
  </si>
  <si>
    <t>计算结果</t>
  </si>
  <si>
    <t>是否审核</t>
  </si>
  <si>
    <t>审核系数</t>
  </si>
  <si>
    <t>是否审核通过</t>
  </si>
  <si>
    <t>情况说明</t>
  </si>
  <si>
    <t>修改意见</t>
  </si>
  <si>
    <t>反馈意见</t>
  </si>
  <si>
    <t>下限</t>
  </si>
  <si>
    <t>上限</t>
  </si>
  <si>
    <t>一、相关指标核对</t>
  </si>
  <si>
    <t xml:space="preserve">    1.1   上年结余核对</t>
  </si>
  <si>
    <t>执行数[上年结余]与上年决算报表[年末滚存结余]核对一致</t>
  </si>
  <si>
    <t>2023年决算年末滚存结余</t>
  </si>
  <si>
    <t>2024年预计执行数上年结余</t>
  </si>
  <si>
    <t>差额</t>
  </si>
  <si>
    <t>Y</t>
  </si>
  <si>
    <t>是</t>
  </si>
  <si>
    <t xml:space="preserve">    1.2   中央财政安排</t>
  </si>
  <si>
    <t>中央安排数手工补充填写</t>
  </si>
  <si>
    <t>2024年预计执行数</t>
  </si>
  <si>
    <t>2024年中央安排下达数</t>
  </si>
  <si>
    <t xml:space="preserve">    1.3   全国统筹调剂资金收入</t>
  </si>
  <si>
    <t>全国统筹调剂资金收入手工补充填写</t>
  </si>
  <si>
    <t>2024年中央调剂资金收入下达数</t>
  </si>
  <si>
    <t xml:space="preserve">    1.4   全国统筹调剂资金支出</t>
  </si>
  <si>
    <t>全国统筹调剂资金支出手工补充填写</t>
  </si>
  <si>
    <t>2024年中央调剂资金支出下达数</t>
  </si>
  <si>
    <t xml:space="preserve">    1.5   委托投资收益</t>
  </si>
  <si>
    <t>对账金额手工补充填写</t>
  </si>
  <si>
    <t>全国社保基金理事会对账金额</t>
  </si>
  <si>
    <t xml:space="preserve">    1.6   上年末累计欠费</t>
  </si>
  <si>
    <t>核对一致，否则需说明情况</t>
  </si>
  <si>
    <t>2023年决算年末累计欠费</t>
  </si>
  <si>
    <t>2024年预计执行数上年末累计欠费</t>
  </si>
  <si>
    <t>二、与调整预算数比照（无调整预算则比照预算数）</t>
  </si>
  <si>
    <t xml:space="preserve">    2.1.1   基本养老保险费收入</t>
  </si>
  <si>
    <t>缴费单位和缴费个人按规定缴费基数的一定比例缴纳的基本养老保险费。包括本年补缴以前年度欠费、本年预缴以后年度的基本养老保险费及一次性补缴以前年度的基本养老保险费收入。</t>
  </si>
  <si>
    <t>2024年调整预算数</t>
  </si>
  <si>
    <t>预算执行率(%)</t>
  </si>
  <si>
    <t xml:space="preserve">    2.1.2   财政补贴收入</t>
  </si>
  <si>
    <t>同级财政部门以及上级财政部门拨付并在本级财政预算列支的、或者下级财政部门拨付并在下级财政预算列支的对企业职工基本养老保险基金的补贴收入。</t>
  </si>
  <si>
    <t xml:space="preserve">    2.1.3   基本养老金支出</t>
  </si>
  <si>
    <t>由企业职工基本养老保险基金开支的基础性养老金、个人账户养老金、过渡性养老金及按规定支付的离休金、退休金、退职金和补贴等。</t>
  </si>
  <si>
    <t xml:space="preserve">    2.1.4   丧葬补助及抚恤金支出</t>
  </si>
  <si>
    <t>[丧葬补助金和抚恤金支出]指参加企业职工基本养老保险人员因病或非因工死亡的，其遗属按规定领取的丧葬补助金和抚恤金。</t>
  </si>
  <si>
    <t>三、与前三季度累计执行数比照</t>
  </si>
  <si>
    <t xml:space="preserve">    3.1.1 基本养老保险费收入</t>
  </si>
  <si>
    <t>2024年1-3季度累计执行数</t>
  </si>
  <si>
    <t>三季度累计执行数占全年执行数比例(%)</t>
  </si>
  <si>
    <t xml:space="preserve">    3.1.2 财政补贴收入</t>
  </si>
  <si>
    <t>2024预计执行数</t>
  </si>
  <si>
    <t xml:space="preserve">    3.2.1 基本养老金支出</t>
  </si>
  <si>
    <t xml:space="preserve">    3.2.2 丧葬补助金和抚恤金支出</t>
  </si>
  <si>
    <t xml:space="preserve">    3.3 参保人数</t>
  </si>
  <si>
    <t>参加企业职工基本养老保险的全年平均人数</t>
  </si>
  <si>
    <t xml:space="preserve">    3.3.1 在职人数</t>
  </si>
  <si>
    <t>参加企业职工基本养老保险并在社会保险经办机构建立缴费记录档案的全年平均人数，包括：中断缴费但未终止养老保险关系的职工人数，以个人身份参保的职工人数，不包括只登记未建立缴费记录档案的人员数。</t>
  </si>
  <si>
    <t xml:space="preserve">   3.3.1.1 个人身份参保在职人数</t>
  </si>
  <si>
    <t>参加企业职工基本养老保险并在社会保险经办机构建立缴费记录档案的以个人身份参保人员的全年平均人数。</t>
  </si>
  <si>
    <t xml:space="preserve">    3.3.2 离休人数</t>
  </si>
  <si>
    <t>参加企业职工基本养老保险并由企业职工基本养老保险基金支付养老金的离休人员全年平均人数。</t>
  </si>
  <si>
    <t xml:space="preserve">    3.3.3 退休退职人数</t>
  </si>
  <si>
    <t>参加企业职工基本养老保险并由企业职工基本养老保险基金支付养老金的退休、退职人员全年平均人数。</t>
  </si>
  <si>
    <t xml:space="preserve">    3.3.3.1 当年新增退休退职人员</t>
  </si>
  <si>
    <t>-</t>
  </si>
  <si>
    <t xml:space="preserve">    3.3.3.2 当年死亡退休退职人员</t>
  </si>
  <si>
    <t xml:space="preserve">    3.4 缴费人数</t>
  </si>
  <si>
    <t>参保在职职工中，按规定缴纳基本养老保险费的全年平均人数，包括未按时足额缴纳基本养老保险费且未缴部分已计入欠费的人数。</t>
  </si>
  <si>
    <t xml:space="preserve">   3.4.1 个人身份缴费人数</t>
  </si>
  <si>
    <t>以个人身份参保在职职工中，按规定缴纳基本养老保险费的全年平均人数，包括未按时足额缴纳基本养老保险费且未缴部分已计入欠费的人数。</t>
  </si>
  <si>
    <t xml:space="preserve">    3.5 缴费基数总额</t>
  </si>
  <si>
    <t>参加企业职工基本养老保险的企业职工和以个人身份参保人员等缴纳基本养老保险费的职工工资总额，按实际缴费人员的应缴口径计算，不包含当年补缴、清欠以前年度或预缴以后年度保费的缴费基数。</t>
  </si>
  <si>
    <t xml:space="preserve">    3.5.1 以个人身份参保缴费人员缴费基数总额</t>
  </si>
  <si>
    <t>参加企业职工基本养老保险的以个人身份参保人员缴纳基本养老保险费的职工工资总额，按实际缴费人员的应缴口径计算，不包含当年补缴、清欠以前年度或预缴以后年度保费的缴费基数。</t>
  </si>
  <si>
    <t>四、与上年决算数比照</t>
  </si>
  <si>
    <t xml:space="preserve">    4.1.1 基本养老保险费收入</t>
  </si>
  <si>
    <t>剔除减征免征后的增幅为保险费收入加上减征免征数后再计算增长幅度。</t>
  </si>
  <si>
    <t>2023年决算数</t>
  </si>
  <si>
    <t>增幅(%)</t>
  </si>
  <si>
    <t xml:space="preserve">    4.1.2 财政补贴收入</t>
  </si>
  <si>
    <t xml:space="preserve">    4.2.1 基本养老金支出</t>
  </si>
  <si>
    <t xml:space="preserve">    4.2.2 丧葬补助金和抚恤金支出</t>
  </si>
  <si>
    <t xml:space="preserve">    4.3  参保人数</t>
  </si>
  <si>
    <t xml:space="preserve">    4.3.1 在职人数</t>
  </si>
  <si>
    <t>4.3.1.1 个人身份参保在职人数</t>
  </si>
  <si>
    <t xml:space="preserve">    4.3.2 离休人数</t>
  </si>
  <si>
    <t xml:space="preserve">    4.3.3 退休退职人数</t>
  </si>
  <si>
    <t xml:space="preserve">   4.3.3.1 当年新增退休退职人员</t>
  </si>
  <si>
    <t xml:space="preserve">   4.3.3.2 当年死亡退休退职人员</t>
  </si>
  <si>
    <t xml:space="preserve">   4.4 缴费人数</t>
  </si>
  <si>
    <t xml:space="preserve">   4.4 个人身份缴费人数</t>
  </si>
  <si>
    <t xml:space="preserve">   4.5 缴费基数总额</t>
  </si>
  <si>
    <t xml:space="preserve">    4.5.1 以个人身份参保缴费人员缴费基数总额</t>
  </si>
  <si>
    <t>2025年度企业职工基本养老保险基金预算审核情况</t>
  </si>
  <si>
    <t>社预审02表</t>
  </si>
  <si>
    <t>金额单位：元</t>
  </si>
  <si>
    <t>一、收入情况</t>
  </si>
  <si>
    <t xml:space="preserve">     1.1   基金收入</t>
  </si>
  <si>
    <t>预算总表口径</t>
  </si>
  <si>
    <t>2025年预算数</t>
  </si>
  <si>
    <t>增减额</t>
  </si>
  <si>
    <t>增减率(%)</t>
  </si>
  <si>
    <t xml:space="preserve">    1.1.1   基本养老保险费收入</t>
  </si>
  <si>
    <t xml:space="preserve">    1.1.1.1 应缴当期收入</t>
  </si>
  <si>
    <t>[应缴当期收入]=[缴纳当年基本养老保险费]+[当年新增欠费]</t>
  </si>
  <si>
    <t xml:space="preserve">    1.1.1.2 实缴当期收入</t>
  </si>
  <si>
    <t>[实缴当期收入]=[缴纳当年基本养老保险费]</t>
  </si>
  <si>
    <t xml:space="preserve">    1.1.1.3 一次性补缴收入</t>
  </si>
  <si>
    <t>[占保险费收入比重]=[一次性补缴收入÷基本养老保险费收入]</t>
  </si>
  <si>
    <t>执行数占保险费收入比重（%）</t>
  </si>
  <si>
    <t>预算数占保险费收入比重（%）</t>
  </si>
  <si>
    <t xml:space="preserve">    1.1.1.4 预缴收入</t>
  </si>
  <si>
    <t>[占保险费收入比重]=[预缴收入÷基本养老保险费收入]</t>
  </si>
  <si>
    <t xml:space="preserve">    1.1.1.5 清欠情况</t>
  </si>
  <si>
    <t xml:space="preserve">    1.1.1.5.1 年初欠费</t>
  </si>
  <si>
    <t>--</t>
  </si>
  <si>
    <t xml:space="preserve">    1.1.1.5.2 补缴以前年度欠费收入</t>
  </si>
  <si>
    <t xml:space="preserve">    1.1.1.5.3 当年新增欠费</t>
  </si>
  <si>
    <t>[占应缴当期收入比重]=[当期新增欠费÷应缴当期收入]</t>
  </si>
  <si>
    <t>执行数占应缴当期收入比重（%）</t>
  </si>
  <si>
    <t>预算数占应缴当期收入比重（%）</t>
  </si>
  <si>
    <t xml:space="preserve">    1.1.1.5.4 年末欠费</t>
  </si>
  <si>
    <t xml:space="preserve">    1.1.1.5.5 欠费增幅</t>
  </si>
  <si>
    <t>[欠费增幅]=[年末欠费]÷[年初欠费]-1</t>
  </si>
  <si>
    <t xml:space="preserve">    1.1.1.5.6 清欠比例</t>
  </si>
  <si>
    <t>[清欠比例]=[补缴以前年度欠费收入]÷[年初欠费]</t>
  </si>
  <si>
    <t xml:space="preserve">    1.1.2   基金收益</t>
  </si>
  <si>
    <t xml:space="preserve">    1.1.2   财政补贴收入</t>
  </si>
  <si>
    <t xml:space="preserve">    1.1.2.1 中央财政补贴</t>
  </si>
  <si>
    <t>[中央财政补贴收入]=[财政补贴收入]-[其中：地方财政补贴]</t>
  </si>
  <si>
    <t xml:space="preserve">    1.1.2.2 财政补贴收入与一般公共预算核对</t>
  </si>
  <si>
    <t>[一般公共预算安排数]=[一般公共预算本年预算安排]，中央财政补贴预算数手工补充填报。</t>
  </si>
  <si>
    <t>2025年财政补贴收入预算数</t>
  </si>
  <si>
    <t>2025年一般公共预算安排数</t>
  </si>
  <si>
    <t>2025年中央财政补贴预算数</t>
  </si>
  <si>
    <t>2025年中央预算安排数</t>
  </si>
  <si>
    <t xml:space="preserve">    1.1.3.1 利息收入</t>
  </si>
  <si>
    <t xml:space="preserve">    1.1.3.2 委托投资收益</t>
  </si>
  <si>
    <t xml:space="preserve">    1.1.3.3 基金总收益率(%)</t>
  </si>
  <si>
    <t>[基金总收益率]=([利息收入]+[委托投资收益])÷(([上年结余]+[年末滚存结余])÷2)</t>
  </si>
  <si>
    <t xml:space="preserve">    1.1.3.4 利息收益率(%)</t>
  </si>
  <si>
    <t>[利息收益率]=[利息收入]÷(([上年结余]+[年末滚存结余])÷2)</t>
  </si>
  <si>
    <t xml:space="preserve">    1.1.4   其他收入</t>
  </si>
  <si>
    <t>企业职工基本养老保险基金的滞纳金，跨年度退回或追回的企业职工基本养老保险待遇，公益慈善等社会经济组织和个人捐助，以及其他经统筹地区财政部门核准的收入。[其他收入]如有数据应说明</t>
  </si>
  <si>
    <t xml:space="preserve">    1.1.4.1   剔除滞纳金后其他收入</t>
  </si>
  <si>
    <t>[剔除滞纳金后其他收入]=[其他收入]-[滞纳金]，[其他收入]如有数据应进行说明</t>
  </si>
  <si>
    <t xml:space="preserve">    1.1.5   转移收入</t>
  </si>
  <si>
    <t>企业职工基本养老保险参保对象跨统筹地区或跨制度流动而划入的基本养老保险基金。</t>
  </si>
  <si>
    <t>二、支出情况</t>
  </si>
  <si>
    <t xml:space="preserve">    2.1   基金支出</t>
  </si>
  <si>
    <t xml:space="preserve">    2.1.1   基本养老金支出</t>
  </si>
  <si>
    <t xml:space="preserve">    2.1.1.1 人均养老金支出</t>
  </si>
  <si>
    <t>[人均养老金支出]=[基本养老金支出]÷[离退休人数]</t>
  </si>
  <si>
    <t xml:space="preserve">    2.1.2   医疗补助金支出</t>
  </si>
  <si>
    <t>[实现医保全覆盖地区不再列支医疗补助金]如有数据请核实</t>
  </si>
  <si>
    <t xml:space="preserve">    2.1.3   丧葬补助金和抚恤金支出</t>
  </si>
  <si>
    <t>[丧葬补助金和抚恤金支出]指参加企业职工基本养老保险人员因病或非因工死亡的，其遗属按规定领取的丧葬补助金和抚恤金。[在职参保人员支出]指尚未领取养老待遇的参保人员因病或非因工死亡的，其遗属按规定领取的丧葬补助金和抚恤金，需手工填报。</t>
  </si>
  <si>
    <t>其中：在职参保人员支出</t>
  </si>
  <si>
    <t xml:space="preserve">    2.1.3.1 人均丧葬补助金和抚恤金支出</t>
  </si>
  <si>
    <t>[人均丧葬补助金和抚恤金支出]=（[丧葬补助金和抚恤金支出]-[其中：在职参保人员支出]）÷[当年死亡退休退职人员]</t>
  </si>
  <si>
    <t xml:space="preserve">    2.1.4   病残津贴支出</t>
  </si>
  <si>
    <t>反映按国家规定标准对未达到法定退休年龄时因病或非因工致残完全丧失劳动能力的参保人员发放的基本生活费。</t>
  </si>
  <si>
    <t xml:space="preserve">    2.1.4.1 人均病残津贴支出</t>
  </si>
  <si>
    <t>[人均病残津贴支出]=[病残津贴支出]÷[病残人数]</t>
  </si>
  <si>
    <t xml:space="preserve">    2.1.5   其他支出</t>
  </si>
  <si>
    <t>经国务院批准或国务院授权省级人民政府批准开支的其他非企业职工基本养老保险待遇性质的支出，包括基金入不敷出时发生临时借款利息等支出。[其他支出]如有数据应进行说明</t>
  </si>
  <si>
    <t xml:space="preserve">    2.1.6   转移支出</t>
  </si>
  <si>
    <t>企业职工基本养老保险参保对象跨统筹地区或跨制度流动而转出的基本养老保险基金。</t>
  </si>
  <si>
    <t>三、基金结余</t>
  </si>
  <si>
    <t xml:space="preserve">    3.1   当期结余情况</t>
  </si>
  <si>
    <t xml:space="preserve">    3.2   累计结余情况</t>
  </si>
  <si>
    <t xml:space="preserve">    3.3   年末基金支付能力(月)</t>
  </si>
  <si>
    <t>[年末基金支付能力(月)]=[年末滚存结余]÷[本年支出]×12</t>
  </si>
  <si>
    <t>四、人员情况</t>
  </si>
  <si>
    <t xml:space="preserve">    4.1   参保人数</t>
  </si>
  <si>
    <t xml:space="preserve">    4.1.1   在职职工数</t>
  </si>
  <si>
    <t>参加企业职工基本养老保险并在社会保险经办机构建立缴费记录档案的全年平均人数，包括：中断缴费但未终止养老保险关系的职工人数，以个人身份参保的职工人数，不包括只登记未建立缴费记录档案的人数。</t>
  </si>
  <si>
    <t xml:space="preserve">    4.1.1.1 个人身份参保人数</t>
  </si>
  <si>
    <t xml:space="preserve">    4.1.1.2 单位职工在职参保人数</t>
  </si>
  <si>
    <t>[单位职工在职参保人数]=[在职职工数]-[个人身份参保人数]</t>
  </si>
  <si>
    <t xml:space="preserve">    4.1.1.3 单位职工参保人数占总在职人数比例(%)</t>
  </si>
  <si>
    <t>[单位职工参保人数占总在职人数比例]=[单位职工在职参保人数]÷[在职职工数]</t>
  </si>
  <si>
    <t xml:space="preserve">    4.1.2  离休人员</t>
  </si>
  <si>
    <t>参加企业职工基本养老保险并由企业职工基本养老保险基金支付养老金的离休人员全年平均人数，一般低于上年。</t>
  </si>
  <si>
    <t xml:space="preserve">    4.1.3  退休退职人员</t>
  </si>
  <si>
    <t xml:space="preserve">    4.1.3.1  当年新增退休退职人员</t>
  </si>
  <si>
    <t xml:space="preserve">    4.1.3.2  当年死亡退休退职人员</t>
  </si>
  <si>
    <t xml:space="preserve">    4.1.4  病残人数</t>
  </si>
  <si>
    <t>反映按国家规定标准对未达到法定退休年龄时因病或非因工致残完全丧失劳动能力领取基本生活费的参保人员。需手工填报。</t>
  </si>
  <si>
    <t xml:space="preserve">    4.2  缴费人数</t>
  </si>
  <si>
    <t xml:space="preserve">    4.2.1 个人身份缴费人数</t>
  </si>
  <si>
    <t xml:space="preserve">    4.2.2 单位职工缴费人数</t>
  </si>
  <si>
    <t>[单位职工缴费人数]=[缴费人数]-[个人身份缴费人数]</t>
  </si>
  <si>
    <t xml:space="preserve">    4.2.3 单位职工缴费人数占总缴费人数比例(%)</t>
  </si>
  <si>
    <t>[单位职工缴费人数占总缴费人数比例]=[单位职工缴费人数]÷[缴费人数]</t>
  </si>
  <si>
    <t xml:space="preserve">    4.2.4   缴费人数占在职参保人数比例(%)</t>
  </si>
  <si>
    <t>[缴费人数占在职参保人数比例]=[缴费人数]÷[在职职工数]</t>
  </si>
  <si>
    <t xml:space="preserve">    4.2.5 个人身份缴费人数占个人身份参保人数比例(%)</t>
  </si>
  <si>
    <t>[个人身份缴费人数占在职参保人数比例]=[个人身份缴费人数]÷[个人身份参保人数]</t>
  </si>
  <si>
    <t xml:space="preserve">    4.2.6 单位职工缴费人数占单位职工在职参保人数比例(%)</t>
  </si>
  <si>
    <t>[单位职工缴费人数占在职参保人数比例]=[单位职工缴费人数]÷[单位职工在职参保人数]</t>
  </si>
  <si>
    <t>五、基数情况</t>
  </si>
  <si>
    <t xml:space="preserve">    5.1   缴费基数总额</t>
  </si>
  <si>
    <t xml:space="preserve">    5.1.1 单位职工个人缴费基数总额</t>
  </si>
  <si>
    <t>参加企业职工基本养老保险的企业职工缴纳基本养老保险费的职工工资总额，按实际缴费人员的应缴口径计算，不包含当年补缴、清欠以前年度或预缴以后年度保费的缴费基数。</t>
  </si>
  <si>
    <t xml:space="preserve">    5.1.2 以个人身份参保人员缴费基数总额</t>
  </si>
  <si>
    <t xml:space="preserve">    5.1.3 单位职工缴费基数总额占缴费基数总额比例(%)</t>
  </si>
  <si>
    <t>[单位职工缴费基数总额占缴费基数总额比例]=[单位职工缴费基数总额]÷[缴费基数总额]</t>
  </si>
  <si>
    <t xml:space="preserve">    5.2   人均缴费基数</t>
  </si>
  <si>
    <t>[人均缴费基数]=[缴费基数总额]÷[缴费人数]</t>
  </si>
  <si>
    <t xml:space="preserve">    5.2.1 人均缴费基数占统筹地区职工平均工资(%)</t>
  </si>
  <si>
    <t>[人均缴费基数占统筹地区职工平均工资]=[人均缴费基数]÷[统筹地区职工平均工资]</t>
  </si>
  <si>
    <t xml:space="preserve">    5.3   人均个人身份缴费基数</t>
  </si>
  <si>
    <t>[人均个人身份缴费基数]=[个人身份缴费基数总额]÷[个人身份缴费人数]</t>
  </si>
  <si>
    <t xml:space="preserve">    5.3.1 人均个人身份缴费基数占统筹地区职工平均工资(%)</t>
  </si>
  <si>
    <t>[人均个人身份缴费基数占统筹地区职工平均工资]=[人均个人身份缴费基数]÷[统筹地区职工平均工资]</t>
  </si>
  <si>
    <t xml:space="preserve">    5.4   人均单位职工缴费基数</t>
  </si>
  <si>
    <t>[人均单位职工缴费基数]=[单位职工个人缴费基数总额]÷[单位职工缴费人数]</t>
  </si>
  <si>
    <t xml:space="preserve">    5.4.1 人均单位职工缴费基数占统筹地区职工平均工资(%)</t>
  </si>
  <si>
    <t>[人均单位职工缴费基数占统筹地区职工平均工资]=[人均单位职工缴费基数]÷[统筹地区职工平均工资]</t>
  </si>
  <si>
    <t xml:space="preserve">    5.5   统筹地区职工平均工资</t>
  </si>
  <si>
    <t>统筹地区职工平均工资应在合理区间</t>
  </si>
  <si>
    <t>否</t>
  </si>
  <si>
    <t>取数不在医保范围内。</t>
  </si>
  <si>
    <t>六、综合计算结果</t>
  </si>
  <si>
    <t xml:space="preserve">    6.1   供养比(%)</t>
  </si>
  <si>
    <t>[供养比]=[在职人数]÷[离退休人数]</t>
  </si>
  <si>
    <t xml:space="preserve">    6.2   替代率(%)</t>
  </si>
  <si>
    <t>[替代率]=[人均基本养老金支出]÷[人均缴费基数]</t>
  </si>
  <si>
    <t xml:space="preserve">    6.3   缴费费率(%)</t>
  </si>
  <si>
    <t>[缴费费率]=[保险费收入]÷[缴费基数总额]</t>
  </si>
  <si>
    <t xml:space="preserve">    6.3.1 应缴缴费率(%)</t>
  </si>
  <si>
    <t>[应缴缴费率]=[当期应缴收入]÷[缴费基数总额]</t>
  </si>
  <si>
    <t>2025年城乡居民基本养老保险基金预算预计执行数核对分析</t>
  </si>
  <si>
    <t xml:space="preserve">社预审03表 </t>
  </si>
  <si>
    <t xml:space="preserve">    1.1   上年结余</t>
  </si>
  <si>
    <t>中央安排数手工填写。</t>
  </si>
  <si>
    <t xml:space="preserve">    1.3   委托投资收益</t>
  </si>
  <si>
    <t xml:space="preserve">    2.1.1   个人缴费收入</t>
  </si>
  <si>
    <t>参保城乡居民按照规定标准缴纳的养老保险费收入，包括财政为困难群体代缴保费收入、被征地农民缴费补贴收入、退捕渔民缴费补贴收入。</t>
  </si>
  <si>
    <t>同级财政部门以及上级财政部门拨付并在本级财政预算列支的、或者下级财政部门拨付并在下级财政部门预算列支的对城乡居民基本养老保险基金的补贴收入。</t>
  </si>
  <si>
    <t xml:space="preserve">    2.1.3   基础养老金支出</t>
  </si>
  <si>
    <t>按规定计发标准，由各级财政为符合待遇领取条件的参保城乡居民全额予以补助的养老金待遇。</t>
  </si>
  <si>
    <t xml:space="preserve">    2.1.4   个人账户养老金支出</t>
  </si>
  <si>
    <t>参保城乡居民达到养老保险待遇领取条件时，按照个人账户全部储存额除以计发月数，支付给参保城乡居民的养老金待遇，以及个人账户一次性支出。</t>
  </si>
  <si>
    <t xml:space="preserve">    2.1.5   丧葬补助金支出</t>
  </si>
  <si>
    <t>建立丧葬补助金制度的地区，参保人死亡后，政府给予遗属用于丧葬的补助费用。</t>
  </si>
  <si>
    <t xml:space="preserve">    3.1.1 个人缴费收入</t>
  </si>
  <si>
    <t>同级财政部门以及上级财政部门拨付并在本级财政预算列支的、或者下级财政部门拨付并在下级财政部门预算列支的对城乡居民基本养老保险基金的补贴收入</t>
  </si>
  <si>
    <t xml:space="preserve">    3.2.1 基础养老金支出</t>
  </si>
  <si>
    <t xml:space="preserve">    3.2.2 个人账户养老金支出</t>
  </si>
  <si>
    <t xml:space="preserve">    3.2.3 丧葬补助金支出</t>
  </si>
  <si>
    <t xml:space="preserve">    3.3.1 16-59周岁参保人数</t>
  </si>
  <si>
    <t>反映16-59周岁参加城乡居民基本养老保险的人数，包括中断缴费但未终止养老保险关系的城乡居民人数，1-3季度数据手工填写。</t>
  </si>
  <si>
    <t xml:space="preserve">    3.3.2 16-59周岁缴费人数</t>
  </si>
  <si>
    <t>反映16-59周岁参加城乡居民基本养老保险并按规定缴纳养老保险费的人数，不包括中断缴费但未终止养老保险关系的城乡居民人数。</t>
  </si>
  <si>
    <t xml:space="preserve">    3.3.3 实际领取待遇人数</t>
  </si>
  <si>
    <t>反映参加城乡居民基本养老保险并按月领取养老金的人数。</t>
  </si>
  <si>
    <t xml:space="preserve">    4.1.1 个人缴费收入</t>
  </si>
  <si>
    <t>参保城乡居民按照规定标准缴纳的养老保险费收入，包括财政为困难群体代缴保费收入。</t>
  </si>
  <si>
    <t xml:space="preserve">    4.2.1 基础养老金支出</t>
  </si>
  <si>
    <t xml:space="preserve">    4.2.2 个人账户养老金支出</t>
  </si>
  <si>
    <t xml:space="preserve">    4.2.3 丧葬补助金支出</t>
  </si>
  <si>
    <t xml:space="preserve">    4.3.1 16-59周岁参保人数</t>
  </si>
  <si>
    <t>反映16-59周岁参加城乡居民基本养老保险的人数，包括中断缴费但未终止养老保险关系的城乡居民人数。</t>
  </si>
  <si>
    <t xml:space="preserve">    4.3.2 16-59周岁缴费人数</t>
  </si>
  <si>
    <t xml:space="preserve">    4.3.3 实际领取待遇人数</t>
  </si>
  <si>
    <t>2025年度城乡居民基本养老保险基金预算审核情况</t>
  </si>
  <si>
    <t>社预审04表</t>
  </si>
  <si>
    <t>一、收入指标分析</t>
  </si>
  <si>
    <t xml:space="preserve">    1.1  基金收入</t>
  </si>
  <si>
    <t xml:space="preserve">    1.1.1  个人缴费收入</t>
  </si>
  <si>
    <t xml:space="preserve">    1.1.1.1 个人当期缴费收入</t>
  </si>
  <si>
    <t>[个人当期缴费收入]=社预03表：居民个人缴费收入-[1.1.1.3一次性缴费收入]</t>
  </si>
  <si>
    <t xml:space="preserve">    1.1.1.2 财政为困难人员代缴收入</t>
  </si>
  <si>
    <t>财政为生活困难人员缴纳社会保险费（20830010）</t>
  </si>
  <si>
    <t xml:space="preserve">    1.1.1.3 一次性缴缴纳以前年度保险费收入</t>
  </si>
  <si>
    <t>一次性补缴以前年度保险费，不包括被征地农民缴费补贴收入和退捕渔民缴费补贴收入。</t>
  </si>
  <si>
    <t xml:space="preserve">    1.1.2.1   财政对基础养老金的补贴</t>
  </si>
  <si>
    <t xml:space="preserve">    1.1.2.2 财政对个人缴费的补贴</t>
  </si>
  <si>
    <t xml:space="preserve">    1.1.2.3 其他财政补贴</t>
  </si>
  <si>
    <t>[其他财政补贴]=[财政补贴收入]-[财政对基础养老金的补贴]-[财政对个人缴费的补贴]</t>
  </si>
  <si>
    <t xml:space="preserve">    1.1.2.4 财政补贴收入与一般公共预算核对</t>
  </si>
  <si>
    <t>[一般公共预算安排数]=[一般公共预算本年预算安排]，中央财政补贴预算数手工补充填写</t>
  </si>
  <si>
    <t xml:space="preserve">    1.1.3 利息收入</t>
  </si>
  <si>
    <t xml:space="preserve">    1.1.4 委托投资收益</t>
  </si>
  <si>
    <t xml:space="preserve">    1.1.4.1 基金总收益率(%)</t>
  </si>
  <si>
    <t>城乡居民基本养老保险参保对象跨统筹地区或跨制度流动而划入的基金。</t>
  </si>
  <si>
    <t xml:space="preserve">    1.1.6   其他收入</t>
  </si>
  <si>
    <t>城乡居民基本养老保险基金的滞纳金，跨年度退回或追回的城乡居民基本养老保险待遇，公益慈善等社会经济组织和个人捐助，以及其他经统筹地区财政部门核准的收入。[其他收入]如有数据应说明。</t>
  </si>
  <si>
    <t>二、支出指标分析</t>
  </si>
  <si>
    <t xml:space="preserve">    2.1.1   基础养老金支出</t>
  </si>
  <si>
    <t xml:space="preserve">    2.1.2  个人账户养老支出</t>
  </si>
  <si>
    <t xml:space="preserve">    2.1.2.1  个人账户一次性支出</t>
  </si>
  <si>
    <t>支付给建立个人账户的参保城乡居民因退保等原因的个人账户一次性支出。需手工填报。</t>
  </si>
  <si>
    <t xml:space="preserve">    2.1.3   丧葬补助金支出</t>
  </si>
  <si>
    <t xml:space="preserve">    2.1.4   转移支出</t>
  </si>
  <si>
    <t>城乡居民基本养老保险参保对象跨统筹地区或跨制度流动而划出的基金。</t>
  </si>
  <si>
    <t>经国务院批准或国务院授权省级人民政府批准开支的其他非城乡居民基本养老保险待遇性质的支出。[其他支出]如有数据应进行说明</t>
  </si>
  <si>
    <t>三、结余指标分析</t>
  </si>
  <si>
    <t xml:space="preserve">    3.2.1   个人账户养老金累计结余情况</t>
  </si>
  <si>
    <t>需手工补充填报</t>
  </si>
  <si>
    <t xml:space="preserve">    3.3.1   年末个人账户基金支付能力(月)</t>
  </si>
  <si>
    <t>[年末个人账户基金支付能力(月)]=[年末个人账户养老金累计结余]÷[本年个人账户养老金支出]×12</t>
  </si>
  <si>
    <t>四、基础数据分析</t>
  </si>
  <si>
    <t xml:space="preserve">   4.1   16-59周岁参保人数</t>
  </si>
  <si>
    <t xml:space="preserve">   4.2   16-59周岁缴费人数</t>
  </si>
  <si>
    <t>反映16-59周岁参加城乡居民基本养老保险并按规定缴纳养老保险费的人数，不包括中断缴费但未终止养老保险关系的城乡居民人数以及被征地被征地农民和退捕渔民。</t>
  </si>
  <si>
    <t xml:space="preserve">    4.2.1   财政为困难人员代缴人数</t>
  </si>
  <si>
    <t>反映地方政府代缴部分或全部最低标准养老保险费的重度残疾人等困难群体期末人数，需手工填写。</t>
  </si>
  <si>
    <t xml:space="preserve">    4.3   一次性缴费以前年度保险费人数</t>
  </si>
  <si>
    <t>反映按规定一次缴费以前年度的保险费人数，需手工填写。</t>
  </si>
  <si>
    <t xml:space="preserve">    4.4   实际领取待遇人数</t>
  </si>
  <si>
    <t xml:space="preserve">    4.4.1   实际领取个人账户养老金的待遇人数</t>
  </si>
  <si>
    <t>反映参加城乡居民基本养老保险并按月领取个人账户养老金的人数，需手工填写。</t>
  </si>
  <si>
    <t xml:space="preserve">   4.5   个人缴费标准</t>
  </si>
  <si>
    <t>[个人缴费标准]根据当地政策规定手工补充填写，按照各档次及缴费人数占比加权平均计算</t>
  </si>
  <si>
    <t xml:space="preserve">   4.5.1   财政为困难人员代缴费标准</t>
  </si>
  <si>
    <t>[ 财政为困难人员代缴费标准]根据当地政策规定手工补充填写，按照各档次及人数占比加权平均计算</t>
  </si>
  <si>
    <t xml:space="preserve">    4.6 财政对基础养老金补贴标准</t>
  </si>
  <si>
    <t>[财政对基础养老补贴标准]根据当地政策规定手工补充填写</t>
  </si>
  <si>
    <t xml:space="preserve">    4.7 财政对个人缴费补贴标准</t>
  </si>
  <si>
    <t>[财政对个人缴费补贴标准]根据当地政策规定手工补充填写，按照各档次及缴费人数占比加权平均计算</t>
  </si>
  <si>
    <t>五、综合指标分析</t>
  </si>
  <si>
    <t xml:space="preserve">    5.1   人均个人缴费</t>
  </si>
  <si>
    <t>[人均个人缴费，为个人当期缴费水平]=[个人当期缴费收入]}÷（[16-59周岁缴费人数]-[财政为困难群众代缴人数]）</t>
  </si>
  <si>
    <t xml:space="preserve">    5.2   人均财政为困难人员代缴费</t>
  </si>
  <si>
    <t>[人均财政为困难人员代缴费，为财政为困难人员代缴费水平]=[财政为困难人员代缴收入]÷[财政为困难人员代缴人数]</t>
  </si>
  <si>
    <t xml:space="preserve">    5.3   人均一次性缴纳以前年度保险费</t>
  </si>
  <si>
    <t>[人均一次性缴纳以前年度保险费，为一次性缴费水平]=[一次性缴纳以前年度保险费收入]÷[一次性缴纳以前年度保险费人数]</t>
  </si>
  <si>
    <t xml:space="preserve">    5.4   人均财政对基础养老金补贴</t>
  </si>
  <si>
    <t>[人均财政对基础养老金补贴]=[财政对基础养老金的补贴]÷[实际领取待遇人数]÷12</t>
  </si>
  <si>
    <t xml:space="preserve">    5.5 人均养老金水平</t>
  </si>
  <si>
    <t>[人均养老金水平]=[人均基础养老金水平]+[人均个人账户养老金水平]</t>
  </si>
  <si>
    <t xml:space="preserve">    5.5.1 人均基础养老金水平</t>
  </si>
  <si>
    <t>[人均基础养老金支出]=[基础养老金支出]÷[实际领取待遇人数]÷12</t>
  </si>
  <si>
    <t xml:space="preserve">    5.5.2 人均个人账户养老金水平</t>
  </si>
  <si>
    <t>[人均个人账户养老金水平]={[个人账户养老金支出]-[个人账户养老金一次性支出]}÷[实际领取个人账户养老金的待遇人数]÷12</t>
  </si>
  <si>
    <t xml:space="preserve">    5.5.3 人均基础养老金支出与标准差额</t>
  </si>
  <si>
    <t>[人均基础养老金支出与标准差额]=[人均基础养老金支出]-[财政对基础养老金补贴标准]</t>
  </si>
  <si>
    <t xml:space="preserve">    5.6 基础养老金财政到位情况（%）</t>
  </si>
  <si>
    <t>[基础养老金财政到位情况]=[财政对基础养老金的补贴]÷[基础养老金支出]×100%</t>
  </si>
  <si>
    <t>2025年机关事业单位基本养老保险基金预算预计执行数核对分析</t>
  </si>
  <si>
    <t xml:space="preserve">社预审05表 </t>
  </si>
  <si>
    <t>由单位和个人按规定缴费基数的一定比例缴纳的基本养老保险费。包括本年补缴以前年度欠费、本年预缴以后年度的基本养老保险费及一次性补缴以前年度的基本养老保险费收入。</t>
  </si>
  <si>
    <t>同级财政部门以及上级财政部门拨付并在地方财政预算列支的、或者下级财政部门拨付并在下级财政部门预算列支的对机关事业单位基本养老保险基金的补贴收入。</t>
  </si>
  <si>
    <t>由基本养老金开支的各项支出，包括：基础性养老金、个人账户养老金、过渡性养老金及支付给“老人”的退休（职）费和病退人员的生活费。</t>
  </si>
  <si>
    <t>同级财政部门以及上级财政部门拨付并在本级财政预算列支的、或者下级财政部门拨付并在下级财政部门预算列支的对机关事业单位基本养老保险基金的补贴收入。</t>
  </si>
  <si>
    <t>参加机关事业单位基本养老保险的全年平均人数。</t>
  </si>
  <si>
    <t>参加机关事业单位基本养老保险并在社会保险经办机构已建立缴费记录档案的期末在职职工全年平均人数。</t>
  </si>
  <si>
    <t xml:space="preserve">    3.3.2 退休、退职人员</t>
  </si>
  <si>
    <t>参加机关事业单位基本养老保险并由机关事业单位基本养老保险基金支付养老金的期末退休、退职人员全年平均人数。</t>
  </si>
  <si>
    <t>参加机关事业单位基本养老保险的参保人员缴纳基本养老保险费的职工工资总额，按实际缴费人员的应缴口径计算，不包含当年补缴、清欠以前年度或预缴以后年度保费的缴费基数。</t>
  </si>
  <si>
    <t>剔除清算因素后增幅（%）</t>
  </si>
  <si>
    <t xml:space="preserve">    4.1.1.1 以前年度清算缴费收入</t>
  </si>
  <si>
    <t>建立制度后清算形成的保险费收入，2024年预计执行数手工填写。</t>
  </si>
  <si>
    <t xml:space="preserve">    4.2.1.1 以前年度清算支出</t>
  </si>
  <si>
    <t>制度建立后清算形成的基本养老金支出。2024年执行数需手工填写。</t>
  </si>
  <si>
    <t xml:space="preserve">    4.3 参保人数</t>
  </si>
  <si>
    <t xml:space="preserve">    4.3.2 退休退职人数</t>
  </si>
  <si>
    <t xml:space="preserve">    4.4 缴费人数</t>
  </si>
  <si>
    <t xml:space="preserve">    4.5 缴费基数总额</t>
  </si>
  <si>
    <t>2025年度机关事业单位基本养老保险基金预算审核情况</t>
  </si>
  <si>
    <t>社预审06表</t>
  </si>
  <si>
    <t xml:space="preserve">    1.1.1.1 当期征缴收入</t>
  </si>
  <si>
    <t>[当期缴费收入]=社预04表，B6,C6,按照预算表口径</t>
  </si>
  <si>
    <t xml:space="preserve">    1.1.1.2 清算缴费收入</t>
  </si>
  <si>
    <t>[清算缴费收入]=[基本养老保险费收入]-[当期征缴收入]</t>
  </si>
  <si>
    <t xml:space="preserve">    1.1.2.1 中央财政补贴收入</t>
  </si>
  <si>
    <t>[中央财政补贴收入]=[财政补贴收入]-[其中：本级财政补贴]</t>
  </si>
  <si>
    <t>用机关事业单位基本养老保险基金存入银行和购买国债以及缴入中国人民银行国库待划转财政专户的社会保险费计息产生的利息收入，包括收入户、支出户、财政专户等银行账户的利息收入。</t>
  </si>
  <si>
    <t xml:space="preserve">    1.1.3.1 利息收益率(%)</t>
  </si>
  <si>
    <t xml:space="preserve">    1.1.4   转移收入</t>
  </si>
  <si>
    <t>机关事业单位基本养老保险参保对象跨统筹地区或跨制度流动而划入的基本养老保险基金。</t>
  </si>
  <si>
    <t xml:space="preserve">    1.1.5   其他收入</t>
  </si>
  <si>
    <t>机关事业单位基本养老保险基金的滞纳金，跨年度退回或追回的机关事业单位基本养老保险待遇，公益慈善等社会经济组织和个人捐助，以及其他经统筹地区财政部门核准的收入。[其他收入]如有数据应说明。</t>
  </si>
  <si>
    <t xml:space="preserve">    1.1.5.1   剔除滞纳金后其他收入</t>
  </si>
  <si>
    <t>[剔除滞纳金后其他收入]=[其他收入]-[滞纳金]</t>
  </si>
  <si>
    <t xml:space="preserve">    2.1  基金支出</t>
  </si>
  <si>
    <t xml:space="preserve">    2.1.1.1 当年基本养老金支出</t>
  </si>
  <si>
    <t>[当年基本养老金支出]=[基本养老金支出]-[清算基本养老金支出]</t>
  </si>
  <si>
    <t xml:space="preserve">    2.1.1.2 清算基本养老金支出</t>
  </si>
  <si>
    <t>[清算基本养老金支出]为以前年度清算所产生的基本养老金支出，2024年预算数手工补充填写。</t>
  </si>
  <si>
    <t xml:space="preserve">   2.1.1.3 人均养老金支出</t>
  </si>
  <si>
    <t>[人均养老金支出]=[当年基本养老金支出]÷[退休退职人数]</t>
  </si>
  <si>
    <t xml:space="preserve">    2.1.2   转移支出</t>
  </si>
  <si>
    <t>机关事业单位基本养老保险参保对象跨统筹地区或跨制度流动而转出的基本养老保险基金。</t>
  </si>
  <si>
    <t xml:space="preserve">    2.1.3   其他支出</t>
  </si>
  <si>
    <t>经国务院批准或国务院授权省级人民政府批准开支的其他非机关事业单位基本养老保险待遇性质的支出。[其他支出]如有数据应进行说明</t>
  </si>
  <si>
    <t xml:space="preserve">    4.1.1   在职职工</t>
  </si>
  <si>
    <t>参加机关事业单位基本养老保险并在社会保险经办机构已建立缴费记录档案的在职职工全年平均人数。</t>
  </si>
  <si>
    <t xml:space="preserve">    4.1.2  退休退职人员</t>
  </si>
  <si>
    <t>参加机关事业单位基本养老保险并由机关事业单位基本养老保险基金支付养老金的退休、退职人员全年平均人数。</t>
  </si>
  <si>
    <t xml:space="preserve">    4.2.1  缴费人数占在职职工比例（%）</t>
  </si>
  <si>
    <t>[缴费人数占在职职工比例]=[缴费人数]÷[在职职工数]×100%</t>
  </si>
  <si>
    <t xml:space="preserve">    4.3  缴费基数总额</t>
  </si>
  <si>
    <t xml:space="preserve">   4.4   人均缴费基数</t>
  </si>
  <si>
    <t>[人均个人缴费基数]=[缴费基数总额]÷[缴费人数]</t>
  </si>
  <si>
    <t xml:space="preserve">   4.4.1   人均缴费基数占统筹地区职工平均工资（%）</t>
  </si>
  <si>
    <t>[人均缴费基数占统筹地区职工平均工资情况]=[人均缴费基数]÷[统筹地区职工平均工资]×100%</t>
  </si>
  <si>
    <t xml:space="preserve">    4.5   统筹地区职工平均工资</t>
  </si>
  <si>
    <t xml:space="preserve">    5.1   供养比(%)</t>
  </si>
  <si>
    <t xml:space="preserve">    5.2   替代率(%)</t>
  </si>
  <si>
    <t xml:space="preserve">    5.3   当期缴费收入理论值分析</t>
  </si>
  <si>
    <t>[当期缴费收入理论值]=[缴费基数总额]×24%</t>
  </si>
  <si>
    <t xml:space="preserve">    5.3.1   当期缴费收入填报数与理论数比值（%）</t>
  </si>
  <si>
    <t>[当期缴费收入填报数与理论数比值]=[当期缴费收入填报数]÷[当期缴费收入理论值]</t>
  </si>
  <si>
    <t xml:space="preserve">    5.4 缴费费率(%)</t>
  </si>
  <si>
    <t>[缴费费率]=[当期征缴收入]÷[缴费基数总额]</t>
  </si>
  <si>
    <t>2025年职工基本医疗保险基金预算预计执行数核对分析</t>
  </si>
  <si>
    <t xml:space="preserve">社预审07表 </t>
  </si>
  <si>
    <t xml:space="preserve"> </t>
  </si>
  <si>
    <t xml:space="preserve">    1.2上年累计欠费</t>
  </si>
  <si>
    <t>执行数[累计欠费上年结余]与上年决算报表[年末滚存结余]核对一致</t>
  </si>
  <si>
    <t xml:space="preserve">    2.1.1   基本医疗保险费收入</t>
  </si>
  <si>
    <t>由用人单位和个人按规定缴费基数的一定比例缴纳的基本医疗保险费和生育保险费，包括机关事业单位参加基本医疗保险应由各级财政负担的单位缴费部分。</t>
  </si>
  <si>
    <t>同级财政部门以及上级财政部门拨付并在本级财政预算列支的、或者下级财政部门拨付并在下级财政预算列支的对职工基本医疗保险基金的补贴，包括各级财政对关闭破产企业退休人员参加职工基本医疗保险的补贴和对医保基金负担新冠病毒疫苗及接种费用的补助。</t>
  </si>
  <si>
    <t xml:space="preserve">    2.1.3   基本医疗待遇支出</t>
  </si>
  <si>
    <t>支付的职工基本医疗保险参保对象和生育保险参保对象待遇支出。</t>
  </si>
  <si>
    <t xml:space="preserve">    3.1.1 基本医疗保险费收入</t>
  </si>
  <si>
    <t xml:space="preserve">    3.2.1 基本医疗待遇支出</t>
  </si>
  <si>
    <t>参加职工基本医疗保险的全年平均人数。包括用人单位职工，无雇工的个体工商户、未在用人单位参加职工基本医疗保险的非全日制从业人员以及其他灵活就业人员和退休人员。</t>
  </si>
  <si>
    <t xml:space="preserve">    3.3.1 在职职工</t>
  </si>
  <si>
    <t>参加职工基本医疗保险且未办理退休的全年平均人数。</t>
  </si>
  <si>
    <t xml:space="preserve">    3.3.2 退休人员</t>
  </si>
  <si>
    <t>参加职工基本医疗保险且已办理退休的全年平均人数。</t>
  </si>
  <si>
    <t>参加职工基本医疗保险并按规定缴纳医疗保险费的全年平均人数。</t>
  </si>
  <si>
    <t>参加职工基本医疗保险的单位和个人缴纳基本医疗保险费的工资总额，按缴费人员应缴口径计算。</t>
  </si>
  <si>
    <t xml:space="preserve">    3.5.1 单建统筹缴费基数总额</t>
  </si>
  <si>
    <t>反映未建立个人账户的参保人员缴纳基本医疗保险费的职工工资总额。</t>
  </si>
  <si>
    <t>单建统筹缴费基数总额增幅为0.00%，增幅不在65%-80%范围的主要原因是因为华宁县实行统筹和个人账户结合方式，医疗统筹费用无单建统筹费。</t>
  </si>
  <si>
    <t xml:space="preserve">   4.1.1 基本医疗保险费收入</t>
  </si>
  <si>
    <t xml:space="preserve">    4.2 基本医疗待遇支出</t>
  </si>
  <si>
    <t>支付的职工基本医疗保险参保对象、生育保险参保对象待遇支出以及符合国家有关规定的待遇项目支出。</t>
  </si>
  <si>
    <t>基本医疗待遇支出预算执行率增幅低于0%-20%的主要原因是根据玉医保中心便笺〔2023〕7号文件《玉溪市医疗保险中心关于列支公务员医疗补助个人账户基金支出的通知》要求，华宁县2024年分配抵扣金额为20000000.00元，所以预算执行率偏低。</t>
  </si>
  <si>
    <t xml:space="preserve">    4.3.1 在职职工</t>
  </si>
  <si>
    <t xml:space="preserve">    4.3.1.1 单建统筹参保人数</t>
  </si>
  <si>
    <t>反映未建立个人账户的参保人员。</t>
  </si>
  <si>
    <t xml:space="preserve">    4.3.2 退休人员</t>
  </si>
  <si>
    <t>参加职工基本医疗保险并按规定缴纳医疗保险费的全年平均人数</t>
  </si>
  <si>
    <t xml:space="preserve">    4.4.1 单建统筹缴费人数</t>
  </si>
  <si>
    <t>参加职工基本医疗保险按规定缴纳医疗保险费但未建立个人账户的全年平均人数。</t>
  </si>
  <si>
    <t xml:space="preserve">    4.5.1 单建统筹缴费基数总额</t>
  </si>
  <si>
    <t>单建统筹缴费基数总额增幅为0.00%，增幅不在5%-20%范围的主要原因是因为华宁县实行统筹和个人账户结合方式，医疗统筹费用无单建统筹费。</t>
  </si>
  <si>
    <t>2025年度职工基本医疗保险基金预算审核情况</t>
  </si>
  <si>
    <t>社预审08表</t>
  </si>
  <si>
    <t xml:space="preserve">    1.1   基金收入</t>
  </si>
  <si>
    <t xml:space="preserve">    1.1.1   基本医疗保险费收入</t>
  </si>
  <si>
    <t>[应缴当期收入]=[缴纳当年基本医疗保险费]+[当年新增欠费]</t>
  </si>
  <si>
    <t>[实缴当期收入]=[缴纳当年基本医疗保险费]</t>
  </si>
  <si>
    <t>本年一次性缴纳以前年度的基本医疗保险费，主要是指参保单位为参保职工补缴从建立医疗保险关系之日至实际缴费日期间欠缴的基本医疗保险费。</t>
  </si>
  <si>
    <t>本年预先缴纳一定时期的基本医疗保险费，包括改制、破产企业按规定为解除劳动合同关系的职工预留并缴纳的基本医疗保险费。</t>
  </si>
  <si>
    <t xml:space="preserve">    1.1.2.1   对医保基金负担新冠病毒疫苗及接种费用的补助</t>
  </si>
  <si>
    <t>手工补充填写</t>
  </si>
  <si>
    <t xml:space="preserve">    1.1.2.2   其他财政补贴</t>
  </si>
  <si>
    <t>[其他财政补贴]如有数据需进行说明。</t>
  </si>
  <si>
    <t xml:space="preserve">    1.1.2.3 财政补贴收入与一般公共预算核对</t>
  </si>
  <si>
    <t>职工基本医疗保险存入银行和购买国债以及缴入中国人民银行国库待划转财政专户的社会保险费计息产生的利息收入，包括收入户、支出户、财政专户等银行账户的利息收入。</t>
  </si>
  <si>
    <t>利息收益率2024年预计执行数高于增幅0.35%-4.00%范围内的主要原因是根据《玉溪市城镇职工基保险本医疗保险基金财务管理的通知》（玉人社发〔2015〕78号）文件要求，市职工基本医疗保险市级统筹，年末职工医疗保险基金结余全额上缴市级财政专户管理，县区年末基金结余只是垫付异地就医医疗费，所以2024年预计执行数利息收益率高。</t>
  </si>
  <si>
    <t>利息收益率2025年预算数高于增幅0.35%-4.00%范围内的主要原因是根据《玉溪市城镇职工基保险本医疗保险基金财务管理的通知》（玉人社发〔2015〕78号）文件要求，市职工基本医疗保险市级统筹，年末职工医疗保险基金结余全额上缴市级财政专户管理，县区年末结余较少，所以2025年预算数利息收益率高。</t>
  </si>
  <si>
    <t>职工基本医疗保险参保对象跨统筹地区流动而划入的个人账户基金。</t>
  </si>
  <si>
    <t>职工基本医疗保险基金的滞纳金、违约金，跨年度退回或追回的职工基本医疗保险待遇，公益慈善等社会经济组织和个人捐助，以及其他经统筹地区财政部门核准的收入。[其他收入]如有数据应说明</t>
  </si>
  <si>
    <t>其他收入大于0的主要原因是因为根据《云南省城镇职工医疗保险定点服务机构管理办法》和《“两定”服务协议》中的监管规定，对骗取医保基金或违反协议相关规定的定点机构处以扣缴1-3倍的协议违约金，所以2024年预计执行数为231153.20元。</t>
  </si>
  <si>
    <t>其他收入大于0的主要原因是因为根据《云南省城镇职工医疗保险定点服务机构管理办法》和《“两定”服务协议》中的监管规定，对骗取医保基金或违反协议相关规定的定点机构处以扣缴1-3倍的协议违约金，所以2025年预算数为242710.86元。</t>
  </si>
  <si>
    <t>剔除滞纳金后其他收入大于0的主要原因是因为根据《云南省城镇职工医疗保险定点服务机构管理办法》和《“两定”服务协议》中的监管规定，对骗取医保基金或违反协议相关规定的定点机构处以扣缴1-3倍的协议违约金，所以2024年预计执行数为231153.20元。</t>
  </si>
  <si>
    <t>剔除滞纳金后其他收入大于0的主要原因是因为根据《云南省城镇职工医疗保险定点服务机构管理办法》和《“两定”服务协议》中的监管规定，对骗取医保基金或违反协议相关规定的定点机构处以扣缴1-3倍的协议违约金，所以2025年预算数为242710.86元。</t>
  </si>
  <si>
    <t xml:space="preserve">    2.1.1   基本医疗待遇支出</t>
  </si>
  <si>
    <t xml:space="preserve">   2.1.1.1 人均医疗待遇支出</t>
  </si>
  <si>
    <t>[人均医疗待遇支出]=[基本医疗待遇支出]÷[参保人数]</t>
  </si>
  <si>
    <t xml:space="preserve">    2.1.1.2 住院费用支出</t>
  </si>
  <si>
    <t>支付的参保对象住院费用。</t>
  </si>
  <si>
    <t xml:space="preserve">    2.1.1.2.1 次均住院费用支出</t>
  </si>
  <si>
    <t>[次均住院支出]=[住院费用支出]÷[住院人次数]</t>
  </si>
  <si>
    <t>次均住院费用支出低的主要原因是因为第三季度住院人次数的增加，所以导致次均住院费用支出偏低。</t>
  </si>
  <si>
    <t xml:space="preserve">    2.1.1.3 门诊费用支出</t>
  </si>
  <si>
    <t>支付的参保对象门诊费用，包括在定点零售药店发生的医药费支出。</t>
  </si>
  <si>
    <t xml:space="preserve">    2.1.1.3.1 次均门诊费用支出</t>
  </si>
  <si>
    <t>[次均门诊支出]=[门诊费用支出]÷[门诊人次数]</t>
  </si>
  <si>
    <t xml:space="preserve">    2.1.1.4 生育医疗费用支出</t>
  </si>
  <si>
    <t>支付的参保职工生育和计划生育医疗费用。</t>
  </si>
  <si>
    <t xml:space="preserve">    2.1.1.4.1 次均生育医疗费用支出</t>
  </si>
  <si>
    <t>[次均生育医疗费用支出]=[生育医疗费用支出]÷[生育医疗费人次数]</t>
  </si>
  <si>
    <t xml:space="preserve">    2.1.1.5 生育津贴支出</t>
  </si>
  <si>
    <t>参保职工因生育离开工作岗位期间，生育保险按规定支付的津贴。</t>
  </si>
  <si>
    <t xml:space="preserve">    2.1.1.5.1 人均生育津贴支出</t>
  </si>
  <si>
    <t>[人均生育津贴支出]=[生育津贴支出]÷[生育津贴人数]</t>
  </si>
  <si>
    <t>人均生育津贴低的主要原因是因为生育率下降，所以导致人均生育津贴支出偏低。</t>
  </si>
  <si>
    <t>职工基本医疗保险参保对象跨统筹地区流动而划出的个人账户基金。</t>
  </si>
  <si>
    <t>经国务院批准或国务院授权省级人民政府批准开支的其他非职工基本医疗保险待遇性质的支出，包括新冠病毒疫苗及接种费用支出。[其他支出]如有数据应进行说明</t>
  </si>
  <si>
    <t>其他支出2024年预计执行数为608892.94元的主要原因是因为：1、根据玉政规﹝2022﹞1号文件精神，2023年华宁县开始实行门诊共济，职工个人账户余额用于共济亲人参加城乡居民医保缴费；2、根据《玉溪市人力资源和社会保障局 玉溪市财政局 关于调整城镇职工医疗保险个人账户相关处理办法的通知》玉人社发﹝2018﹞155号，参保人员死亡或跨制度参保后，个人账户无法继续使用可退还个人账户资金。所以2024年预计执行数为608892.94元。</t>
  </si>
  <si>
    <t>其他支出2025年预算数为639337.59元的主要原因是因为：1、根据玉政规﹝2022﹞1号文件精神，2023年华宁县开始实行门诊共济，职工个人账户余额用于共济亲人参加城乡居民医保缴费；2、根据《玉溪市人力资源和社会保障局 玉溪市财政局 关于调整城镇职工医疗保险个人账户相关处理办法的通知》玉人社发﹝2018﹞155号，参保人员死亡或跨制度参保后，个人账户无法继续使用可退还个人账户资金。所以2025年预算数为639337.59元。</t>
  </si>
  <si>
    <t xml:space="preserve">    2.1.3.1   大病保险支出</t>
  </si>
  <si>
    <t>从基金中划出的用于大病保险的资金。手工补充填报。</t>
  </si>
  <si>
    <t xml:space="preserve">    2.1.3.1.1   人均大病保险支出</t>
  </si>
  <si>
    <t>[人均大病保险支出]=[大病保险支出]÷[大病保险覆盖人数]</t>
  </si>
  <si>
    <t xml:space="preserve">    2.1.3.2   新冠疫苗及接种费用支出</t>
  </si>
  <si>
    <t xml:space="preserve">    2.1.3.3  其他</t>
  </si>
  <si>
    <t>[其他]有数据需进行说明</t>
  </si>
  <si>
    <t xml:space="preserve">    3.1.1   统筹基金当期结余情况</t>
  </si>
  <si>
    <t xml:space="preserve">    3.2.1   统筹基金累计结余情况</t>
  </si>
  <si>
    <t>年末基金支付能力（月）2024年预计执行数为0.00%的主要原因是因为华宁县城镇职工基本医疗保险玉溪市市级统筹，根据《玉溪市城镇职工基本医疗保险基金财务管理的通知》（玉人社发﹝2015﹞78号），县区结余资金年底上缴市级统一管理，年末县区无结余（结余很少），所以2024年预计执行数为0.00%。</t>
  </si>
  <si>
    <t>年末基金支付能力（月）2025年预计数为0.00%的主要原因是因为华宁县城镇职工基本医疗保险玉溪市市级统筹，根据《玉溪市城镇职工基本医疗保险基金财务管理的通知》（玉人社发﹝2015﹞78号），县区结余资金年底上缴市级统一管理，年末县区无结余（结余很少），所以2025年预计数为0.00%。</t>
  </si>
  <si>
    <t xml:space="preserve">    3.3.1   年末统筹基金支付能力(月)</t>
  </si>
  <si>
    <t>年末统筹基金支付能力（月）2024年预计执行数为0.02%的主要原因是因为华宁县城镇职工基本医疗保险玉溪市市级统筹，根据《玉溪市城镇职工基本医疗保险基金财务管理的通知》（玉人社发﹝2015﹞78号），县区结余资金年底上缴市级统一管理，年末县区无结余（结余很少），所以2024年预计执行数为0.02%。</t>
  </si>
  <si>
    <t>年末统筹基金支付能力（月）2025年预算数为0.02%的主要原因是因为华宁县城镇职工基本医疗保险玉溪市市级统筹，根据《玉溪市城镇职工基本医疗保险基金财务管理的通知》（玉人社发﹝2015﹞78号），县区结余资金年底上缴市级统一管理，年末县区无结余（结余很少），所以2025年预算数为0.02%。</t>
  </si>
  <si>
    <t xml:space="preserve">    4.1.1.1   单建统筹参保人数</t>
  </si>
  <si>
    <t>反映未建立个人账户的参保人员</t>
  </si>
  <si>
    <t xml:space="preserve">    4.1.2  退休人员</t>
  </si>
  <si>
    <t xml:space="preserve">    4.2 缴费人数</t>
  </si>
  <si>
    <t xml:space="preserve">    4.2.1 单建统筹缴费人数</t>
  </si>
  <si>
    <t xml:space="preserve">    4.2.2  缴费人数占在职职工比例（%）</t>
  </si>
  <si>
    <t>[缴费人数占在职职工比例]=[缴费人数]÷[在职职工]×100%</t>
  </si>
  <si>
    <t xml:space="preserve">    4.3.1 住院人次数</t>
  </si>
  <si>
    <t xml:space="preserve">    4.3.2 门诊人次数</t>
  </si>
  <si>
    <t xml:space="preserve">                           4.3.3 生育医疗费人次数</t>
  </si>
  <si>
    <t xml:space="preserve">    4.3.3.1 生育医疗费人次数占参保人数比例（%）</t>
  </si>
  <si>
    <t>[生育医疗费人次数占参保人数比例]=[生育医疗费人次数]÷[参保人数]×100%</t>
  </si>
  <si>
    <t xml:space="preserve">    4.3.4 生育津贴人数</t>
  </si>
  <si>
    <t xml:space="preserve">    4.3.3.1 生育津贴人数占参保人数比例（%）</t>
  </si>
  <si>
    <t>[ 生育津贴人数占参保人数比例]=[生育津贴人数]÷[参保人数]×100%</t>
  </si>
  <si>
    <t xml:space="preserve">    4.3.5 大病保险覆盖人数</t>
  </si>
  <si>
    <t xml:space="preserve">    4.4.1 缴费基数总额</t>
  </si>
  <si>
    <t xml:space="preserve">   4.4.2 单建统筹缴费基数总额</t>
  </si>
  <si>
    <t>反映未建立个人账户的参保人员缴纳基本医疗保险费的职工工资总额</t>
  </si>
  <si>
    <t>单建统筹缴费基数总额增幅为0.00%，增幅不在5%-20%范围的主要原因是因为华宁县实行统筹和个人账户结合方式，医疗统筹费用无单建统筹费，所以增幅为0.00%。</t>
  </si>
  <si>
    <t xml:space="preserve">   4.4.3   人均缴费基数</t>
  </si>
  <si>
    <t>人均缴费基数增减率为0.32%，增幅不在5%-20%的主要原因是因为部分单位存在欠费情况，企业经济运行及职工人均工资收入增长缓慢，所以导致增减率偏低。</t>
  </si>
  <si>
    <t xml:space="preserve">   4.4.4  人均缴费基数占统筹地区职工平均工资（%）</t>
  </si>
  <si>
    <t>人均缴费基数占统筹地区职工平均工资为0.00的主要原因是待社保填列统筹地区职工平均工资，所以玉溪市市级汇总后无此问题。</t>
  </si>
  <si>
    <t xml:space="preserve">    5.1  缴费费率(%)</t>
  </si>
  <si>
    <t xml:space="preserve">    5.2 应缴缴费率(%)</t>
  </si>
  <si>
    <t>2025年城乡居民基本医疗保险基金预算预计执行数核对分析</t>
  </si>
  <si>
    <t xml:space="preserve">社预审09表 </t>
  </si>
  <si>
    <t>2024年预计执行数（全部补贴）</t>
  </si>
  <si>
    <t>城乡居民基本医疗保险居民个人缴费、集体扶持、城乡医疗救助资助、财政为困难人员代缴等收入。</t>
  </si>
  <si>
    <t>同级财政部门以及上级财政部门拨付并在本级财政预算列支的、或者下级财政部门拨付并在下级财政预算列支的对城乡居民基本医疗保险基金的补贴收入，包括各级财政对医保基金负担新冠病毒疫苗及接种费用的补助。</t>
  </si>
  <si>
    <t>支付的参保对象基本医疗保险待遇支出。</t>
  </si>
  <si>
    <t xml:space="preserve">    2.1.4   大病保险支出</t>
  </si>
  <si>
    <t>从城乡居民基本医疗保险基金中划出的用于城乡居民大病保险的资金。</t>
  </si>
  <si>
    <t>大病保险支出预算执行率为0的主要原因是因为大病保险支出在年初做了预算，中途进行2024年调整预算时进行了全额调减，所以大病保险支出预算执行率偏低。</t>
  </si>
  <si>
    <t>城乡居民基本医疗保险居民个人缴费、集体扶持、城乡医疗救助资助、财政为其他困难人员代缴等收入。</t>
  </si>
  <si>
    <t>基本医疗保险费收入三季度累计执行数占全年执行数比例低于下限的主要原因是因为城乡居民缴费集中缴费期主要是每年的9-12月到次年2月28日，个人缴费主要集中在四季度，所以基本医疗保险费收入三季度累计执行数占全年执行数比例偏低。</t>
  </si>
  <si>
    <t>财政补贴收入三季度累计执行数占全年执行数比例低于下限的主要原因是因为2024年县级财政补助还没有配套到位，1-3季度累计执行数仅仅是2023年县级配套到位资金，不包含2024年当年配套资金，所以财政补贴收入三季度累计执行数占全年执行数比例偏低。</t>
  </si>
  <si>
    <t>基本医疗待遇支出三季度累计执行数占全年执行数比例超上限的原因：一是5月支付了2023年华宁县医共体清算款1174万元；二是2024年每月华宁县医共体医疗费由预付80%，标准440万元变为预付90%，标准583.20万元，每月增加143.20万元，截至7月支付合计增加1002.40万元；综上所述两项费用合计增加2176.40万元，所以基本医疗待遇支出三季度累计执行数占全年执行数比例偏高。</t>
  </si>
  <si>
    <t xml:space="preserve">    3.2.2 大病保险支出</t>
  </si>
  <si>
    <t>大病保险支出前三季度执行数占全年执行数的比例为0的主要原因是因为2024年1-3季度大病保险支出由市级统一填列，而2024年预计执行数由县区填列，所以大病保险支出前三季度执行数占全年执行数的比例偏低，市级汇总后无此问题。</t>
  </si>
  <si>
    <t xml:space="preserve">    3.3 年末缴费人数</t>
  </si>
  <si>
    <t>参加城乡居民基本医疗保险的年末人数。</t>
  </si>
  <si>
    <t xml:space="preserve">    3.4 大病保险覆盖人数</t>
  </si>
  <si>
    <t>城乡居民大病保险覆盖的参保人数。</t>
  </si>
  <si>
    <t>大病保险覆盖人数三季度累计执行数占全年执行数比例为0的主要原因是因为2024年1-3季度大病保险覆盖人数由市级统一填列，而2024年预计执行数由县区填列，所以大病保险覆盖人数三季度累计执行数占全年执行数比例偏低，市级汇总后无此问题。</t>
  </si>
  <si>
    <t xml:space="preserve">    4.1.1 基本医疗保险费收入</t>
  </si>
  <si>
    <t>财政补贴收入增幅低于下限的主要原因是因为2023年决算数包含了省级和县级配套资金，而2024年预计执行数仅为县级配套补助资金，所以财政补贴收入增幅为负。</t>
  </si>
  <si>
    <t xml:space="preserve">    4.2.1 基本医疗待遇支出</t>
  </si>
  <si>
    <t>基本医疗待遇支出增幅低于下限的原因：一是2024年华宁县医共体付费方式和支付标准按90%进行预付当月费用，从9月开始，月预拨付资金变为260万元，留用10%待下年初考核时在拨付；二是华宁瑞仁医院因支付方式改变，清算2023年费用后导致2023年医疗费预付过多，需在2024年1-2月进行抵扣，导致华宁瑞仁医院2024年1-3月支付医疗费过低，且2024年支付标准按实际发生费用的90%进行拨付，所以基本医疗待遇支出增幅为负。</t>
  </si>
  <si>
    <t xml:space="preserve">    4.2.2 大病保险支出</t>
  </si>
  <si>
    <t xml:space="preserve">    4.3 年末缴费人数</t>
  </si>
  <si>
    <t>年末缴费人数增幅低于下限的原因：1.新冠疫情解封后部分参保人员外出务工、流动人口减少，参保关系随人转移后参保人数随之减少；2.清理跨州市重复参保的大学生和其他参保人员信息，部分人员选择退费后参保人数减少；3.有部分人选择了职工医保参保，所以导致年末缴费人数增幅为负。</t>
  </si>
  <si>
    <t xml:space="preserve">    4.4 大病保险覆盖人数</t>
  </si>
  <si>
    <t>2025年度城乡居民基本医疗保险基金预算审核情况</t>
  </si>
  <si>
    <t>社预审10表</t>
  </si>
  <si>
    <t xml:space="preserve">    1.1.1.1 个人缴费收入</t>
  </si>
  <si>
    <t>[个人缴费收入]=[基本医疗保险费收入]-[集体扶持收入]-[城乡医疗救助资助收入]-[财政为其他困难人员代缴收入]</t>
  </si>
  <si>
    <t xml:space="preserve">    1.1.1.2 城乡医疗救助资助收入</t>
  </si>
  <si>
    <t>城乡医疗救助基金为资助对象参保缴纳的款项。</t>
  </si>
  <si>
    <t>城乡医疗救助资助收入2025年预算数同比2024年预计执行数大幅降低的主要原因是因为稳定脱贫户2024年资助金额为90元，而2025年资助金额为45元，同比资助金额下降一半，所以城乡医疗救助资助收入降幅较大。</t>
  </si>
  <si>
    <t xml:space="preserve">    1.1.1.3 财政为其他困难人员代缴收入</t>
  </si>
  <si>
    <t>政府在城乡医疗救助之外对其他困难居民参保给予的缴费补贴收入。</t>
  </si>
  <si>
    <t>财政为其他困难人员代缴收入2025年预算数同比2024年预计执行数大幅降低的主要原因是因为2023年资助参保金额是在2024年才拨付到位，而2025年预算数仅为当年资助金额，不含跨年数据，所以财政为其他困难人员代缴收入降幅较大。</t>
  </si>
  <si>
    <t>财政补贴收入2025年预算数同比2024年预计执行数大幅降低的主要原因是因为2025年只预算了当年城乡居民基本医疗保险县级财政补助部分，但2024年数据包含了2023年和2024年县级配套补助资金，撑大了2024年收入数，所以财政补贴收入降幅较大。</t>
  </si>
  <si>
    <t xml:space="preserve">    1.1.2.1   对城乡居民参保的补助</t>
  </si>
  <si>
    <t>财政补贴收入中根据相关政策规定，按参保人数和规定的人均补助标准给予的补贴收入，不包含对基金的专项和收支缺口补贴资金。</t>
  </si>
  <si>
    <t>对城乡居民参保的补助2025年预算数同比2024年预计执行数大幅降低的主要原因是因为2025年只预算了当年城乡居民基本医疗保险县级财政补助部分，但2024年数据包含了2023年和2024年县级配套补助资金，撑大了2024年收入数，所以对城乡居民参保的补助降幅较大。</t>
  </si>
  <si>
    <t>1.1.2.2   对医保基金负担新冠病毒疫苗及接种费用的补助</t>
  </si>
  <si>
    <t xml:space="preserve">    1.1.2.3   财政基金缺口的补助</t>
  </si>
  <si>
    <t xml:space="preserve">    1.1.2.4   其他财政补贴</t>
  </si>
  <si>
    <t>[其他财政补贴]=[财政补贴收入]-[对城乡居民参保的补助]-[对医保基金负担新冠病毒疫苗及接种费用的补助]-[财政基金缺口的补助]</t>
  </si>
  <si>
    <t xml:space="preserve">    1.1.2.5 财政补贴收入与一般公共预算核对</t>
  </si>
  <si>
    <t>用城乡居民基本医疗保险基金存入银行和购买国债以及缴入中国人民银行国库待划转财政专户的社会保险费计息产生的利息收入，包括收入户、支出户、财政专户等银行账户的利息收入。</t>
  </si>
  <si>
    <t>利息收益率2024年预计执行数超上限的主要原因是因为玉溪市城乡居民基本医疗保险属于市级统筹，基金全市统一调剂使用，集中统一管理，县区年度结余资金全额上缴市级财政专户管理，县区年末结余较少，所以利息收益率2024年预计执行数偏高。</t>
  </si>
  <si>
    <t>利息收益率2025年预算数超上限的主要原因是因为玉溪市城乡居民基本医疗保险属于市级统筹，基金全市统一调剂使用，集中统一管理，县区年度结余资金全额上缴市级财政专户管理，县区年末结余较少，所以利息收益率2025年预算数偏高。</t>
  </si>
  <si>
    <t>城乡居民基本医疗保险基金的滞纳金、违约金，跨年度退回或追回的城乡居民基本医疗保险待遇，公益慈善等社会经济组织和个人捐助，以及其他经统筹地区财政部门核准的收入。[其他收入]如有数据应说明</t>
  </si>
  <si>
    <t>其他收入2024年预计执行数不为0的主要原因是因为按照《“两定”服务协议》中的两定机构监管规定，对骗取医疗保险待遇基金或违反两定机构服务协议相关规定的机构处以扣缴1-3倍协议违约金，预计2024年为1575013.46元。</t>
  </si>
  <si>
    <t>其他收入2025年预算数不为0的主要原因是因为按照《“两定”服务协议》中的两定机构监管规定，对骗取医疗保险待遇基金或违反两定机构服务协议相关规定的机构处以扣缴1-3倍协议违约金，预计2025年为100万元。</t>
  </si>
  <si>
    <t>次均住院费用支出2024年预计执行数低于下限的主要原因是因为药品集中采购和门诊统筹报销年度限额提高，所以次均住院费用支出偏低。</t>
  </si>
  <si>
    <t>次均住院费用支出2025年预算数低于下限的主要原因是因为药品集中采购和门诊统筹报销年度限额提高，所以次均住院费用支出偏低。</t>
  </si>
  <si>
    <t>次均住院费用支出2025年预算数同比2024年预计执行数减少的主要原因是因为药品集中采购和门诊统筹报销年度限额提高，所以导致次均住院费用支出降低。</t>
  </si>
  <si>
    <t>支付的参保对象普通门诊和门诊大病费用。</t>
  </si>
  <si>
    <t>次均门诊费用支出2024年预计执行数低于下限的原因：一是药品集中采购，药品费用降低；二是门诊统筹报销年度限额提高，一级医疗机构就医人数增加，次均费用降低；从而导致次均门诊费用支出偏低。</t>
  </si>
  <si>
    <t>次均门诊费用支出2025预算数低于下限的原因：一是药品集中采购，药品费用降低；二是门诊统筹报销年度限额提高，一级医疗机构就医人数增加，次均费用降低；从而导致次均门诊费用支出偏低。</t>
  </si>
  <si>
    <t>次均门诊费用支出2025年预算数同比2024年预计执行数减少的原因：一是药品集中采购，药品费用降低；二是门诊统筹报销年度限额提高，一级医疗机构就医人数增加，次均费用降低；所以导致次均门诊费用支出降低。</t>
  </si>
  <si>
    <t>大病保险支出2025年预算数同比2024年预计执行数大幅增加的主要原因是因为2024年居民大病支付给保险公司的保费支出大部分资金使用的是居民大病财政专户的结余，本年从居民基本划拨的大病支出较少，而2025年预算数是按正常情况进行预算，所以导致大病保险支出增幅较大。</t>
  </si>
  <si>
    <t>人均大病保险支出2024年预计执行数低于下限的主要原因是因为2024年居民大病支付给保险公司的保费支出大部分资金使用的是居民大病财政专户的结余，本年从居民基本划拨的大病支出较少，所以人均大病保险支出偏低。</t>
  </si>
  <si>
    <t>人均大病保险支出2025年预算数同比2024年预计执行数大幅增加的主要原因是因为2024年居民大病支付给保险公司的保费支出大部分资金使用的是居民大病财政专户的结余，本年从居民基本划拨的大病支出较少，而2025年预算数是按正常情况进行预算，所以导致人均大病保险支出增幅较大。</t>
  </si>
  <si>
    <t>经国务院批准或国务院授权省级人民政府批准开支的其他非城乡居民基本医疗保险待遇性质的支出，包括新冠病毒疫苗及接种费用支出。[其他支出]如有数据应进行说明</t>
  </si>
  <si>
    <t>有数据需进行说明</t>
  </si>
  <si>
    <t>年末基金支付能力(月)2024年预计执行数低于下限的主要原因是因为城乡居民基本医疗保险属于市级统筹，年末财政专户和基金支出户余额清零，县区结余较少，所以年末基金支付能力不足6个月。</t>
  </si>
  <si>
    <t>年末基金支付能力(月)2025年预算数低于下限的主要原因是因为城乡居民基本医疗保险属于市级统筹，年末财政专户和基金支出户余额清零，县区结余较少，所以年末基金支付能力不足6个月。</t>
  </si>
  <si>
    <t xml:space="preserve">    4.1   参保缴费人数</t>
  </si>
  <si>
    <t>参保缴费人数2025年预算数同比2024年预计执行数降低的原因：1.新冠疫情解封后部分参保人员外出务工、流动人口减少，参保关系随人转移后参保人数随之减少；2.清理跨州市重复参保的大学生和其他参保人员信息，部分人员选择退费后参保人数减少；3.有部分人选择了职工医保参保，所以参保缴费人数有所下降。</t>
  </si>
  <si>
    <t xml:space="preserve">    4.1.1   城乡医疗救助资助参保人数</t>
  </si>
  <si>
    <t>手工补充填报</t>
  </si>
  <si>
    <t xml:space="preserve">    4.1.2  财政为其他困难人员代缴人数</t>
  </si>
  <si>
    <t xml:space="preserve">    4.2.1 住院人次数</t>
  </si>
  <si>
    <t xml:space="preserve">    4.2.2 门诊人次数</t>
  </si>
  <si>
    <t xml:space="preserve">    4.3 大病保险覆盖人数</t>
  </si>
  <si>
    <t>大病保险覆盖人数2025年预算数同比2024年预计执行数降低的原因：1.新冠疫情解封后部分参保人员外出务工、流动人口减少，参保关系随人转移后参保人数随之减少；2.清理跨州市重复参保的大学生和其他参保人员信息，部分人员选择退费后参保人数减少；3.有部分人选择了职工医保参保，所以大病保险覆盖人数有所下降。</t>
  </si>
  <si>
    <t xml:space="preserve">    4.3.1  大病保险覆盖人数占参保缴费人数比例（%）</t>
  </si>
  <si>
    <t>[大病保险覆盖人数占参保缴费人数比例]=[大病保险覆盖人数]÷[参保缴费人数]×100%</t>
  </si>
  <si>
    <t xml:space="preserve">   4.4.1   个人缴费标准</t>
  </si>
  <si>
    <t>[个人缴费标准]根据当地政策规定手工填报，存在多项缴费档次的，按缴费人数为权数加权平均计算。</t>
  </si>
  <si>
    <t xml:space="preserve">   4.4.2   财政补贴标准</t>
  </si>
  <si>
    <t>[财政补贴标准]根据当地政策规定手工补充填写，按照各档次及缴费人数占比加权平均计算</t>
  </si>
  <si>
    <t xml:space="preserve">   4.4.3   大病保险筹资标准</t>
  </si>
  <si>
    <t>[大病保险筹资标准]根据当地政策规定手工补充填报。</t>
  </si>
  <si>
    <t>[人均个人缴费]=[基本医疗保险费收入]÷[参保缴费人数]</t>
  </si>
  <si>
    <t xml:space="preserve">    5.1.1   人均个人缴费与缴费标准差额</t>
  </si>
  <si>
    <t>[人均个人缴费]-[个人缴费标准]</t>
  </si>
  <si>
    <t xml:space="preserve">    5.1.2   人均城乡医疗救助资助收入</t>
  </si>
  <si>
    <t>[人均城乡医疗救助资助收入]=[城乡医疗救助资助收入]÷[城乡医疗救助资助参保人数]</t>
  </si>
  <si>
    <t xml:space="preserve">    5.1.3   人均财政为其他困难群众代缴收入</t>
  </si>
  <si>
    <t>[人均财政代缴收入]=[财政为困难人员代缴收入]÷[财政代缴人数]</t>
  </si>
  <si>
    <t>人均财政为其他困难群众代缴收入2024年预计执行数超上限的主要原因是因为2023年资助参保金额是在2024年才拨付到位，而2025年预算数仅为当年资助金额，不含跨年数据，所以人均财政为其他困难群众代缴收入偏高。</t>
  </si>
  <si>
    <t xml:space="preserve">    5.2   人均财政补助</t>
  </si>
  <si>
    <t>[人均财政代缴收入]=[财政为其他困难人员代缴收入]÷[参保缴费人数]</t>
  </si>
  <si>
    <t>人均财政补助2024年预计执行数低于下限的主要原因是因为县区数据只反映县级承担部分，没有全口径反映中央、省、市的财政补助数据，所以人均财政补助偏低。</t>
  </si>
  <si>
    <t>人均财政补助2025年预算行数低于下限的主要原因是因为县区数据只反映县级承担部分，没有全口径反映中央、省、市的财政补助数据，所以人均财政补助偏低。</t>
  </si>
  <si>
    <t xml:space="preserve">    5.2.1   人均财政补助与补助标准差额</t>
  </si>
  <si>
    <t>[人均财政补助]-[ 财政补贴标准]</t>
  </si>
  <si>
    <t>人均财政补助与补助标准差额2024年预计执行数低于下限的主要原因是因为数据只反映县级承担部分，没有全口径反映中央、省、市的财政补助数据，所以人均财政补助与补助标准差额偏低。</t>
  </si>
  <si>
    <t>人均财政补助与补助标准差额2025年预算数低于下限的主要原因是因为数据只反映县级承担部分，没有全口径反映中央、省、市的财政补助数据，所以人均财政补助与补助标准差额偏低。</t>
  </si>
  <si>
    <t xml:space="preserve">    5.3   人均大病保险筹资水平</t>
  </si>
  <si>
    <t>[人均大病保险筹资水平]=[大病保险支出]÷[大病保险覆盖人数]</t>
  </si>
  <si>
    <t xml:space="preserve">    5.3.1   人均大病保险筹资水平与筹资标准差额</t>
  </si>
  <si>
    <t>[人均大病保险筹资水平]-[ 大病保险筹资标准]</t>
  </si>
  <si>
    <t>人均大病保险筹资水平与筹资标准差额2024年预计执行数低于下限的主要原因是因为2024年居民大病支付给保险公司的保费支出大部分资金使用的是居民大病财政专户的结余，本年从居民基本划拨的大病支出较少，所以导致人均大病保险筹资水平与筹资标准差额偏低。</t>
  </si>
  <si>
    <t>人均大病保险筹资水平与筹资标准差额2025年预算数低于下限的主要原因是因为2025年大病保险清算时大病保险公司会返还部分款项，所以导致人均大病保险筹资水平与筹资标准差额偏低。</t>
  </si>
  <si>
    <t xml:space="preserve">    5.4  财政补助资金按规定标准到位情况（%）</t>
  </si>
  <si>
    <t>[ 财政补助资金按规定标准到位情况]=[按规定标准补助收入]÷{[参保缴费人数]×[财政补贴标准]}×100%</t>
  </si>
  <si>
    <t>财政补助资金按规定标准到位情况2024年预计执行数低于下限的主要原因是因为数据只预算反映了县级承担部分，没有全口径反映中央、省、市的财政补助数据，所以财政补助资金按规定标准到位情况2024年预计执行数偏低。</t>
  </si>
  <si>
    <t>财政补助资金按规定标准到位情况2025年预算数低于下限的主要原因是因为数据只预算反映了县级承担部分，没有全口径反映中央、省、市的财政补助数据，所以财政补助资金按规定标准到位情况2025年预算数偏低。</t>
  </si>
  <si>
    <t>2025年工伤保险基金预算预计执行数核对分析</t>
  </si>
  <si>
    <t xml:space="preserve">社预审11表 </t>
  </si>
  <si>
    <t xml:space="preserve">    2.1.1   工伤保险费收入</t>
  </si>
  <si>
    <t>由用人单位按规定缴费基数的一定比例缴纳，以及难以直接按照工资总额计算缴纳工伤保险费的部分行业企业按规定方式缴纳的工伤保险费以及 职业伤害保障费收入（试点）。</t>
  </si>
  <si>
    <t xml:space="preserve">    2.1.1.1   公务员工伤保险费收入</t>
  </si>
  <si>
    <t>机关和事业单位参加工伤保险缴纳的工伤保险费。</t>
  </si>
  <si>
    <t xml:space="preserve">    2.1.1.2   职业伤害保障费收入（试点）</t>
  </si>
  <si>
    <t>新就业形态职业伤害保障试点平台企业根据接单总量、缴费标准缴纳的职业伤害保障费收入。</t>
  </si>
  <si>
    <t xml:space="preserve">    2.1.2  财政补贴收入</t>
  </si>
  <si>
    <t>同级财政部门以及上级财政部门拨付并在本级财政预算列支的、或者下级财政部门拨付并在下级财政预算列支的对工伤保险基金的补贴收入。</t>
  </si>
  <si>
    <t xml:space="preserve">    2.1.3   工伤保险待遇支出</t>
  </si>
  <si>
    <t>经工伤认定后职工应享受由工伤保险基金负担的工伤医疗待遇、伤残待遇、工亡待遇等待遇支出以及职业伤害保障待遇支出。</t>
  </si>
  <si>
    <t xml:space="preserve">    2.1.3.1   职业伤害保障待遇支出（试点）</t>
  </si>
  <si>
    <t>职业伤害确认后新就业形态就业人员应享受的职业伤害医疗待遇、伤残待遇和死亡待遇等待遇支出。</t>
  </si>
  <si>
    <t xml:space="preserve">    2.1.4   劳动能力鉴定支出</t>
  </si>
  <si>
    <t>按规定支付给参加劳动能力鉴定的医疗卫生专家的费用以及支付给有关医疗机构协助进行劳动能力鉴定的诊断费用。</t>
  </si>
  <si>
    <t xml:space="preserve">    2.1.5   工伤预防费用支出</t>
  </si>
  <si>
    <t>按规定用于工伤预防的宣传和培训费用支出。</t>
  </si>
  <si>
    <t xml:space="preserve">    3.1.1 工伤保险费收入</t>
  </si>
  <si>
    <t>由用人单位按规定缴费基数的一定比例缴纳，以及难以直接按照工资总额计算缴纳工伤保险费的部分行业企业按规定方式缴纳的工伤保险费。</t>
  </si>
  <si>
    <t xml:space="preserve">    3.1.1.1 职业伤害保障费收入（试点）</t>
  </si>
  <si>
    <t xml:space="preserve">    3.2.1 工伤保险待遇支出</t>
  </si>
  <si>
    <t>经工伤认定后职工应享受由工伤保险基金负担的工伤医疗待遇、伤残待遇和工亡待遇等待遇支出。</t>
  </si>
  <si>
    <t xml:space="preserve">    3.2.1.1 职业伤害保障费待遇支出（试点）</t>
  </si>
  <si>
    <t xml:space="preserve">    3.2.2 劳动能力鉴定支出</t>
  </si>
  <si>
    <t xml:space="preserve">    3.2.3 工伤预防费用支出</t>
  </si>
  <si>
    <t>实际参加工伤保险的在职职工全年平均人数。包括难以直接按工资总额计算缴纳工伤保险费的部分行业企业按规定方式缴纳工伤保险费的参保人数及职业伤害保障试点地区新就业形态就业参保人员人数。</t>
  </si>
  <si>
    <t>实际参加工伤保险的按工资总额缴纳工伤保险费的全年平均人数。包括难以直接按工资总额计算缴纳工伤保险费的部分行业企业按规定方式缴纳工伤保险费的参保人数，包括职业伤害保障试点地区新就业形态就业参保人员人数。</t>
  </si>
  <si>
    <t>参加工伤保险的单位缴纳工伤保险费的工资总额，按缴费人员应缴口径计算。</t>
  </si>
  <si>
    <t xml:space="preserve">    3.6 享受工伤保险待遇全年累计人数</t>
  </si>
  <si>
    <t>享受工伤保险待遇的人数，包括职业伤害保障试点地区的职业伤害保障待遇享受人数。享受多项或多次同一工伤保险（职业伤害保障）待遇的同一人，仅计算一次。</t>
  </si>
  <si>
    <t xml:space="preserve">    4.1.1 工伤保险费收入</t>
  </si>
  <si>
    <t xml:space="preserve">    4.1.1.1 公务员工伤保险费收入</t>
  </si>
  <si>
    <t xml:space="preserve">    4.1.1.2 职业伤害保障费收入（试点）</t>
  </si>
  <si>
    <t xml:space="preserve">    4.2.1 工伤保险待遇支出</t>
  </si>
  <si>
    <t xml:space="preserve">    4.2.1.1 职业伤害保障费待遇支出（试点）</t>
  </si>
  <si>
    <t xml:space="preserve">    4.2.2 劳动能力鉴定支出</t>
  </si>
  <si>
    <t xml:space="preserve">    4.2.3 工伤预防费用支出</t>
  </si>
  <si>
    <t xml:space="preserve">    4.6 享受工伤保险待遇全年累计人数</t>
  </si>
  <si>
    <t>2025年度工伤保险基金预算审核情况</t>
  </si>
  <si>
    <t>社预审12表</t>
  </si>
  <si>
    <t xml:space="preserve">    1.1.1   工伤保险费收入</t>
  </si>
  <si>
    <t xml:space="preserve">    1.1.1.1 缴纳当年工伤保险费</t>
  </si>
  <si>
    <t>当年核定应缴纳并于年度内完成征缴的工伤保险费收入。包括难以直接按工资总额计算缴纳工伤保险费的部分行业企业按规定方式缴纳的工伤保险费以及职业伤害保障试点地区新就业形态就业人员按规定缴纳的职业伤害保障费收入。</t>
  </si>
  <si>
    <t xml:space="preserve">    1.1.1.1.1 按缴费基数缴纳的工伤保险费</t>
  </si>
  <si>
    <t>用人单位按照规定缴费基数和费率缴纳的工伤保险费，不包括难以直接按工资总额计算缴纳工伤保险费的部分行业企业按规定方式缴纳的工伤保险费及职业伤害保障试点地区新就业形态就业人员按规定缴纳的职业伤害保障费收入。</t>
  </si>
  <si>
    <t xml:space="preserve">    1.1.1.1.1.1 公务员工伤保险费收入</t>
  </si>
  <si>
    <t xml:space="preserve">    1.1.1.1.1.2 按单项工程造价等缴纳的工伤保险费</t>
  </si>
  <si>
    <t>难以直接按工资总额计算缴纳工伤保险费的部分行业企业按规定方式缴纳的工伤保险费。手工补充填报。</t>
  </si>
  <si>
    <t xml:space="preserve">    1.1.1.1.1.3  职业伤害保障费收入（试点）</t>
  </si>
  <si>
    <t xml:space="preserve">    1.1.1.1.1.4 其他缴纳</t>
  </si>
  <si>
    <t>[其他缴纳]有数据需进行说明</t>
  </si>
  <si>
    <t xml:space="preserve">    1.1.3   财政补贴收入</t>
  </si>
  <si>
    <t xml:space="preserve">    1.1.3.1 财政补贴收入与一般公共预算核对</t>
  </si>
  <si>
    <t>[一般公共预算安排数]=[一般公共预算上年预算结转]+[一般公共预算本年预算安排]，中央财政补贴预算数手工补充填写</t>
  </si>
  <si>
    <t xml:space="preserve">    1.1.4 利息收入</t>
  </si>
  <si>
    <t>用工伤保险基金存入银行和购买国债以及缴入中国人民银行国库待划转财政专户的社会保险费计息产生的利息收入（含新就业形态职业伤害保障试点平台企业缴纳的职业伤害保障费利息收入），包括收入户、支出户、财政专户等银行账户的利息收入。</t>
  </si>
  <si>
    <t xml:space="preserve">    1.1.4.1 利息收益率(%)</t>
  </si>
  <si>
    <t>工伤保险基金的滞纳金、违约金，跨年度退回或追回的工伤保险待遇，公益慈善等社会经济组织和个人捐助，以及其他经统筹地区财政部门核准的收入。[其他收入]如有数据应说明。</t>
  </si>
  <si>
    <t xml:space="preserve">    2.1.1   工伤保险待遇支出</t>
  </si>
  <si>
    <t xml:space="preserve">    2.1.1.1   工伤医疗待遇支出</t>
  </si>
  <si>
    <t>指治疗工伤的医疗费用、康复费用、安装配置伤残辅助器具所需费用、住院伙食补助费、到统筹地区以外就医的交通食宿费。</t>
  </si>
  <si>
    <t xml:space="preserve">   2.1.1.1.1 人均医疗待遇支出</t>
  </si>
  <si>
    <t>[人均医疗待遇支出]=[工伤医疗待遇支出]÷[享受工伤医疗待遇全年累计人数]</t>
  </si>
  <si>
    <t xml:space="preserve">    2.1.1.2   伤残待遇支出</t>
  </si>
  <si>
    <t>指经劳动能力鉴定委员会确认需要生活护理的工伤人员生活护理费、一次性伤残补助金、一至四级工伤职工按月领取的伤残津贴、五至十级伤残职工退休养老保险待遇补差以及一至四级工伤职工伤残津贴补差部分。</t>
  </si>
  <si>
    <t xml:space="preserve">   2.1.1.2.1 人均伤残待遇支出</t>
  </si>
  <si>
    <t>[人均伤残待遇支出]=[伤残待遇支出]÷[享受伤残待遇全年累计人数]</t>
  </si>
  <si>
    <t xml:space="preserve">    2.1.1.3   工亡待遇支出</t>
  </si>
  <si>
    <t>指职工因工死亡后，由工伤保险基金支付给的丧葬补助金、供养亲属抚恤金和一次性工亡补助金。</t>
  </si>
  <si>
    <t xml:space="preserve">   2.1.1.3.1 人均工亡待遇支出</t>
  </si>
  <si>
    <t>[人均工亡待遇支出]=[工亡待遇支出]÷[享受工亡待遇全年累计人数]</t>
  </si>
  <si>
    <t xml:space="preserve">    2.1.1.4   职业伤害保障待遇支出</t>
  </si>
  <si>
    <t xml:space="preserve">   2.1.1.4.1 人均职业伤害保障待遇支出</t>
  </si>
  <si>
    <t>[人均职业伤害保障待遇支出]=[职业伤害保障待遇支出]÷[享受职业伤害保障待遇全年累计人数]</t>
  </si>
  <si>
    <t xml:space="preserve">    2.1.2   劳动能力鉴定支出</t>
  </si>
  <si>
    <t xml:space="preserve">    2.1.2.1   职业伤害保障劳动能力鉴定支出</t>
  </si>
  <si>
    <t>职业伤害保障按规定支付给参加劳动能力鉴定的医疗卫生专家的费用以及支付给有关医疗机构协助进行劳动能力鉴定的诊断费用。</t>
  </si>
  <si>
    <t xml:space="preserve">    2.1.3  工伤预防费用支出</t>
  </si>
  <si>
    <t xml:space="preserve">   2.1.4   其他支出</t>
  </si>
  <si>
    <t>经国务院批准或国务院授权省级人民政府批准开支的其他非工伤保险待遇性质的支出。[其他支出]如有数据应进行说明。</t>
  </si>
  <si>
    <t xml:space="preserve">    2.1.4.1  职业伤害保障委托承办费用支出</t>
  </si>
  <si>
    <t>职业伤害保障委托商业保险机构承办服务费支出。</t>
  </si>
  <si>
    <t xml:space="preserve">    2.1.4.2   其他支出-其他</t>
  </si>
  <si>
    <t>[其他支出]-[职业伤害保障委托承办费用支出]，如有数据应进行说明。</t>
  </si>
  <si>
    <t xml:space="preserve">    4.1.1   单项工程参保人数</t>
  </si>
  <si>
    <t>实际参加工伤保险人数中难以直接按工资总额计算缴纳工伤保险费的部分行业企业按规定方式缴纳工伤保险费的参保人数。需手工填写。</t>
  </si>
  <si>
    <t xml:space="preserve">    4.1.2  职业伤害保障参保人数（试点）</t>
  </si>
  <si>
    <t>职业伤害保障试点地区新就业形态就业参保人员人数</t>
  </si>
  <si>
    <t xml:space="preserve">    4.2.1  按工资缴费人数占按工资缴费参保人数比例（%）</t>
  </si>
  <si>
    <t>[按工资缴费人数占按工资缴费参保人数比例]=[按工资缴费人数]÷{按工资缴费参保人数}×100%</t>
  </si>
  <si>
    <t xml:space="preserve">    4.3.1 享受工伤医疗待遇全年累计人数</t>
  </si>
  <si>
    <t>年内享受工伤医疗待遇的人数，享受多次待遇的同一人，仅计算一次。</t>
  </si>
  <si>
    <t xml:space="preserve">    4.3.2 享受伤残待遇全年累计人数</t>
  </si>
  <si>
    <t>年内享受伤残待遇的人数，享受多次待遇的同一人，仅计算一次。</t>
  </si>
  <si>
    <t xml:space="preserve">    4.3.3 享受工亡待遇全年累计人数</t>
  </si>
  <si>
    <t>年内享受工亡待遇的人数。不包含长期领取工亡待遇的家属</t>
  </si>
  <si>
    <t xml:space="preserve">    4.3.4  享受工伤医疗待遇全年累计人数占参保人数比例（%）</t>
  </si>
  <si>
    <t>[享受工伤医疗待遇全年累计人数占参保人数比例]=[享受工伤医疗待遇全年累计人数]÷[参保人数]×100%</t>
  </si>
  <si>
    <t xml:space="preserve">    4.3.5 享受职业伤害保障待遇全年累计人数</t>
  </si>
  <si>
    <t>年内职业伤害保障试点地区的职业伤害保障待遇享受人数。享受多次待遇的同一人，仅计算一次。</t>
  </si>
  <si>
    <t xml:space="preserve">    4.3.5.1  享受职业伤害保障待遇全年累计人数占职业伤害保障参保人数比例（%）</t>
  </si>
  <si>
    <t>[ 享受职业伤害保障待遇全年累计人数占职业伤害保障参保人数比例]=[享受职业伤害保障待遇全年累计人数]÷[ 职业伤害保障参保人数]×100%</t>
  </si>
  <si>
    <t xml:space="preserve">    4.4  缴费基数总额</t>
  </si>
  <si>
    <t xml:space="preserve">   4.4.1   人均缴费基数</t>
  </si>
  <si>
    <t>[人均缴费基数]=[缴费基数总额]÷[按工资缴费参保人数]</t>
  </si>
  <si>
    <t xml:space="preserve">   4.4.2  人均缴费基数占统筹地区职工平均工资（%）</t>
  </si>
  <si>
    <t>[人均缴费基数占统筹地区职工平均工资]=[人均缴费基数]÷[统筹地区职工平均工资]×100%</t>
  </si>
  <si>
    <t>[缴费费率]=[按缴费基数缴纳的工伤保险费]÷[缴费基数总额]</t>
  </si>
  <si>
    <t xml:space="preserve">    5.2  工伤预防费用占上年工伤保险费比例(%)</t>
  </si>
  <si>
    <t>[工伤预防费用占上年工伤保险费比例]=[工伤预防费用]÷[上年工伤保险费收入]×100%</t>
  </si>
  <si>
    <t>2025年失业保险基金预算预计执行数核对分析</t>
  </si>
  <si>
    <t xml:space="preserve">社预审13表 </t>
  </si>
  <si>
    <t xml:space="preserve">    2.1.1   失业保险费收入</t>
  </si>
  <si>
    <t>由用人单位和个人按规定缴费基数的一定比例缴纳的失业保险费。</t>
  </si>
  <si>
    <t>同级财政部门以及上级财政部门拨付并在本级财政预算列支的、或者下级财政部门拨付并在下级财政预算列支的对失业保险基金的补贴收入。</t>
  </si>
  <si>
    <t xml:space="preserve">    2.1.3   失业保险金支出</t>
  </si>
  <si>
    <t>按规定支付给符合领取失业保险金条件的失业人员在失业期间的基本生活费用。</t>
  </si>
  <si>
    <t xml:space="preserve">    2.1.4   基本医疗保险费支出</t>
  </si>
  <si>
    <t>为领取失业保险金人员在领取失业保险金期间代缴职工基本医疗保险费支出。</t>
  </si>
  <si>
    <t xml:space="preserve">    2.1.5   丧葬补助金和抚恤金支出</t>
  </si>
  <si>
    <t>按规定支付给在领取失业保险金期间死亡的失业人员的丧葬补助费用及由其供养的配偶、直系亲属的抚恤金支出。</t>
  </si>
  <si>
    <t xml:space="preserve">    2.1.6   职业培训和职业介绍补贴支出</t>
  </si>
  <si>
    <t>支付给失业人员的领取失业保险金期间接受职业培训、职业介绍补贴。</t>
  </si>
  <si>
    <t xml:space="preserve">    2.1.7   其他费用支出</t>
  </si>
  <si>
    <t>支付的农民合同制工人一次性生活补助、价格临时补贴及其他促进就业支出等国家规定的其他费用。</t>
  </si>
  <si>
    <t xml:space="preserve">    2.1.8   稳岗补贴（稳岗补贴）出</t>
  </si>
  <si>
    <t>按规定向符合条件的企业返还的失业保险费。</t>
  </si>
  <si>
    <t xml:space="preserve">    2.1.9   技能提升补贴支出</t>
  </si>
  <si>
    <t>按规定对符合条件的企业职工和领取失业保险金人员提升技能给予的补贴。</t>
  </si>
  <si>
    <t xml:space="preserve">    2.1.10   其他支出</t>
  </si>
  <si>
    <t>经国务院批准或国务院授权省级人民政府批准开支的其他失业保险支出。主要是一次性扩岗补助。</t>
  </si>
  <si>
    <t xml:space="preserve">    3.1.1 失业保险费收入</t>
  </si>
  <si>
    <t xml:space="preserve">    3.2.1 失业保险金支出</t>
  </si>
  <si>
    <t xml:space="preserve">    3.2.2 基本医疗保险费支出</t>
  </si>
  <si>
    <t xml:space="preserve">    3.2.3 丧葬补助金和抚恤金支出</t>
  </si>
  <si>
    <t xml:space="preserve">    3.2.4 职业培训和职业介绍补贴支出</t>
  </si>
  <si>
    <t xml:space="preserve">    3.2.5 其他费用支出</t>
  </si>
  <si>
    <t xml:space="preserve">    3.2.6 稳定岗位补贴(稳岗返还）支出</t>
  </si>
  <si>
    <t xml:space="preserve">    3.2.7 技能提升补贴支出</t>
  </si>
  <si>
    <t xml:space="preserve">    3.2.8 其他支出</t>
  </si>
  <si>
    <t>按规定已办理失业保险参保手续的全年平均人数。</t>
  </si>
  <si>
    <t xml:space="preserve">    3.4 实际缴费人数</t>
  </si>
  <si>
    <t>参保人员中，按规定缴纳失业保险费的全年平均人数。</t>
  </si>
  <si>
    <t xml:space="preserve">    3.5.1 单位缴费基数总额</t>
  </si>
  <si>
    <t>参加失业保险的单位缴纳失业保险费的工资总额。</t>
  </si>
  <si>
    <t xml:space="preserve">    3.5.2 个人缴费基数总额</t>
  </si>
  <si>
    <t>参加失业保险的个人缴纳失业保险费的工资总额。</t>
  </si>
  <si>
    <t xml:space="preserve">    3.6 全年领取失业保险金人月数</t>
  </si>
  <si>
    <t>各月领取失业保险金的人数之和。</t>
  </si>
  <si>
    <t xml:space="preserve">    3.7 代缴基本医疗保险费（含生育保险费）人月数</t>
  </si>
  <si>
    <t>各月代缴医疗保险费的人数之和。</t>
  </si>
  <si>
    <t xml:space="preserve">    4.1.1 失业保险费收入</t>
  </si>
  <si>
    <t xml:space="preserve">    4.2.1 失业保险金支出</t>
  </si>
  <si>
    <t xml:space="preserve">    4.2.2 基本医疗保险费支出</t>
  </si>
  <si>
    <t xml:space="preserve">    4.2.3 丧葬补助金和抚恤金支出</t>
  </si>
  <si>
    <t xml:space="preserve">    4.2.4 职业培训和职业介绍补贴支出</t>
  </si>
  <si>
    <t xml:space="preserve">    4.2.5 其他费用支出</t>
  </si>
  <si>
    <t xml:space="preserve">    4.2.6 稳定岗位补贴（稳岗返还）支出</t>
  </si>
  <si>
    <t xml:space="preserve">    4.2.7 技能提升补贴支出</t>
  </si>
  <si>
    <t xml:space="preserve">    4.2.8 其他支出</t>
  </si>
  <si>
    <t xml:space="preserve">    4.4 实际缴费人数</t>
  </si>
  <si>
    <t xml:space="preserve">    4.5.1 单位缴费基数总额</t>
  </si>
  <si>
    <t xml:space="preserve">    4.5.2 个人缴费基数总额</t>
  </si>
  <si>
    <t xml:space="preserve">    4.6 全年领取失业保险金人月数</t>
  </si>
  <si>
    <t xml:space="preserve">    4.7 代缴基本医疗保险费（含生育保险费）人月数</t>
  </si>
  <si>
    <t>2025年度失业保险基金预算审核情况</t>
  </si>
  <si>
    <t>社预审14表</t>
  </si>
  <si>
    <t>原因</t>
  </si>
  <si>
    <t xml:space="preserve">    1.1.1   失业保险费收入</t>
  </si>
  <si>
    <t xml:space="preserve">    1.1.2.1 财政补贴收入与一般公共预算核对</t>
  </si>
  <si>
    <t>用失业保险基金存入银行和购买国债以及缴入中国人民银行国库待划转财政专户的社会保险费计息产生的利息收入，包括收入户、支出户、财政专户等银行账户的利息收入。</t>
  </si>
  <si>
    <t>失业保险基金的滞纳金、违约金，跨年度退回或追回的失业保险待遇，公益慈善等社会经济组织和个人捐助，以及其他经统筹地区财政部门核准的收入。[其他收入]如有数据应说明</t>
  </si>
  <si>
    <t xml:space="preserve">    2.1.1   失业保险金支出</t>
  </si>
  <si>
    <t xml:space="preserve">   2.1.1.1 月人均失业保险金支出</t>
  </si>
  <si>
    <t>[月人均失业保险金支出]=[失业保险金支出]÷[全年领取失业保险金人月数]</t>
  </si>
  <si>
    <t xml:space="preserve">    2.1.2 基本医疗保险费支出</t>
  </si>
  <si>
    <t>为领取失业保险金人员在领取失业保险金期间代缴职工基本医疗保险费（含生育保险费）支出。</t>
  </si>
  <si>
    <t xml:space="preserve">    2.1.2.1 月人均基本医疗保险费支出</t>
  </si>
  <si>
    <t>[人均基本医疗保险费支出]=[基本医疗保险费支出]÷[代缴基本医疗保险费（含生育保险费）人月数]</t>
  </si>
  <si>
    <t xml:space="preserve">    2.1.3 丧葬补助和抚恤金支出</t>
  </si>
  <si>
    <t xml:space="preserve">    2.1.3.1 人均丧葬补助和抚恤金支出</t>
  </si>
  <si>
    <t>[人均丧葬补助和抚恤金支出]=[丧葬补助和抚恤金支出]÷[失业期间死亡参保人数]</t>
  </si>
  <si>
    <t xml:space="preserve">    2.1.4   职业培训和职业介绍补贴支出</t>
  </si>
  <si>
    <t xml:space="preserve">    2.1.5  其他费用支出</t>
  </si>
  <si>
    <t>[其他费用其他]=[其他费用支出]-[其他促进就业支出（东部7省、市）]-[农民合同制工人一次性生活补助金]-[价格临时补贴支出]。有数据需进行说明</t>
  </si>
  <si>
    <t xml:space="preserve">    2.1.5.1 其他促进就业支出（东部7省、市）</t>
  </si>
  <si>
    <t>按规定发放的职业培训补贴、职业技能鉴定补贴、岗位补贴和社会保险补贴支出。手工补充填报</t>
  </si>
  <si>
    <t xml:space="preserve">    2.1.5.1.1  农民合同制工人一次性生活补助金</t>
  </si>
  <si>
    <t>反映按规定支付给合同期满不再续订或者提前解除劳动合同的农民合同制工人的一次性生活补助支出。</t>
  </si>
  <si>
    <t xml:space="preserve">    2.1.5.1.2 价格临时补贴支出</t>
  </si>
  <si>
    <t>领取失业保险金和失业补助金人员发放的价格临时补贴</t>
  </si>
  <si>
    <t xml:space="preserve">    2.1.5.1.4 其他费用其他</t>
  </si>
  <si>
    <t xml:space="preserve">    2.1.6  稳定岗位补贴（稳岗返还）支出</t>
  </si>
  <si>
    <t xml:space="preserve">    2.1.6.1  人均稳定岗位补贴（稳岗返还）支出</t>
  </si>
  <si>
    <t>[人均稳定岗位补贴（稳岗返还）支出]=[稳定岗位补贴（稳岗返还）支出]÷[享受稳定岗位补贴（稳岗返还）企业参加失业保险人数]</t>
  </si>
  <si>
    <t xml:space="preserve">    2.1.7  技能提升补贴支出</t>
  </si>
  <si>
    <t xml:space="preserve">    2.1.7.1  人均技能提升补贴支出</t>
  </si>
  <si>
    <t>[人均技能提升补贴支出]=[技能提升补贴支出]÷[享受技能提升补贴人数]</t>
  </si>
  <si>
    <t xml:space="preserve">    2.1.8   其他支出</t>
  </si>
  <si>
    <t>经国务院批准或国务院授权省级人民政府批准开支的其他失业保险支出。包括：一次性扩岗补助，按规定延期受理的失业补助金、临时生活补助、一次性留工培训补助等支出。[其他支出]如有数据应进行说明</t>
  </si>
  <si>
    <t xml:space="preserve">    2.1.8.4  一次性扩岗补助支出</t>
  </si>
  <si>
    <t xml:space="preserve">    2.1.8.5  其他支出-其他</t>
  </si>
  <si>
    <t>[其他支出-其他]=[其他支出]-[一次性扩岗补助]，如有数据应进行说明。</t>
  </si>
  <si>
    <t xml:space="preserve">    4.1.1   农民合同制工人参保人数</t>
  </si>
  <si>
    <t>指城镇企事业单位招用的单位缴费、本人不缴纳失业保险费的农民合同制工人全年平均人数。</t>
  </si>
  <si>
    <t xml:space="preserve">    4.2.1  缴费人数占剔除农民合同制工人参保人数后比例（%）</t>
  </si>
  <si>
    <t>[缴费人数占剔除农民合同制工人参保人数后比例]=[实际缴费人数]÷{[参保人数]-[农民合同制工人参保人数]}×100%</t>
  </si>
  <si>
    <t xml:space="preserve">    4.3 全年领取失业保险金人月数</t>
  </si>
  <si>
    <t xml:space="preserve">    4.4 代缴基本医疗保险费（含生育保险费）人月数</t>
  </si>
  <si>
    <t xml:space="preserve">    4.5 失业期间死亡参保人数</t>
  </si>
  <si>
    <t xml:space="preserve">    4.6 享受稳岗返还企业参加失业保险人数</t>
  </si>
  <si>
    <t>全年享受稳岗返还企业参加失业保险的累计人数。</t>
  </si>
  <si>
    <t xml:space="preserve">    4.7 享受技能提升补贴人数</t>
  </si>
  <si>
    <t>全年领取技能提升补贴的累计人数。</t>
  </si>
  <si>
    <t xml:space="preserve">    4.8.1  单位缴费基数总额</t>
  </si>
  <si>
    <t xml:space="preserve">    4.8.2  个人缴费基数总额</t>
  </si>
  <si>
    <t xml:space="preserve">   4.8.3   人均缴费基数</t>
  </si>
  <si>
    <t xml:space="preserve">   4.8.4  人均缴费基数占统筹地区职工平均工资（%）</t>
  </si>
  <si>
    <t>[缴费费率]=[保险费收入]÷[个人缴费基数总额]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</si>
</sst>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0.00"/>
    <numFmt numFmtId="178" formatCode="0.00%;\-0.00%"/>
    <numFmt numFmtId="179" formatCode="#,##0.00_ ;\-#,##0.00"/>
    <numFmt numFmtId="180" formatCode="0.00_ ;[Red]\-0.00\ "/>
    <numFmt numFmtId="181" formatCode="#,##0_ ;\-#,##0"/>
    <numFmt numFmtId="182" formatCode="#,##0_ ;\-#,##0;;"/>
    <numFmt numFmtId="183" formatCode="&quot;￥&quot;0.00;&quot;￥&quot;\-0.00"/>
  </numFmts>
  <fonts count="34">
    <font>
      <sz val="11"/>
      <color theme="1"/>
      <name val="??"/>
      <charset val="134"/>
      <scheme val="minor"/>
    </font>
    <font>
      <sz val="10"/>
      <name val="宋体"/>
      <charset val="134"/>
    </font>
    <font>
      <sz val="29"/>
      <color indexed="8"/>
      <name val="宋体"/>
      <charset val="1"/>
    </font>
    <font>
      <sz val="9"/>
      <color indexed="8"/>
      <name val="宋体"/>
      <charset val="1"/>
    </font>
    <font>
      <b/>
      <sz val="9"/>
      <color indexed="8"/>
      <name val="宋体"/>
      <charset val="1"/>
    </font>
    <font>
      <sz val="9"/>
      <color indexed="10"/>
      <name val="宋体"/>
      <charset val="1"/>
    </font>
    <font>
      <sz val="10"/>
      <color indexed="8"/>
      <name val="宋体"/>
      <charset val="1"/>
    </font>
    <font>
      <sz val="10"/>
      <name val="宋体"/>
      <charset val="1"/>
    </font>
    <font>
      <sz val="27"/>
      <color indexed="8"/>
      <name val="宋体"/>
      <charset val="1"/>
    </font>
    <font>
      <sz val="8"/>
      <color indexed="8"/>
      <name val="宋体"/>
      <charset val="1"/>
    </font>
    <font>
      <sz val="10"/>
      <color indexed="12"/>
      <name val="宋体"/>
      <charset val="1"/>
    </font>
    <font>
      <b/>
      <sz val="10"/>
      <color indexed="8"/>
      <name val="宋体"/>
      <charset val="1"/>
    </font>
    <font>
      <sz val="10"/>
      <color indexed="10"/>
      <name val="宋体"/>
      <charset val="1"/>
    </font>
    <font>
      <sz val="9"/>
      <name val="宋体"/>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80"/>
        <bgColor indexed="64"/>
      </patternFill>
    </fill>
    <fill>
      <patternFill patternType="solid">
        <fgColor indexed="5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bottom style="thin">
        <color auto="1"/>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auto="1"/>
      </top>
      <bottom style="thin">
        <color auto="1"/>
      </bottom>
      <diagonal/>
    </border>
    <border>
      <left/>
      <right/>
      <top style="thin">
        <color auto="1"/>
      </top>
      <bottom/>
      <diagonal/>
    </border>
    <border>
      <left style="thin">
        <color indexed="8"/>
      </left>
      <right style="thin">
        <color auto="1"/>
      </right>
      <top style="thin">
        <color auto="1"/>
      </top>
      <bottom style="thin">
        <color indexed="8"/>
      </bottom>
      <diagonal/>
    </border>
    <border>
      <left style="thin">
        <color indexed="8"/>
      </left>
      <right style="thin">
        <color indexed="8"/>
      </right>
      <top style="thin">
        <color auto="1"/>
      </top>
      <bottom/>
      <diagonal/>
    </border>
    <border>
      <left style="thin">
        <color indexed="8"/>
      </left>
      <right style="thin">
        <color auto="1"/>
      </right>
      <top style="thin">
        <color auto="1"/>
      </top>
      <bottom style="thin">
        <color auto="1"/>
      </bottom>
      <diagonal/>
    </border>
    <border>
      <left/>
      <right/>
      <top style="thin">
        <color indexed="8"/>
      </top>
      <bottom/>
      <diagonal/>
    </border>
    <border>
      <left style="thin">
        <color auto="1"/>
      </left>
      <right style="thin">
        <color indexed="8"/>
      </right>
      <top style="thin">
        <color indexed="8"/>
      </top>
      <bottom style="thin">
        <color indexed="8"/>
      </bottom>
      <diagonal/>
    </border>
    <border>
      <left/>
      <right style="thin">
        <color auto="1"/>
      </right>
      <top/>
      <bottom style="thin">
        <color indexed="8"/>
      </bottom>
      <diagonal/>
    </border>
    <border>
      <left/>
      <right style="thin">
        <color indexed="8"/>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4"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6" borderId="2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8" applyNumberFormat="0" applyFill="0" applyAlignment="0" applyProtection="0">
      <alignment vertical="center"/>
    </xf>
    <xf numFmtId="0" fontId="21" fillId="0" borderId="28" applyNumberFormat="0" applyFill="0" applyAlignment="0" applyProtection="0">
      <alignment vertical="center"/>
    </xf>
    <xf numFmtId="0" fontId="22" fillId="0" borderId="29" applyNumberFormat="0" applyFill="0" applyAlignment="0" applyProtection="0">
      <alignment vertical="center"/>
    </xf>
    <xf numFmtId="0" fontId="22" fillId="0" borderId="0" applyNumberFormat="0" applyFill="0" applyBorder="0" applyAlignment="0" applyProtection="0">
      <alignment vertical="center"/>
    </xf>
    <xf numFmtId="0" fontId="23" fillId="7" borderId="30" applyNumberFormat="0" applyAlignment="0" applyProtection="0">
      <alignment vertical="center"/>
    </xf>
    <xf numFmtId="0" fontId="24" fillId="8" borderId="31" applyNumberFormat="0" applyAlignment="0" applyProtection="0">
      <alignment vertical="center"/>
    </xf>
    <xf numFmtId="0" fontId="25" fillId="8" borderId="30" applyNumberFormat="0" applyAlignment="0" applyProtection="0">
      <alignment vertical="center"/>
    </xf>
    <xf numFmtId="0" fontId="26" fillId="9" borderId="32" applyNumberFormat="0" applyAlignment="0" applyProtection="0">
      <alignment vertical="center"/>
    </xf>
    <xf numFmtId="0" fontId="27" fillId="0" borderId="33" applyNumberFormat="0" applyFill="0" applyAlignment="0" applyProtection="0">
      <alignment vertical="center"/>
    </xf>
    <xf numFmtId="0" fontId="28" fillId="0" borderId="34"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xf numFmtId="0" fontId="0" fillId="0" borderId="0"/>
  </cellStyleXfs>
  <cellXfs count="322">
    <xf numFmtId="0" fontId="0" fillId="0" borderId="0" xfId="49"/>
    <xf numFmtId="0" fontId="1" fillId="0" borderId="0" xfId="49" applyFont="1" applyFill="1"/>
    <xf numFmtId="0" fontId="2" fillId="2" borderId="0" xfId="49" applyFont="1" applyFill="1" applyAlignment="1">
      <alignment horizontal="center" vertical="center"/>
    </xf>
    <xf numFmtId="0" fontId="3" fillId="2" borderId="0" xfId="49" applyFont="1" applyFill="1" applyAlignment="1">
      <alignment horizontal="center"/>
    </xf>
    <xf numFmtId="0" fontId="3" fillId="2" borderId="0" xfId="49" applyFont="1" applyFill="1"/>
    <xf numFmtId="0" fontId="3" fillId="2" borderId="0" xfId="49" applyFont="1" applyFill="1" applyAlignment="1">
      <alignment horizontal="right"/>
    </xf>
    <xf numFmtId="49" fontId="3" fillId="2" borderId="1" xfId="49" applyNumberFormat="1" applyFont="1" applyFill="1" applyBorder="1" applyAlignment="1">
      <alignment horizontal="left" vertical="center" wrapText="1"/>
    </xf>
    <xf numFmtId="0" fontId="3" fillId="2" borderId="1" xfId="49" applyFont="1" applyFill="1" applyBorder="1"/>
    <xf numFmtId="0" fontId="3" fillId="2" borderId="1" xfId="49" applyFont="1" applyFill="1" applyBorder="1" applyAlignment="1">
      <alignment horizontal="center"/>
    </xf>
    <xf numFmtId="0" fontId="3" fillId="2" borderId="1" xfId="49" applyFont="1" applyFill="1" applyBorder="1" applyAlignment="1">
      <alignment horizontal="right"/>
    </xf>
    <xf numFmtId="0" fontId="4" fillId="2" borderId="2" xfId="49" applyFont="1" applyFill="1" applyBorder="1" applyAlignment="1">
      <alignment horizontal="center" vertical="center"/>
    </xf>
    <xf numFmtId="0" fontId="4" fillId="2" borderId="2" xfId="49" applyFont="1" applyFill="1" applyBorder="1" applyAlignment="1">
      <alignment horizontal="center" vertical="center" wrapText="1"/>
    </xf>
    <xf numFmtId="0" fontId="4" fillId="3" borderId="2" xfId="49" applyFont="1" applyFill="1" applyBorder="1" applyAlignment="1">
      <alignment horizontal="left" vertical="center" wrapText="1"/>
    </xf>
    <xf numFmtId="0" fontId="4" fillId="3" borderId="2" xfId="49" applyFont="1" applyFill="1" applyBorder="1" applyAlignment="1">
      <alignment horizontal="left" vertical="center"/>
    </xf>
    <xf numFmtId="0" fontId="3" fillId="2" borderId="2" xfId="49" applyFont="1" applyFill="1" applyBorder="1" applyAlignment="1">
      <alignment horizontal="center"/>
    </xf>
    <xf numFmtId="0" fontId="3" fillId="2" borderId="2" xfId="49"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2" xfId="49" applyFont="1" applyFill="1" applyBorder="1" applyAlignment="1">
      <alignment horizontal="left" vertical="center"/>
    </xf>
    <xf numFmtId="176" fontId="3" fillId="4" borderId="2" xfId="49" applyNumberFormat="1" applyFont="1" applyFill="1" applyBorder="1" applyAlignment="1">
      <alignment horizontal="right" vertical="center"/>
    </xf>
    <xf numFmtId="0" fontId="3" fillId="5" borderId="2" xfId="49" applyFont="1" applyFill="1" applyBorder="1" applyAlignment="1">
      <alignment horizontal="center" vertical="center"/>
    </xf>
    <xf numFmtId="0" fontId="3" fillId="5" borderId="2" xfId="49" applyFont="1" applyFill="1" applyBorder="1" applyAlignment="1">
      <alignment horizontal="right" vertical="center"/>
    </xf>
    <xf numFmtId="0" fontId="3" fillId="2" borderId="2" xfId="49" applyFont="1" applyFill="1" applyBorder="1" applyAlignment="1">
      <alignment horizontal="center" vertical="center"/>
    </xf>
    <xf numFmtId="177" fontId="3" fillId="5" borderId="2" xfId="49" applyNumberFormat="1" applyFont="1" applyFill="1" applyBorder="1" applyAlignment="1">
      <alignment horizontal="right" vertical="center"/>
    </xf>
    <xf numFmtId="49" fontId="5" fillId="2" borderId="2" xfId="49" applyNumberFormat="1" applyFont="1" applyFill="1" applyBorder="1" applyAlignment="1">
      <alignment horizontal="center" vertical="center" wrapText="1"/>
    </xf>
    <xf numFmtId="49" fontId="3" fillId="2" borderId="2" xfId="49" applyNumberFormat="1" applyFont="1" applyFill="1" applyBorder="1" applyAlignment="1">
      <alignment horizontal="left" vertical="center" wrapText="1"/>
    </xf>
    <xf numFmtId="176" fontId="3" fillId="2" borderId="2" xfId="49" applyNumberFormat="1" applyFont="1" applyFill="1" applyBorder="1" applyAlignment="1">
      <alignment horizontal="right" vertical="center"/>
    </xf>
    <xf numFmtId="0" fontId="3" fillId="5" borderId="2" xfId="49" applyFont="1" applyFill="1" applyBorder="1"/>
    <xf numFmtId="0" fontId="3" fillId="2" borderId="3" xfId="49" applyFont="1" applyFill="1" applyBorder="1" applyAlignment="1">
      <alignment horizontal="left" vertical="center"/>
    </xf>
    <xf numFmtId="0" fontId="3" fillId="5" borderId="3" xfId="49" applyFont="1" applyFill="1" applyBorder="1" applyAlignment="1">
      <alignment horizontal="center" vertical="center"/>
    </xf>
    <xf numFmtId="177" fontId="3" fillId="5" borderId="3" xfId="49" applyNumberFormat="1" applyFont="1" applyFill="1" applyBorder="1" applyAlignment="1">
      <alignment horizontal="right" vertical="center"/>
    </xf>
    <xf numFmtId="0" fontId="3" fillId="2" borderId="4" xfId="49" applyFont="1" applyFill="1" applyBorder="1" applyAlignment="1">
      <alignment horizontal="left" vertical="center"/>
    </xf>
    <xf numFmtId="0" fontId="3" fillId="5" borderId="4" xfId="49" applyFont="1" applyFill="1" applyBorder="1" applyAlignment="1">
      <alignment horizontal="center" vertical="center"/>
    </xf>
    <xf numFmtId="0" fontId="3" fillId="2" borderId="3" xfId="49" applyFont="1" applyFill="1" applyBorder="1" applyAlignment="1">
      <alignment horizontal="left" vertical="center" wrapText="1"/>
    </xf>
    <xf numFmtId="49" fontId="5" fillId="2" borderId="3" xfId="49" applyNumberFormat="1" applyFont="1" applyFill="1" applyBorder="1" applyAlignment="1">
      <alignment horizontal="center" vertical="center" wrapText="1"/>
    </xf>
    <xf numFmtId="49" fontId="3" fillId="2" borderId="3" xfId="49" applyNumberFormat="1" applyFont="1" applyFill="1" applyBorder="1" applyAlignment="1">
      <alignment horizontal="left" vertical="center" wrapText="1"/>
    </xf>
    <xf numFmtId="0" fontId="3" fillId="2" borderId="5" xfId="49" applyFont="1" applyFill="1" applyBorder="1" applyAlignment="1">
      <alignment horizontal="left" vertical="center" wrapText="1"/>
    </xf>
    <xf numFmtId="0" fontId="3" fillId="2" borderId="5" xfId="49" applyFont="1" applyFill="1" applyBorder="1" applyAlignment="1">
      <alignment horizontal="center" vertical="center" wrapText="1"/>
    </xf>
    <xf numFmtId="0" fontId="3" fillId="2" borderId="5" xfId="49" applyFont="1" applyFill="1" applyBorder="1" applyAlignment="1">
      <alignment horizontal="left" vertical="center"/>
    </xf>
    <xf numFmtId="0" fontId="3" fillId="5" borderId="5" xfId="49" applyFont="1" applyFill="1" applyBorder="1" applyAlignment="1">
      <alignment horizontal="center" vertical="center"/>
    </xf>
    <xf numFmtId="0" fontId="3" fillId="5" borderId="5" xfId="49" applyFont="1" applyFill="1" applyBorder="1" applyAlignment="1">
      <alignment horizontal="right" vertical="center"/>
    </xf>
    <xf numFmtId="0" fontId="3" fillId="2" borderId="5" xfId="49" applyFont="1" applyFill="1" applyBorder="1" applyAlignment="1">
      <alignment horizontal="center" vertical="center"/>
    </xf>
    <xf numFmtId="0" fontId="3" fillId="2" borderId="6" xfId="49" applyFont="1" applyFill="1" applyBorder="1" applyAlignment="1">
      <alignment horizontal="center" vertical="center" wrapText="1"/>
    </xf>
    <xf numFmtId="0" fontId="3" fillId="2" borderId="7" xfId="49" applyFont="1" applyFill="1" applyBorder="1" applyAlignment="1">
      <alignment horizontal="center" vertical="center" wrapText="1"/>
    </xf>
    <xf numFmtId="0" fontId="3" fillId="2" borderId="8" xfId="49" applyFont="1" applyFill="1" applyBorder="1" applyAlignment="1">
      <alignment horizontal="center" vertical="center" wrapText="1"/>
    </xf>
    <xf numFmtId="176" fontId="3" fillId="4" borderId="3" xfId="49" applyNumberFormat="1" applyFont="1" applyFill="1" applyBorder="1" applyAlignment="1">
      <alignment horizontal="right" vertical="center"/>
    </xf>
    <xf numFmtId="0" fontId="3" fillId="5" borderId="3" xfId="49" applyFont="1" applyFill="1" applyBorder="1" applyAlignment="1">
      <alignment horizontal="right" vertical="center"/>
    </xf>
    <xf numFmtId="0" fontId="3" fillId="2" borderId="3" xfId="49" applyFont="1" applyFill="1" applyBorder="1" applyAlignment="1">
      <alignment horizontal="center" vertical="center"/>
    </xf>
    <xf numFmtId="0" fontId="3" fillId="2" borderId="9" xfId="49" applyFont="1" applyFill="1" applyBorder="1" applyAlignment="1">
      <alignment horizontal="left" vertical="center" wrapText="1"/>
    </xf>
    <xf numFmtId="0" fontId="6" fillId="2" borderId="9" xfId="49" applyFont="1" applyFill="1" applyBorder="1" applyAlignment="1">
      <alignment horizontal="center" vertical="center"/>
    </xf>
    <xf numFmtId="0" fontId="6" fillId="2" borderId="9" xfId="49" applyFont="1" applyFill="1" applyBorder="1" applyAlignment="1">
      <alignment horizontal="left" vertical="center"/>
    </xf>
    <xf numFmtId="176" fontId="3" fillId="2" borderId="9" xfId="49" applyNumberFormat="1" applyFont="1" applyFill="1" applyBorder="1" applyAlignment="1">
      <alignment horizontal="right" vertical="center"/>
    </xf>
    <xf numFmtId="0" fontId="3" fillId="5" borderId="9" xfId="49" applyFont="1" applyFill="1" applyBorder="1" applyAlignment="1">
      <alignment horizontal="center" vertical="center"/>
    </xf>
    <xf numFmtId="177" fontId="3" fillId="5" borderId="9" xfId="49" applyNumberFormat="1" applyFont="1" applyFill="1" applyBorder="1" applyAlignment="1">
      <alignment horizontal="right" vertical="center"/>
    </xf>
    <xf numFmtId="0" fontId="7" fillId="2" borderId="9" xfId="49" applyFont="1" applyFill="1" applyBorder="1" applyAlignment="1">
      <alignment horizontal="center"/>
    </xf>
    <xf numFmtId="0" fontId="7" fillId="2" borderId="9" xfId="49" applyFont="1" applyFill="1" applyBorder="1"/>
    <xf numFmtId="0" fontId="7" fillId="2" borderId="9" xfId="49" applyFont="1" applyFill="1" applyBorder="1" applyAlignment="1">
      <alignment horizontal="center" vertical="center"/>
    </xf>
    <xf numFmtId="176" fontId="3" fillId="4" borderId="9" xfId="49" applyNumberFormat="1" applyFont="1" applyFill="1" applyBorder="1" applyAlignment="1">
      <alignment horizontal="right" vertical="center"/>
    </xf>
    <xf numFmtId="0" fontId="7" fillId="2" borderId="10" xfId="49" applyFont="1" applyFill="1" applyBorder="1" applyAlignment="1">
      <alignment horizontal="center"/>
    </xf>
    <xf numFmtId="176" fontId="3" fillId="4" borderId="5" xfId="49" applyNumberFormat="1" applyFont="1" applyFill="1" applyBorder="1" applyAlignment="1">
      <alignment horizontal="right" vertical="center"/>
    </xf>
    <xf numFmtId="177" fontId="3" fillId="5" borderId="5" xfId="49" applyNumberFormat="1" applyFont="1" applyFill="1" applyBorder="1" applyAlignment="1">
      <alignment horizontal="right" vertical="center"/>
    </xf>
    <xf numFmtId="49" fontId="3" fillId="2" borderId="5" xfId="49" applyNumberFormat="1" applyFont="1" applyFill="1" applyBorder="1" applyAlignment="1">
      <alignment horizontal="left" vertical="center" wrapText="1"/>
    </xf>
    <xf numFmtId="0" fontId="4" fillId="3" borderId="2" xfId="49" applyFont="1" applyFill="1" applyBorder="1"/>
    <xf numFmtId="0" fontId="5" fillId="2" borderId="2" xfId="49" applyFont="1" applyFill="1" applyBorder="1" applyAlignment="1">
      <alignment horizontal="center" vertical="center"/>
    </xf>
    <xf numFmtId="178" fontId="3" fillId="5" borderId="2" xfId="49" applyNumberFormat="1" applyFont="1" applyFill="1" applyBorder="1" applyAlignment="1">
      <alignment horizontal="right" vertical="center"/>
    </xf>
    <xf numFmtId="0" fontId="8" fillId="2" borderId="0" xfId="49" applyFont="1" applyFill="1" applyAlignment="1">
      <alignment horizontal="center" vertical="center" wrapText="1"/>
    </xf>
    <xf numFmtId="0" fontId="8" fillId="2" borderId="0" xfId="49" applyFont="1" applyFill="1" applyAlignment="1">
      <alignment horizontal="center" vertical="center"/>
    </xf>
    <xf numFmtId="0" fontId="3" fillId="2" borderId="0" xfId="49" applyFont="1" applyFill="1" applyAlignment="1">
      <alignment horizontal="right" vertical="center" wrapText="1"/>
    </xf>
    <xf numFmtId="0" fontId="3" fillId="2" borderId="0" xfId="49" applyFont="1" applyFill="1" applyAlignment="1">
      <alignment horizontal="right" vertical="center"/>
    </xf>
    <xf numFmtId="0" fontId="3" fillId="2" borderId="1" xfId="49" applyFont="1" applyFill="1" applyBorder="1" applyAlignment="1">
      <alignment horizontal="left" vertical="center" wrapText="1"/>
    </xf>
    <xf numFmtId="0" fontId="3" fillId="2" borderId="1" xfId="49" applyFont="1" applyFill="1" applyBorder="1" applyAlignment="1">
      <alignment horizontal="right" vertical="center"/>
    </xf>
    <xf numFmtId="0" fontId="4" fillId="2" borderId="6" xfId="49" applyFont="1" applyFill="1" applyBorder="1" applyAlignment="1">
      <alignment horizontal="center" vertical="center"/>
    </xf>
    <xf numFmtId="0" fontId="4" fillId="2" borderId="8" xfId="49" applyFont="1" applyFill="1" applyBorder="1" applyAlignment="1">
      <alignment horizontal="center" vertical="center"/>
    </xf>
    <xf numFmtId="0" fontId="4" fillId="3" borderId="3" xfId="49" applyFont="1" applyFill="1" applyBorder="1" applyAlignment="1">
      <alignment horizontal="left" vertical="center" wrapText="1"/>
    </xf>
    <xf numFmtId="0" fontId="4" fillId="3" borderId="3" xfId="49" applyFont="1" applyFill="1" applyBorder="1" applyAlignment="1">
      <alignment horizontal="left" vertical="center"/>
    </xf>
    <xf numFmtId="0" fontId="3" fillId="3" borderId="3" xfId="49" applyFont="1" applyFill="1" applyBorder="1" applyAlignment="1">
      <alignment horizontal="center"/>
    </xf>
    <xf numFmtId="0" fontId="3" fillId="2" borderId="9" xfId="49" applyFont="1" applyFill="1" applyBorder="1" applyAlignment="1">
      <alignment horizontal="center" vertical="center" wrapText="1"/>
    </xf>
    <xf numFmtId="0" fontId="3" fillId="2" borderId="9" xfId="49" applyFont="1" applyFill="1" applyBorder="1" applyAlignment="1">
      <alignment horizontal="left" vertical="center"/>
    </xf>
    <xf numFmtId="0" fontId="4" fillId="5" borderId="9" xfId="49" applyFont="1" applyFill="1" applyBorder="1" applyAlignment="1">
      <alignment horizontal="center" vertical="center"/>
    </xf>
    <xf numFmtId="0" fontId="3" fillId="5" borderId="9" xfId="49" applyFont="1" applyFill="1" applyBorder="1" applyAlignment="1">
      <alignment horizontal="right" vertical="center"/>
    </xf>
    <xf numFmtId="0" fontId="3" fillId="2" borderId="9" xfId="49" applyFont="1" applyFill="1" applyBorder="1" applyAlignment="1">
      <alignment horizontal="center" vertical="center"/>
    </xf>
    <xf numFmtId="49" fontId="5" fillId="2" borderId="9" xfId="49" applyNumberFormat="1" applyFont="1" applyFill="1" applyBorder="1" applyAlignment="1">
      <alignment horizontal="center" vertical="center" wrapText="1"/>
    </xf>
    <xf numFmtId="49" fontId="3" fillId="2" borderId="9" xfId="49" applyNumberFormat="1" applyFont="1" applyFill="1" applyBorder="1" applyAlignment="1">
      <alignment horizontal="left" vertical="center" wrapText="1"/>
    </xf>
    <xf numFmtId="0" fontId="4" fillId="3" borderId="5" xfId="49" applyFont="1" applyFill="1" applyBorder="1" applyAlignment="1">
      <alignment horizontal="left" vertical="center" wrapText="1"/>
    </xf>
    <xf numFmtId="0" fontId="4" fillId="3" borderId="5" xfId="49" applyFont="1" applyFill="1" applyBorder="1" applyAlignment="1">
      <alignment horizontal="left" vertical="center"/>
    </xf>
    <xf numFmtId="0" fontId="3" fillId="3" borderId="5" xfId="49" applyFont="1" applyFill="1" applyBorder="1" applyAlignment="1">
      <alignment horizontal="center"/>
    </xf>
    <xf numFmtId="0" fontId="3" fillId="5" borderId="11" xfId="49" applyFont="1" applyFill="1" applyBorder="1" applyAlignment="1">
      <alignment horizontal="center" vertical="center"/>
    </xf>
    <xf numFmtId="177" fontId="3" fillId="5" borderId="10" xfId="49" applyNumberFormat="1" applyFont="1" applyFill="1" applyBorder="1" applyAlignment="1">
      <alignment horizontal="right" vertical="center"/>
    </xf>
    <xf numFmtId="49" fontId="5" fillId="2" borderId="12" xfId="49" applyNumberFormat="1" applyFont="1" applyFill="1" applyBorder="1" applyAlignment="1">
      <alignment horizontal="center" vertical="center" wrapText="1"/>
    </xf>
    <xf numFmtId="0" fontId="3" fillId="2" borderId="7" xfId="49" applyFont="1" applyFill="1" applyBorder="1" applyAlignment="1">
      <alignment horizontal="center" vertical="center"/>
    </xf>
    <xf numFmtId="0" fontId="3" fillId="2" borderId="8" xfId="49" applyFont="1" applyFill="1" applyBorder="1" applyAlignment="1">
      <alignment horizontal="center" vertical="center"/>
    </xf>
    <xf numFmtId="0" fontId="3" fillId="2" borderId="6" xfId="49" applyFont="1" applyFill="1" applyBorder="1" applyAlignment="1">
      <alignment horizontal="left" vertical="center" wrapText="1"/>
    </xf>
    <xf numFmtId="0" fontId="3" fillId="2" borderId="7" xfId="49" applyFont="1" applyFill="1" applyBorder="1" applyAlignment="1">
      <alignment horizontal="left" vertical="center" wrapText="1"/>
    </xf>
    <xf numFmtId="0" fontId="3" fillId="2" borderId="8" xfId="49" applyFont="1" applyFill="1" applyBorder="1" applyAlignment="1">
      <alignment horizontal="left" vertical="center" wrapText="1"/>
    </xf>
    <xf numFmtId="0" fontId="3" fillId="3" borderId="2" xfId="49" applyFont="1" applyFill="1" applyBorder="1" applyAlignment="1">
      <alignment horizontal="center"/>
    </xf>
    <xf numFmtId="49" fontId="3" fillId="2" borderId="2" xfId="49" applyNumberFormat="1" applyFont="1" applyFill="1" applyBorder="1" applyAlignment="1">
      <alignment horizontal="center" vertical="center" wrapText="1"/>
    </xf>
    <xf numFmtId="0" fontId="3" fillId="2" borderId="13" xfId="49" applyFont="1" applyFill="1" applyBorder="1" applyAlignment="1">
      <alignment horizontal="left" vertical="center" wrapText="1"/>
    </xf>
    <xf numFmtId="0" fontId="3" fillId="2" borderId="13" xfId="49" applyFont="1" applyFill="1" applyBorder="1" applyAlignment="1">
      <alignment horizontal="center" vertical="center" wrapText="1"/>
    </xf>
    <xf numFmtId="0" fontId="3" fillId="5" borderId="14" xfId="49" applyFont="1" applyFill="1" applyBorder="1" applyAlignment="1">
      <alignment horizontal="center" vertical="center"/>
    </xf>
    <xf numFmtId="49" fontId="5" fillId="2" borderId="15" xfId="49" applyNumberFormat="1" applyFont="1" applyFill="1" applyBorder="1" applyAlignment="1">
      <alignment horizontal="center" vertical="center" wrapText="1"/>
    </xf>
    <xf numFmtId="0" fontId="3" fillId="2" borderId="16" xfId="49" applyFont="1" applyFill="1" applyBorder="1" applyAlignment="1">
      <alignment wrapText="1"/>
    </xf>
    <xf numFmtId="0" fontId="3" fillId="2" borderId="16" xfId="49" applyFont="1" applyFill="1" applyBorder="1"/>
    <xf numFmtId="0" fontId="3" fillId="4" borderId="16" xfId="49" applyFont="1" applyFill="1" applyBorder="1" applyAlignment="1">
      <alignment horizontal="right" vertical="center"/>
    </xf>
    <xf numFmtId="0" fontId="3" fillId="5" borderId="16" xfId="49" applyFont="1" applyFill="1" applyBorder="1" applyAlignment="1">
      <alignment horizontal="right" vertical="center"/>
    </xf>
    <xf numFmtId="0" fontId="3" fillId="2" borderId="16" xfId="49" applyFont="1" applyFill="1" applyBorder="1" applyAlignment="1">
      <alignment horizontal="center" vertical="center"/>
    </xf>
    <xf numFmtId="0" fontId="3" fillId="2" borderId="16" xfId="49" applyFont="1" applyFill="1" applyBorder="1" applyAlignment="1">
      <alignment horizontal="right" vertical="center"/>
    </xf>
    <xf numFmtId="179" fontId="3" fillId="5" borderId="2" xfId="49" applyNumberFormat="1" applyFont="1" applyFill="1" applyBorder="1" applyAlignment="1">
      <alignment horizontal="right" vertical="center"/>
    </xf>
    <xf numFmtId="0" fontId="3" fillId="2" borderId="3" xfId="49" applyFont="1" applyFill="1" applyBorder="1" applyAlignment="1">
      <alignment horizontal="center" vertical="center" wrapText="1"/>
    </xf>
    <xf numFmtId="0" fontId="5" fillId="2" borderId="3" xfId="49" applyFont="1" applyFill="1" applyBorder="1" applyAlignment="1">
      <alignment horizontal="center" vertical="center"/>
    </xf>
    <xf numFmtId="0" fontId="6" fillId="2" borderId="9" xfId="49" applyFont="1" applyFill="1" applyBorder="1" applyAlignment="1">
      <alignment horizontal="center" vertical="center" wrapText="1"/>
    </xf>
    <xf numFmtId="0" fontId="6" fillId="2" borderId="15" xfId="49" applyFont="1" applyFill="1" applyBorder="1" applyAlignment="1">
      <alignment vertical="center"/>
    </xf>
    <xf numFmtId="0" fontId="7" fillId="2" borderId="9" xfId="49" applyFont="1" applyFill="1" applyBorder="1" applyAlignment="1">
      <alignment wrapText="1"/>
    </xf>
    <xf numFmtId="0" fontId="7" fillId="2" borderId="9" xfId="49" applyFont="1" applyFill="1" applyBorder="1" applyAlignment="1">
      <alignment horizontal="center" vertical="center" wrapText="1"/>
    </xf>
    <xf numFmtId="0" fontId="7" fillId="2" borderId="10" xfId="49" applyFont="1" applyFill="1" applyBorder="1"/>
    <xf numFmtId="179" fontId="3" fillId="5" borderId="3" xfId="49" applyNumberFormat="1" applyFont="1" applyFill="1" applyBorder="1" applyAlignment="1">
      <alignment horizontal="right" vertical="center"/>
    </xf>
    <xf numFmtId="176" fontId="3" fillId="2" borderId="5" xfId="49" applyNumberFormat="1" applyFont="1" applyFill="1" applyBorder="1" applyAlignment="1">
      <alignment horizontal="right" vertical="center" wrapText="1"/>
    </xf>
    <xf numFmtId="0" fontId="5" fillId="2" borderId="5" xfId="49" applyFont="1" applyFill="1" applyBorder="1" applyAlignment="1">
      <alignment horizontal="center" vertical="center"/>
    </xf>
    <xf numFmtId="176" fontId="3" fillId="2" borderId="2" xfId="49" applyNumberFormat="1" applyFont="1" applyFill="1" applyBorder="1" applyAlignment="1">
      <alignment horizontal="right" vertical="center" wrapText="1"/>
    </xf>
    <xf numFmtId="179" fontId="3" fillId="5" borderId="11" xfId="49" applyNumberFormat="1" applyFont="1" applyFill="1" applyBorder="1" applyAlignment="1">
      <alignment horizontal="right" vertical="center"/>
    </xf>
    <xf numFmtId="0" fontId="5" fillId="2" borderId="11" xfId="49" applyFont="1" applyFill="1" applyBorder="1" applyAlignment="1">
      <alignment horizontal="center" vertical="center"/>
    </xf>
    <xf numFmtId="49" fontId="6" fillId="2" borderId="9" xfId="49" applyNumberFormat="1" applyFont="1" applyFill="1" applyBorder="1" applyAlignment="1">
      <alignment horizontal="left" vertical="center" wrapText="1"/>
    </xf>
    <xf numFmtId="0" fontId="3" fillId="2" borderId="3" xfId="49" applyFont="1" applyFill="1" applyBorder="1" applyAlignment="1">
      <alignment horizontal="center"/>
    </xf>
    <xf numFmtId="0" fontId="6" fillId="2" borderId="15" xfId="49" applyFont="1" applyFill="1" applyBorder="1" applyAlignment="1">
      <alignment vertical="center" wrapText="1"/>
    </xf>
    <xf numFmtId="177" fontId="3" fillId="5" borderId="11" xfId="49" applyNumberFormat="1" applyFont="1" applyFill="1" applyBorder="1" applyAlignment="1">
      <alignment horizontal="right" vertical="center"/>
    </xf>
    <xf numFmtId="176" fontId="3" fillId="4" borderId="2" xfId="49" applyNumberFormat="1" applyFont="1" applyFill="1" applyBorder="1" applyAlignment="1">
      <alignment horizontal="right" vertical="center" wrapText="1"/>
    </xf>
    <xf numFmtId="176" fontId="3" fillId="4" borderId="4" xfId="49" applyNumberFormat="1" applyFont="1" applyFill="1" applyBorder="1" applyAlignment="1">
      <alignment horizontal="right" vertical="center"/>
    </xf>
    <xf numFmtId="0" fontId="5" fillId="2" borderId="14" xfId="49" applyFont="1" applyFill="1" applyBorder="1" applyAlignment="1">
      <alignment horizontal="center" vertical="center"/>
    </xf>
    <xf numFmtId="180" fontId="3" fillId="5" borderId="5" xfId="49" applyNumberFormat="1" applyFont="1" applyFill="1" applyBorder="1" applyAlignment="1">
      <alignment horizontal="right" vertical="center"/>
    </xf>
    <xf numFmtId="49" fontId="5" fillId="2" borderId="5" xfId="49" applyNumberFormat="1" applyFont="1" applyFill="1" applyBorder="1" applyAlignment="1">
      <alignment horizontal="center" vertical="center" wrapText="1"/>
    </xf>
    <xf numFmtId="180" fontId="3" fillId="5" borderId="2" xfId="49" applyNumberFormat="1" applyFont="1" applyFill="1" applyBorder="1" applyAlignment="1">
      <alignment horizontal="right" vertical="center"/>
    </xf>
    <xf numFmtId="180" fontId="3" fillId="5" borderId="11" xfId="49" applyNumberFormat="1" applyFont="1" applyFill="1" applyBorder="1" applyAlignment="1">
      <alignment horizontal="right" vertical="center"/>
    </xf>
    <xf numFmtId="179" fontId="3" fillId="5" borderId="5" xfId="49" applyNumberFormat="1" applyFont="1" applyFill="1" applyBorder="1" applyAlignment="1">
      <alignment horizontal="right" vertical="center"/>
    </xf>
    <xf numFmtId="0" fontId="7" fillId="2" borderId="15" xfId="49" applyFont="1" applyFill="1" applyBorder="1"/>
    <xf numFmtId="177" fontId="3" fillId="5" borderId="14" xfId="49" applyNumberFormat="1" applyFont="1" applyFill="1" applyBorder="1" applyAlignment="1">
      <alignment horizontal="right" vertical="center"/>
    </xf>
    <xf numFmtId="0" fontId="3" fillId="5" borderId="17" xfId="49" applyFont="1" applyFill="1" applyBorder="1" applyAlignment="1">
      <alignment horizontal="center" vertical="center"/>
    </xf>
    <xf numFmtId="0" fontId="3" fillId="2" borderId="11" xfId="49" applyFont="1" applyFill="1" applyBorder="1" applyAlignment="1">
      <alignment horizontal="center" vertical="center" wrapText="1"/>
    </xf>
    <xf numFmtId="0" fontId="6" fillId="2" borderId="9" xfId="49" applyFont="1" applyFill="1" applyBorder="1" applyAlignment="1">
      <alignment vertical="center"/>
    </xf>
    <xf numFmtId="181" fontId="6" fillId="2" borderId="15" xfId="49" applyNumberFormat="1" applyFont="1" applyFill="1" applyBorder="1" applyAlignment="1">
      <alignment horizontal="right" vertical="center"/>
    </xf>
    <xf numFmtId="178" fontId="3" fillId="5" borderId="11" xfId="49" applyNumberFormat="1" applyFont="1" applyFill="1" applyBorder="1" applyAlignment="1">
      <alignment horizontal="right" vertical="center"/>
    </xf>
    <xf numFmtId="181" fontId="6" fillId="2" borderId="12" xfId="49" applyNumberFormat="1" applyFont="1" applyFill="1" applyBorder="1" applyAlignment="1">
      <alignment horizontal="right" vertical="center"/>
    </xf>
    <xf numFmtId="182" fontId="3" fillId="4" borderId="2" xfId="49" applyNumberFormat="1" applyFont="1" applyFill="1" applyBorder="1" applyAlignment="1">
      <alignment horizontal="right" vertical="center"/>
    </xf>
    <xf numFmtId="0" fontId="3" fillId="2" borderId="14" xfId="49" applyFont="1" applyFill="1" applyBorder="1" applyAlignment="1">
      <alignment horizontal="center" vertical="center" wrapText="1"/>
    </xf>
    <xf numFmtId="0" fontId="4" fillId="5" borderId="2" xfId="49" applyFont="1" applyFill="1" applyBorder="1" applyAlignment="1">
      <alignment horizontal="center" vertical="center"/>
    </xf>
    <xf numFmtId="0" fontId="3" fillId="2" borderId="18" xfId="49" applyFont="1" applyFill="1" applyBorder="1" applyAlignment="1">
      <alignment horizontal="center" vertical="center" wrapText="1"/>
    </xf>
    <xf numFmtId="0" fontId="3" fillId="2" borderId="17" xfId="49" applyFont="1" applyFill="1" applyBorder="1" applyAlignment="1">
      <alignment horizontal="left" vertical="center"/>
    </xf>
    <xf numFmtId="0" fontId="3" fillId="2" borderId="11" xfId="49" applyFont="1" applyFill="1" applyBorder="1" applyAlignment="1">
      <alignment horizontal="left" vertical="center"/>
    </xf>
    <xf numFmtId="0" fontId="3" fillId="5" borderId="10" xfId="49" applyFont="1" applyFill="1" applyBorder="1" applyAlignment="1">
      <alignment horizontal="right" vertical="center"/>
    </xf>
    <xf numFmtId="0" fontId="3" fillId="2" borderId="14" xfId="49" applyFont="1" applyFill="1" applyBorder="1" applyAlignment="1">
      <alignment horizontal="left" vertical="center"/>
    </xf>
    <xf numFmtId="0" fontId="3" fillId="5" borderId="15" xfId="49" applyFont="1" applyFill="1" applyBorder="1" applyAlignment="1">
      <alignment horizontal="center" vertical="center"/>
    </xf>
    <xf numFmtId="49" fontId="5" fillId="2" borderId="14" xfId="49" applyNumberFormat="1" applyFont="1" applyFill="1" applyBorder="1" applyAlignment="1">
      <alignment horizontal="center" vertical="center" wrapText="1"/>
    </xf>
    <xf numFmtId="0" fontId="3" fillId="2" borderId="11" xfId="49" applyFont="1" applyFill="1" applyBorder="1" applyAlignment="1">
      <alignment horizontal="left" vertical="center" wrapText="1"/>
    </xf>
    <xf numFmtId="0" fontId="3" fillId="2" borderId="14" xfId="49" applyFont="1" applyFill="1" applyBorder="1" applyAlignment="1">
      <alignment horizontal="left" vertical="center" wrapText="1"/>
    </xf>
    <xf numFmtId="0" fontId="3" fillId="2" borderId="18" xfId="49" applyFont="1" applyFill="1" applyBorder="1" applyAlignment="1">
      <alignment horizontal="left" vertical="center" wrapText="1"/>
    </xf>
    <xf numFmtId="0" fontId="3" fillId="5" borderId="19" xfId="49" applyFont="1" applyFill="1" applyBorder="1" applyAlignment="1">
      <alignment horizontal="center" vertical="center"/>
    </xf>
    <xf numFmtId="0" fontId="3" fillId="2" borderId="4" xfId="49" applyFont="1" applyFill="1" applyBorder="1" applyAlignment="1">
      <alignment horizontal="left" vertical="center" wrapText="1"/>
    </xf>
    <xf numFmtId="0" fontId="3" fillId="2" borderId="4" xfId="49" applyFont="1" applyFill="1" applyBorder="1" applyAlignment="1">
      <alignment horizontal="center" vertical="center" wrapText="1"/>
    </xf>
    <xf numFmtId="0" fontId="3" fillId="2" borderId="13" xfId="49" applyFont="1" applyFill="1" applyBorder="1" applyAlignment="1">
      <alignment horizontal="center" vertical="center"/>
    </xf>
    <xf numFmtId="179" fontId="3" fillId="5" borderId="2" xfId="49" applyNumberFormat="1" applyFont="1" applyFill="1" applyBorder="1" applyAlignment="1">
      <alignment horizontal="center" vertical="center" wrapText="1"/>
    </xf>
    <xf numFmtId="0" fontId="3" fillId="5" borderId="2" xfId="49" applyFont="1" applyFill="1" applyBorder="1" applyAlignment="1">
      <alignment horizontal="right" vertical="center" wrapText="1"/>
    </xf>
    <xf numFmtId="179" fontId="3" fillId="5" borderId="2" xfId="49" applyNumberFormat="1" applyFont="1" applyFill="1" applyBorder="1" applyAlignment="1">
      <alignment horizontal="right" vertical="center" wrapText="1"/>
    </xf>
    <xf numFmtId="49" fontId="5" fillId="2" borderId="11" xfId="49" applyNumberFormat="1" applyFont="1" applyFill="1" applyBorder="1" applyAlignment="1">
      <alignment horizontal="center" vertical="center" wrapText="1"/>
    </xf>
    <xf numFmtId="179" fontId="3" fillId="5" borderId="3" xfId="49" applyNumberFormat="1" applyFont="1" applyFill="1" applyBorder="1" applyAlignment="1">
      <alignment horizontal="right" vertical="center" wrapText="1"/>
    </xf>
    <xf numFmtId="179" fontId="3" fillId="5" borderId="5" xfId="49" applyNumberFormat="1" applyFont="1" applyFill="1" applyBorder="1" applyAlignment="1">
      <alignment horizontal="center" vertical="center" wrapText="1"/>
    </xf>
    <xf numFmtId="0" fontId="3" fillId="5" borderId="3" xfId="49" applyFont="1" applyFill="1" applyBorder="1" applyAlignment="1">
      <alignment horizontal="right" vertical="center" wrapText="1"/>
    </xf>
    <xf numFmtId="179" fontId="3" fillId="5" borderId="4" xfId="49" applyNumberFormat="1" applyFont="1" applyFill="1" applyBorder="1" applyAlignment="1">
      <alignment horizontal="center" vertical="center" wrapText="1"/>
    </xf>
    <xf numFmtId="177" fontId="3" fillId="5" borderId="2" xfId="49" applyNumberFormat="1" applyFont="1" applyFill="1" applyBorder="1" applyAlignment="1">
      <alignment horizontal="right" vertical="center" wrapText="1"/>
    </xf>
    <xf numFmtId="177" fontId="3" fillId="5" borderId="3" xfId="49" applyNumberFormat="1" applyFont="1" applyFill="1" applyBorder="1" applyAlignment="1">
      <alignment horizontal="right" vertical="center" wrapText="1"/>
    </xf>
    <xf numFmtId="0" fontId="3" fillId="5" borderId="5" xfId="49" applyFont="1" applyFill="1" applyBorder="1" applyAlignment="1">
      <alignment horizontal="right" vertical="center" wrapText="1"/>
    </xf>
    <xf numFmtId="0" fontId="7" fillId="2" borderId="1" xfId="49" applyFont="1" applyFill="1" applyBorder="1"/>
    <xf numFmtId="0" fontId="3" fillId="2" borderId="6" xfId="49" applyFont="1" applyFill="1" applyBorder="1" applyAlignment="1">
      <alignment horizontal="center" vertical="center"/>
    </xf>
    <xf numFmtId="0" fontId="3" fillId="2" borderId="20" xfId="49" applyFont="1" applyFill="1" applyBorder="1"/>
    <xf numFmtId="0" fontId="3" fillId="4" borderId="20" xfId="49" applyFont="1" applyFill="1" applyBorder="1" applyAlignment="1">
      <alignment horizontal="right" vertical="center"/>
    </xf>
    <xf numFmtId="0" fontId="3" fillId="5" borderId="20" xfId="49" applyFont="1" applyFill="1" applyBorder="1" applyAlignment="1">
      <alignment horizontal="right" vertical="center"/>
    </xf>
    <xf numFmtId="0" fontId="3" fillId="2" borderId="20" xfId="49" applyFont="1" applyFill="1" applyBorder="1" applyAlignment="1">
      <alignment horizontal="center" vertical="center"/>
    </xf>
    <xf numFmtId="0" fontId="3" fillId="2" borderId="20" xfId="49" applyFont="1" applyFill="1" applyBorder="1" applyAlignment="1">
      <alignment horizontal="right" vertical="center"/>
    </xf>
    <xf numFmtId="0" fontId="3" fillId="2" borderId="0" xfId="49" applyFont="1" applyFill="1" applyAlignment="1">
      <alignment horizontal="center" vertical="center"/>
    </xf>
    <xf numFmtId="0" fontId="2" fillId="2" borderId="0" xfId="49" applyFont="1" applyFill="1" applyAlignment="1">
      <alignment horizontal="left" vertical="center"/>
    </xf>
    <xf numFmtId="0" fontId="3" fillId="2" borderId="1" xfId="49" applyFont="1" applyFill="1" applyBorder="1" applyAlignment="1">
      <alignment horizontal="center" vertical="center"/>
    </xf>
    <xf numFmtId="0" fontId="4" fillId="3" borderId="2" xfId="49" applyFont="1" applyFill="1" applyBorder="1" applyAlignment="1">
      <alignment horizontal="left"/>
    </xf>
    <xf numFmtId="0" fontId="3" fillId="2" borderId="15" xfId="49" applyFont="1" applyFill="1" applyBorder="1" applyAlignment="1">
      <alignment horizontal="left" vertical="center" wrapText="1"/>
    </xf>
    <xf numFmtId="182" fontId="3" fillId="4" borderId="11" xfId="49" applyNumberFormat="1" applyFont="1" applyFill="1" applyBorder="1" applyAlignment="1">
      <alignment horizontal="right" vertical="center"/>
    </xf>
    <xf numFmtId="178" fontId="3" fillId="5" borderId="9" xfId="49" applyNumberFormat="1" applyFont="1" applyFill="1" applyBorder="1" applyAlignment="1">
      <alignment horizontal="right" vertical="center"/>
    </xf>
    <xf numFmtId="182" fontId="3" fillId="4" borderId="14" xfId="49" applyNumberFormat="1" applyFont="1" applyFill="1" applyBorder="1" applyAlignment="1">
      <alignment horizontal="right" vertical="center"/>
    </xf>
    <xf numFmtId="178" fontId="3" fillId="5" borderId="10" xfId="49" applyNumberFormat="1" applyFont="1" applyFill="1" applyBorder="1" applyAlignment="1">
      <alignment horizontal="right" vertical="center"/>
    </xf>
    <xf numFmtId="0" fontId="3" fillId="3" borderId="2" xfId="49" applyFont="1" applyFill="1" applyBorder="1" applyAlignment="1">
      <alignment horizontal="center" vertical="center"/>
    </xf>
    <xf numFmtId="0" fontId="3" fillId="3" borderId="5" xfId="49" applyFont="1" applyFill="1" applyBorder="1" applyAlignment="1">
      <alignment horizontal="center" vertical="center"/>
    </xf>
    <xf numFmtId="0" fontId="9" fillId="2" borderId="6" xfId="49" applyFont="1" applyFill="1" applyBorder="1" applyAlignment="1">
      <alignment horizontal="center" vertical="center" wrapText="1"/>
    </xf>
    <xf numFmtId="0" fontId="9" fillId="2" borderId="8" xfId="49" applyFont="1" applyFill="1" applyBorder="1" applyAlignment="1">
      <alignment horizontal="center" vertical="center" wrapText="1"/>
    </xf>
    <xf numFmtId="176" fontId="3" fillId="4" borderId="10" xfId="49" applyNumberFormat="1" applyFont="1" applyFill="1" applyBorder="1" applyAlignment="1">
      <alignment horizontal="right" vertical="center"/>
    </xf>
    <xf numFmtId="0" fontId="3" fillId="5" borderId="11" xfId="49" applyFont="1" applyFill="1" applyBorder="1" applyAlignment="1">
      <alignment horizontal="right" vertical="center"/>
    </xf>
    <xf numFmtId="49" fontId="4" fillId="2" borderId="2" xfId="49" applyNumberFormat="1" applyFont="1" applyFill="1" applyBorder="1" applyAlignment="1">
      <alignment horizontal="center" vertical="center" wrapText="1"/>
    </xf>
    <xf numFmtId="49" fontId="3" fillId="2" borderId="21" xfId="49" applyNumberFormat="1" applyFont="1" applyFill="1" applyBorder="1" applyAlignment="1">
      <alignment horizontal="left" vertical="center" wrapText="1"/>
    </xf>
    <xf numFmtId="179" fontId="3" fillId="5" borderId="9" xfId="49" applyNumberFormat="1" applyFont="1" applyFill="1" applyBorder="1" applyAlignment="1">
      <alignment horizontal="right" vertical="center"/>
    </xf>
    <xf numFmtId="49" fontId="5" fillId="2" borderId="9" xfId="49" applyNumberFormat="1" applyFont="1" applyFill="1" applyBorder="1" applyAlignment="1">
      <alignment horizontal="left" vertical="center" wrapText="1"/>
    </xf>
    <xf numFmtId="0" fontId="4" fillId="3" borderId="5" xfId="49" applyFont="1" applyFill="1" applyBorder="1"/>
    <xf numFmtId="0" fontId="3" fillId="2" borderId="5" xfId="49" applyFont="1" applyFill="1" applyBorder="1" applyAlignment="1">
      <alignment horizontal="center"/>
    </xf>
    <xf numFmtId="179" fontId="3" fillId="4" borderId="2" xfId="49" applyNumberFormat="1" applyFont="1" applyFill="1" applyBorder="1" applyAlignment="1">
      <alignment horizontal="right" vertical="center"/>
    </xf>
    <xf numFmtId="0" fontId="3" fillId="2" borderId="20" xfId="49" applyFont="1" applyFill="1" applyBorder="1" applyAlignment="1">
      <alignment horizontal="left" vertical="center"/>
    </xf>
    <xf numFmtId="0" fontId="3" fillId="2" borderId="20" xfId="49" applyFont="1" applyFill="1" applyBorder="1" applyAlignment="1">
      <alignment horizontal="center"/>
    </xf>
    <xf numFmtId="0" fontId="3" fillId="2" borderId="20" xfId="49" applyFont="1" applyFill="1" applyBorder="1" applyAlignment="1">
      <alignment wrapText="1"/>
    </xf>
    <xf numFmtId="176" fontId="3" fillId="2" borderId="15" xfId="49" applyNumberFormat="1" applyFont="1" applyFill="1" applyBorder="1" applyAlignment="1">
      <alignment horizontal="right" vertical="center"/>
    </xf>
    <xf numFmtId="176" fontId="3" fillId="2" borderId="12" xfId="49" applyNumberFormat="1" applyFont="1" applyFill="1" applyBorder="1" applyAlignment="1">
      <alignment horizontal="right" vertical="center"/>
    </xf>
    <xf numFmtId="179" fontId="10" fillId="2" borderId="15" xfId="49" applyNumberFormat="1" applyFont="1" applyFill="1" applyBorder="1" applyAlignment="1">
      <alignment horizontal="right" vertical="center"/>
    </xf>
    <xf numFmtId="179" fontId="10" fillId="2" borderId="12" xfId="49" applyNumberFormat="1" applyFont="1" applyFill="1" applyBorder="1" applyAlignment="1">
      <alignment horizontal="right" vertical="center"/>
    </xf>
    <xf numFmtId="49" fontId="5" fillId="2" borderId="3" xfId="49" applyNumberFormat="1" applyFont="1" applyFill="1" applyBorder="1" applyAlignment="1">
      <alignment horizontal="left" vertical="center" wrapText="1"/>
    </xf>
    <xf numFmtId="49" fontId="5" fillId="2" borderId="4" xfId="49" applyNumberFormat="1" applyFont="1" applyFill="1" applyBorder="1" applyAlignment="1">
      <alignment horizontal="center" vertical="center" wrapText="1"/>
    </xf>
    <xf numFmtId="0" fontId="6" fillId="2" borderId="9" xfId="49" applyFont="1" applyFill="1" applyBorder="1" applyAlignment="1">
      <alignment vertical="center" wrapText="1"/>
    </xf>
    <xf numFmtId="0" fontId="6" fillId="2" borderId="9" xfId="49" applyFont="1" applyFill="1" applyBorder="1" applyAlignment="1">
      <alignment horizontal="left" vertical="center" wrapText="1"/>
    </xf>
    <xf numFmtId="0" fontId="7" fillId="2" borderId="9" xfId="49" applyFont="1" applyFill="1" applyBorder="1" applyAlignment="1">
      <alignment vertical="center" wrapText="1"/>
    </xf>
    <xf numFmtId="0" fontId="7" fillId="2" borderId="9" xfId="49" applyFont="1" applyFill="1" applyBorder="1" applyAlignment="1">
      <alignment horizontal="left" vertical="center" wrapText="1"/>
    </xf>
    <xf numFmtId="0" fontId="3" fillId="2" borderId="1" xfId="49" applyFont="1" applyFill="1" applyBorder="1" applyAlignment="1">
      <alignment horizontal="right" vertical="center" wrapText="1"/>
    </xf>
    <xf numFmtId="0" fontId="6" fillId="2" borderId="2" xfId="49" applyFont="1" applyFill="1" applyBorder="1" applyAlignment="1">
      <alignment horizontal="left" vertical="center" wrapText="1"/>
    </xf>
    <xf numFmtId="0" fontId="6" fillId="2" borderId="6" xfId="49" applyFont="1" applyFill="1" applyBorder="1" applyAlignment="1">
      <alignment horizontal="center" vertical="center" wrapText="1"/>
    </xf>
    <xf numFmtId="0" fontId="6" fillId="2" borderId="7" xfId="49" applyFont="1" applyFill="1" applyBorder="1" applyAlignment="1">
      <alignment horizontal="center" vertical="center" wrapText="1"/>
    </xf>
    <xf numFmtId="0" fontId="6" fillId="2" borderId="3" xfId="49" applyFont="1" applyFill="1" applyBorder="1" applyAlignment="1">
      <alignment horizontal="left" vertical="center" wrapText="1"/>
    </xf>
    <xf numFmtId="0" fontId="6" fillId="2" borderId="13" xfId="49" applyFont="1" applyFill="1" applyBorder="1" applyAlignment="1">
      <alignment horizontal="center" vertical="center" wrapText="1"/>
    </xf>
    <xf numFmtId="0" fontId="6" fillId="2" borderId="5" xfId="49" applyFont="1" applyFill="1" applyBorder="1" applyAlignment="1">
      <alignment horizontal="left" vertical="center" wrapText="1"/>
    </xf>
    <xf numFmtId="0" fontId="6" fillId="2" borderId="18" xfId="49" applyFont="1" applyFill="1" applyBorder="1" applyAlignment="1">
      <alignment horizontal="center" vertical="center" wrapText="1"/>
    </xf>
    <xf numFmtId="0" fontId="6" fillId="2" borderId="8" xfId="49" applyFont="1" applyFill="1" applyBorder="1" applyAlignment="1">
      <alignment horizontal="center" vertical="center" wrapText="1"/>
    </xf>
    <xf numFmtId="0" fontId="6" fillId="2" borderId="11" xfId="49" applyFont="1" applyFill="1" applyBorder="1" applyAlignment="1">
      <alignment horizontal="left" vertical="center" wrapText="1"/>
    </xf>
    <xf numFmtId="0" fontId="7" fillId="2" borderId="15" xfId="49" applyFont="1" applyFill="1" applyBorder="1" applyAlignment="1">
      <alignment vertical="center" wrapText="1"/>
    </xf>
    <xf numFmtId="0" fontId="6" fillId="2" borderId="14" xfId="49" applyFont="1" applyFill="1" applyBorder="1" applyAlignment="1">
      <alignment horizontal="left" vertical="center" wrapText="1"/>
    </xf>
    <xf numFmtId="0" fontId="6" fillId="2" borderId="0" xfId="49" applyFont="1" applyFill="1" applyAlignment="1">
      <alignment horizontal="center"/>
    </xf>
    <xf numFmtId="0" fontId="6" fillId="2" borderId="0" xfId="49" applyFont="1" applyFill="1"/>
    <xf numFmtId="0" fontId="6" fillId="2" borderId="0" xfId="49" applyFont="1" applyFill="1" applyAlignment="1">
      <alignment horizontal="right"/>
    </xf>
    <xf numFmtId="49" fontId="6" fillId="2" borderId="1" xfId="49" applyNumberFormat="1" applyFont="1" applyFill="1" applyBorder="1" applyAlignment="1">
      <alignment horizontal="left" vertical="center" wrapText="1"/>
    </xf>
    <xf numFmtId="0" fontId="6" fillId="2" borderId="1" xfId="49" applyFont="1" applyFill="1" applyBorder="1"/>
    <xf numFmtId="0" fontId="6" fillId="2" borderId="1" xfId="49" applyFont="1" applyFill="1" applyBorder="1" applyAlignment="1">
      <alignment horizontal="center"/>
    </xf>
    <xf numFmtId="0" fontId="6" fillId="2" borderId="1" xfId="49" applyFont="1" applyFill="1" applyBorder="1" applyAlignment="1">
      <alignment horizontal="right"/>
    </xf>
    <xf numFmtId="0" fontId="11" fillId="2" borderId="2" xfId="49" applyFont="1" applyFill="1" applyBorder="1" applyAlignment="1">
      <alignment horizontal="center" vertical="center"/>
    </xf>
    <xf numFmtId="0" fontId="11" fillId="2" borderId="2" xfId="49" applyFont="1" applyFill="1" applyBorder="1" applyAlignment="1">
      <alignment horizontal="center" vertical="center" wrapText="1"/>
    </xf>
    <xf numFmtId="0" fontId="6" fillId="2" borderId="2" xfId="49" applyFont="1" applyFill="1" applyBorder="1" applyAlignment="1">
      <alignment horizontal="center" vertical="center"/>
    </xf>
    <xf numFmtId="0" fontId="11" fillId="3" borderId="2" xfId="49" applyFont="1" applyFill="1" applyBorder="1" applyAlignment="1">
      <alignment horizontal="left" vertical="center" wrapText="1"/>
    </xf>
    <xf numFmtId="0" fontId="11" fillId="3" borderId="2" xfId="49" applyFont="1" applyFill="1" applyBorder="1" applyAlignment="1">
      <alignment horizontal="left" vertical="center"/>
    </xf>
    <xf numFmtId="0" fontId="6" fillId="2" borderId="2" xfId="49" applyFont="1" applyFill="1" applyBorder="1" applyAlignment="1">
      <alignment horizontal="center"/>
    </xf>
    <xf numFmtId="0" fontId="6" fillId="2" borderId="2" xfId="49" applyFont="1" applyFill="1" applyBorder="1" applyAlignment="1">
      <alignment horizontal="center" vertical="center" wrapText="1"/>
    </xf>
    <xf numFmtId="0" fontId="6" fillId="2" borderId="2" xfId="49" applyFont="1" applyFill="1" applyBorder="1" applyAlignment="1">
      <alignment horizontal="left" vertical="center"/>
    </xf>
    <xf numFmtId="176" fontId="6" fillId="4" borderId="2" xfId="49" applyNumberFormat="1" applyFont="1" applyFill="1" applyBorder="1" applyAlignment="1">
      <alignment horizontal="right" vertical="center"/>
    </xf>
    <xf numFmtId="0" fontId="6" fillId="5" borderId="2" xfId="49" applyFont="1" applyFill="1" applyBorder="1" applyAlignment="1">
      <alignment horizontal="center" vertical="center"/>
    </xf>
    <xf numFmtId="0" fontId="6" fillId="5" borderId="2" xfId="49" applyFont="1" applyFill="1" applyBorder="1" applyAlignment="1">
      <alignment horizontal="right" vertical="center"/>
    </xf>
    <xf numFmtId="49" fontId="6" fillId="2" borderId="2" xfId="49" applyNumberFormat="1" applyFont="1" applyFill="1" applyBorder="1" applyAlignment="1">
      <alignment horizontal="left" vertical="center" wrapText="1"/>
    </xf>
    <xf numFmtId="179" fontId="6" fillId="5" borderId="2" xfId="49" applyNumberFormat="1" applyFont="1" applyFill="1" applyBorder="1" applyAlignment="1">
      <alignment horizontal="right" vertical="center"/>
    </xf>
    <xf numFmtId="0" fontId="12" fillId="2" borderId="2" xfId="49" applyFont="1" applyFill="1" applyBorder="1" applyAlignment="1">
      <alignment horizontal="center" vertical="center"/>
    </xf>
    <xf numFmtId="178" fontId="6" fillId="5" borderId="2" xfId="49" applyNumberFormat="1" applyFont="1" applyFill="1" applyBorder="1" applyAlignment="1">
      <alignment horizontal="right" vertical="center"/>
    </xf>
    <xf numFmtId="0" fontId="11" fillId="3" borderId="2" xfId="49" applyFont="1" applyFill="1" applyBorder="1"/>
    <xf numFmtId="0" fontId="6" fillId="2" borderId="3" xfId="49" applyFont="1" applyFill="1" applyBorder="1" applyAlignment="1">
      <alignment horizontal="center" vertical="center" wrapText="1"/>
    </xf>
    <xf numFmtId="0" fontId="6" fillId="2" borderId="3" xfId="49" applyFont="1" applyFill="1" applyBorder="1" applyAlignment="1">
      <alignment horizontal="left" vertical="center"/>
    </xf>
    <xf numFmtId="176" fontId="6" fillId="4" borderId="3" xfId="49" applyNumberFormat="1" applyFont="1" applyFill="1" applyBorder="1" applyAlignment="1">
      <alignment horizontal="right" vertical="center"/>
    </xf>
    <xf numFmtId="0" fontId="6" fillId="5" borderId="3" xfId="49" applyFont="1" applyFill="1" applyBorder="1" applyAlignment="1">
      <alignment horizontal="center" vertical="center"/>
    </xf>
    <xf numFmtId="179" fontId="6" fillId="5" borderId="3" xfId="49" applyNumberFormat="1" applyFont="1" applyFill="1" applyBorder="1" applyAlignment="1">
      <alignment horizontal="right" vertical="center"/>
    </xf>
    <xf numFmtId="0" fontId="12" fillId="2" borderId="3" xfId="49" applyFont="1" applyFill="1" applyBorder="1" applyAlignment="1">
      <alignment horizontal="center" vertical="center"/>
    </xf>
    <xf numFmtId="49" fontId="6" fillId="2" borderId="3" xfId="49" applyNumberFormat="1" applyFont="1" applyFill="1" applyBorder="1" applyAlignment="1">
      <alignment horizontal="left" vertical="center" wrapText="1"/>
    </xf>
    <xf numFmtId="176" fontId="6" fillId="4" borderId="9" xfId="49" applyNumberFormat="1" applyFont="1" applyFill="1" applyBorder="1" applyAlignment="1">
      <alignment horizontal="right" vertical="center"/>
    </xf>
    <xf numFmtId="0" fontId="6" fillId="5" borderId="10" xfId="49" applyFont="1" applyFill="1" applyBorder="1" applyAlignment="1">
      <alignment horizontal="center" vertical="center"/>
    </xf>
    <xf numFmtId="0" fontId="6" fillId="5" borderId="10" xfId="49" applyFont="1" applyFill="1" applyBorder="1" applyAlignment="1">
      <alignment horizontal="right" vertical="center"/>
    </xf>
    <xf numFmtId="0" fontId="6" fillId="2" borderId="10" xfId="49" applyFont="1" applyFill="1" applyBorder="1" applyAlignment="1">
      <alignment horizontal="center" vertical="center"/>
    </xf>
    <xf numFmtId="49" fontId="6" fillId="2" borderId="10" xfId="49" applyNumberFormat="1" applyFont="1" applyFill="1" applyBorder="1" applyAlignment="1">
      <alignment horizontal="left" vertical="center" wrapText="1"/>
    </xf>
    <xf numFmtId="176" fontId="6" fillId="4" borderId="15" xfId="49" applyNumberFormat="1" applyFont="1" applyFill="1" applyBorder="1" applyAlignment="1">
      <alignment horizontal="right" vertical="center"/>
    </xf>
    <xf numFmtId="0" fontId="6" fillId="2" borderId="5" xfId="49" applyFont="1" applyFill="1" applyBorder="1" applyAlignment="1">
      <alignment horizontal="left" vertical="center"/>
    </xf>
    <xf numFmtId="176" fontId="6" fillId="4" borderId="5" xfId="49" applyNumberFormat="1" applyFont="1" applyFill="1" applyBorder="1" applyAlignment="1">
      <alignment horizontal="right" vertical="center"/>
    </xf>
    <xf numFmtId="0" fontId="6" fillId="5" borderId="5" xfId="49" applyFont="1" applyFill="1" applyBorder="1" applyAlignment="1">
      <alignment horizontal="center" vertical="center"/>
    </xf>
    <xf numFmtId="0" fontId="6" fillId="5" borderId="5" xfId="49" applyFont="1" applyFill="1" applyBorder="1" applyAlignment="1">
      <alignment horizontal="right" vertical="center"/>
    </xf>
    <xf numFmtId="0" fontId="6" fillId="2" borderId="5" xfId="49" applyFont="1" applyFill="1" applyBorder="1" applyAlignment="1">
      <alignment horizontal="center" vertical="center"/>
    </xf>
    <xf numFmtId="49" fontId="6" fillId="2" borderId="5" xfId="49" applyNumberFormat="1" applyFont="1" applyFill="1" applyBorder="1" applyAlignment="1">
      <alignment horizontal="left" vertical="center" wrapText="1"/>
    </xf>
    <xf numFmtId="0" fontId="6" fillId="3" borderId="2" xfId="49" applyFont="1" applyFill="1" applyBorder="1" applyAlignment="1">
      <alignment horizontal="center"/>
    </xf>
    <xf numFmtId="0" fontId="11" fillId="3" borderId="2" xfId="49" applyFont="1" applyFill="1" applyBorder="1" applyAlignment="1">
      <alignment horizontal="right" vertical="center"/>
    </xf>
    <xf numFmtId="177" fontId="6" fillId="5" borderId="2" xfId="49" applyNumberFormat="1" applyFont="1" applyFill="1" applyBorder="1" applyAlignment="1">
      <alignment horizontal="right" vertical="center"/>
    </xf>
    <xf numFmtId="176" fontId="6" fillId="2" borderId="2" xfId="49" applyNumberFormat="1" applyFont="1" applyFill="1" applyBorder="1" applyAlignment="1">
      <alignment horizontal="right" vertical="center"/>
    </xf>
    <xf numFmtId="0" fontId="6" fillId="5" borderId="2" xfId="49" applyFont="1" applyFill="1" applyBorder="1"/>
    <xf numFmtId="0" fontId="6" fillId="5" borderId="3" xfId="49" applyFont="1" applyFill="1" applyBorder="1" applyAlignment="1">
      <alignment horizontal="right" vertical="center"/>
    </xf>
    <xf numFmtId="0" fontId="6" fillId="2" borderId="3" xfId="49" applyFont="1" applyFill="1" applyBorder="1" applyAlignment="1">
      <alignment horizontal="center" vertical="center"/>
    </xf>
    <xf numFmtId="176" fontId="6" fillId="4" borderId="10" xfId="49" applyNumberFormat="1" applyFont="1" applyFill="1" applyBorder="1" applyAlignment="1">
      <alignment horizontal="right" vertical="center"/>
    </xf>
    <xf numFmtId="0" fontId="6" fillId="5" borderId="9" xfId="49" applyFont="1" applyFill="1" applyBorder="1" applyAlignment="1">
      <alignment horizontal="center" vertical="center"/>
    </xf>
    <xf numFmtId="0" fontId="6" fillId="5" borderId="9" xfId="49" applyFont="1" applyFill="1" applyBorder="1" applyAlignment="1">
      <alignment horizontal="right" vertical="center"/>
    </xf>
    <xf numFmtId="0" fontId="7" fillId="2" borderId="22" xfId="49" applyFont="1" applyFill="1" applyBorder="1"/>
    <xf numFmtId="0" fontId="6" fillId="2" borderId="15" xfId="49" applyFont="1" applyFill="1" applyBorder="1" applyAlignment="1">
      <alignment horizontal="left" vertical="center"/>
    </xf>
    <xf numFmtId="176" fontId="6" fillId="2" borderId="14" xfId="49" applyNumberFormat="1" applyFont="1" applyFill="1" applyBorder="1" applyAlignment="1">
      <alignment horizontal="right" vertical="center"/>
    </xf>
    <xf numFmtId="177" fontId="6" fillId="5" borderId="9" xfId="49" applyNumberFormat="1" applyFont="1" applyFill="1" applyBorder="1" applyAlignment="1">
      <alignment horizontal="right" vertical="center"/>
    </xf>
    <xf numFmtId="177" fontId="6" fillId="5" borderId="15" xfId="49" applyNumberFormat="1" applyFont="1" applyFill="1" applyBorder="1" applyAlignment="1">
      <alignment horizontal="right" vertical="center"/>
    </xf>
    <xf numFmtId="0" fontId="12" fillId="2" borderId="14" xfId="49" applyFont="1" applyFill="1" applyBorder="1" applyAlignment="1">
      <alignment horizontal="center" vertical="center"/>
    </xf>
    <xf numFmtId="0" fontId="6" fillId="2" borderId="4" xfId="49" applyFont="1" applyFill="1" applyBorder="1" applyAlignment="1">
      <alignment horizontal="left" vertical="center"/>
    </xf>
    <xf numFmtId="49" fontId="12" fillId="2" borderId="14" xfId="49" applyNumberFormat="1" applyFont="1" applyFill="1" applyBorder="1" applyAlignment="1">
      <alignment horizontal="center" vertical="center" wrapText="1"/>
    </xf>
    <xf numFmtId="178" fontId="6" fillId="5" borderId="11" xfId="49" applyNumberFormat="1" applyFont="1" applyFill="1" applyBorder="1" applyAlignment="1">
      <alignment horizontal="right" vertical="center"/>
    </xf>
    <xf numFmtId="0" fontId="12" fillId="2" borderId="11" xfId="49" applyFont="1" applyFill="1" applyBorder="1" applyAlignment="1">
      <alignment horizontal="center" vertical="center"/>
    </xf>
    <xf numFmtId="182" fontId="6" fillId="4" borderId="2" xfId="49" applyNumberFormat="1" applyFont="1" applyFill="1" applyBorder="1" applyAlignment="1">
      <alignment horizontal="right" vertical="center"/>
    </xf>
    <xf numFmtId="177" fontId="6" fillId="5" borderId="3" xfId="49" applyNumberFormat="1" applyFont="1" applyFill="1" applyBorder="1" applyAlignment="1">
      <alignment horizontal="right" vertical="center"/>
    </xf>
    <xf numFmtId="182" fontId="6" fillId="4" borderId="5" xfId="49" applyNumberFormat="1" applyFont="1" applyFill="1" applyBorder="1" applyAlignment="1">
      <alignment horizontal="right" vertical="center"/>
    </xf>
    <xf numFmtId="0" fontId="6" fillId="2" borderId="5" xfId="49" applyFont="1" applyFill="1" applyBorder="1" applyAlignment="1">
      <alignment horizontal="center" vertical="center" wrapText="1"/>
    </xf>
    <xf numFmtId="0" fontId="6" fillId="2" borderId="21" xfId="49" applyFont="1" applyFill="1" applyBorder="1" applyAlignment="1">
      <alignment horizontal="left" vertical="center"/>
    </xf>
    <xf numFmtId="177" fontId="6" fillId="5" borderId="11" xfId="49" applyNumberFormat="1" applyFont="1" applyFill="1" applyBorder="1" applyAlignment="1">
      <alignment horizontal="right" vertical="center"/>
    </xf>
    <xf numFmtId="0" fontId="12" fillId="2" borderId="9" xfId="49" applyFont="1" applyFill="1" applyBorder="1" applyAlignment="1">
      <alignment horizontal="center" vertical="center"/>
    </xf>
    <xf numFmtId="0" fontId="6" fillId="5" borderId="11" xfId="49" applyFont="1" applyFill="1" applyBorder="1" applyAlignment="1">
      <alignment horizontal="right" vertical="center"/>
    </xf>
    <xf numFmtId="0" fontId="6" fillId="2" borderId="20" xfId="49" applyFont="1" applyFill="1" applyBorder="1"/>
    <xf numFmtId="0" fontId="6" fillId="2" borderId="20" xfId="49" applyFont="1" applyFill="1" applyBorder="1" applyAlignment="1">
      <alignment horizontal="left" vertical="center"/>
    </xf>
    <xf numFmtId="0" fontId="6" fillId="2" borderId="20" xfId="49" applyFont="1" applyFill="1" applyBorder="1" applyAlignment="1">
      <alignment horizontal="right" vertical="center"/>
    </xf>
    <xf numFmtId="0" fontId="6" fillId="2" borderId="20" xfId="49" applyFont="1" applyFill="1" applyBorder="1" applyAlignment="1">
      <alignment horizontal="center"/>
    </xf>
    <xf numFmtId="0" fontId="7" fillId="2" borderId="0" xfId="49" applyFont="1" applyFill="1"/>
    <xf numFmtId="0" fontId="3" fillId="2" borderId="0" xfId="49" applyFont="1" applyFill="1" applyAlignment="1">
      <alignment horizontal="center" vertical="center" wrapText="1"/>
    </xf>
    <xf numFmtId="0" fontId="6" fillId="2" borderId="0" xfId="49" applyFont="1" applyFill="1" applyAlignment="1">
      <alignment horizontal="center" vertical="center"/>
    </xf>
    <xf numFmtId="0" fontId="6" fillId="2" borderId="0" xfId="49" applyFont="1" applyFill="1" applyAlignment="1">
      <alignment horizontal="right" vertical="center" wrapText="1"/>
    </xf>
    <xf numFmtId="0" fontId="6" fillId="2" borderId="0" xfId="49" applyFont="1" applyFill="1" applyAlignment="1">
      <alignment horizontal="right" vertical="center"/>
    </xf>
    <xf numFmtId="0" fontId="6" fillId="2" borderId="1" xfId="49" applyFont="1" applyFill="1" applyBorder="1" applyAlignment="1">
      <alignment horizontal="right" vertical="center"/>
    </xf>
    <xf numFmtId="0" fontId="7" fillId="2" borderId="23" xfId="49" applyFont="1" applyFill="1" applyBorder="1"/>
    <xf numFmtId="0" fontId="6" fillId="3" borderId="2" xfId="49" applyFont="1" applyFill="1" applyBorder="1"/>
    <xf numFmtId="0" fontId="6" fillId="2" borderId="15" xfId="49" applyFont="1" applyFill="1" applyBorder="1" applyAlignment="1">
      <alignment horizontal="center" vertical="center" wrapText="1"/>
    </xf>
    <xf numFmtId="0" fontId="11" fillId="5" borderId="2" xfId="49" applyFont="1" applyFill="1" applyBorder="1" applyAlignment="1">
      <alignment horizontal="center" vertical="center"/>
    </xf>
    <xf numFmtId="0" fontId="7" fillId="2" borderId="15" xfId="49" applyFont="1" applyFill="1" applyBorder="1" applyAlignment="1">
      <alignment horizontal="center" vertical="center"/>
    </xf>
    <xf numFmtId="0" fontId="6" fillId="2" borderId="17" xfId="49" applyFont="1" applyFill="1" applyBorder="1" applyAlignment="1">
      <alignment horizontal="left" vertical="center" wrapText="1"/>
    </xf>
    <xf numFmtId="0" fontId="11" fillId="5" borderId="5" xfId="49" applyFont="1" applyFill="1" applyBorder="1" applyAlignment="1">
      <alignment horizontal="center" vertical="center"/>
    </xf>
    <xf numFmtId="179" fontId="6" fillId="2" borderId="2" xfId="49" applyNumberFormat="1" applyFont="1" applyFill="1" applyBorder="1" applyAlignment="1">
      <alignment horizontal="right" vertical="center" wrapText="1"/>
    </xf>
    <xf numFmtId="183" fontId="6" fillId="5" borderId="2" xfId="49" applyNumberFormat="1" applyFont="1" applyFill="1" applyBorder="1" applyAlignment="1">
      <alignment horizontal="right" vertical="center"/>
    </xf>
    <xf numFmtId="0" fontId="7" fillId="2" borderId="15" xfId="49" applyFont="1" applyFill="1" applyBorder="1" applyAlignment="1">
      <alignment horizontal="center" vertical="center" wrapText="1"/>
    </xf>
    <xf numFmtId="0" fontId="6" fillId="2" borderId="24" xfId="49" applyFont="1" applyFill="1" applyBorder="1" applyAlignment="1">
      <alignment horizontal="left" vertical="center" wrapText="1"/>
    </xf>
    <xf numFmtId="0" fontId="7" fillId="2" borderId="24" xfId="49" applyFont="1" applyFill="1" applyBorder="1" applyAlignment="1">
      <alignment horizontal="left" vertical="center" wrapText="1"/>
    </xf>
    <xf numFmtId="0" fontId="7" fillId="2" borderId="22" xfId="49" applyFont="1" applyFill="1" applyBorder="1" applyAlignment="1">
      <alignment horizontal="left" vertical="center" wrapText="1"/>
    </xf>
    <xf numFmtId="0" fontId="6" fillId="2" borderId="11" xfId="49" applyFont="1" applyFill="1" applyBorder="1" applyAlignment="1">
      <alignment horizontal="center" vertical="center" wrapText="1"/>
    </xf>
    <xf numFmtId="0" fontId="6" fillId="2" borderId="25" xfId="49" applyFont="1" applyFill="1" applyBorder="1" applyAlignment="1">
      <alignment horizontal="left" vertical="center" wrapText="1"/>
    </xf>
    <xf numFmtId="0" fontId="13" fillId="2" borderId="26" xfId="49" applyFont="1" applyFill="1" applyBorder="1" applyAlignment="1">
      <alignment horizontal="center" vertical="center" wrapText="1"/>
    </xf>
    <xf numFmtId="0" fontId="6" fillId="4" borderId="16" xfId="49" applyFont="1" applyFill="1" applyBorder="1" applyAlignment="1">
      <alignment horizontal="right" vertical="center"/>
    </xf>
    <xf numFmtId="0" fontId="6" fillId="2" borderId="16" xfId="49" applyFont="1" applyFill="1" applyBorder="1"/>
    <xf numFmtId="0" fontId="6" fillId="5" borderId="16" xfId="49" applyFont="1" applyFill="1" applyBorder="1" applyAlignment="1">
      <alignment horizontal="right" vertical="center"/>
    </xf>
    <xf numFmtId="0" fontId="6" fillId="2" borderId="16" xfId="49" applyFont="1" applyFill="1" applyBorder="1" applyAlignment="1">
      <alignment horizontal="center" vertical="center"/>
    </xf>
    <xf numFmtId="0" fontId="6" fillId="2" borderId="25" xfId="49"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FFFFFF"/>
      <rgbColor rgb="00800080"/>
      <rgbColor rgb="000000FF"/>
      <rgbColor rgb="00C0C0C0"/>
      <rgbColor rgb="0000FF00"/>
      <rgbColor rgb="009999FF"/>
      <rgbColor rgb="00FF0000"/>
      <rgbColor rgb="00FFFFCC"/>
      <rgbColor rgb="0000FFFF"/>
      <rgbColor rgb="00660066"/>
      <rgbColor rgb="00FF00FF"/>
      <rgbColor rgb="000066CC"/>
      <rgbColor rgb="00FFFF00"/>
      <rgbColor rgb="00000080"/>
      <rgbColor rgb="00000080"/>
      <rgbColor rgb="00FFFF00"/>
      <rgbColor rgb="00008000"/>
      <rgbColor rgb="00800080"/>
      <rgbColor rgb="00800000"/>
      <rgbColor rgb="00008080"/>
      <rgbColor rgb="00008080"/>
      <rgbColor rgb="0000CCFF"/>
      <rgbColor rgb="00800080"/>
      <rgbColor rgb="00CCFFCC"/>
      <rgbColor rgb="00808000"/>
      <rgbColor rgb="0099CCFF"/>
      <rgbColor rgb="00C0C0C0"/>
      <rgbColor rgb="00CC99FF"/>
      <rgbColor rgb="00808080"/>
      <rgbColor rgb="003366FF"/>
      <rgbColor rgb="00FF9999"/>
      <rgbColor rgb="0099CC00"/>
      <rgbColor rgb="00663399"/>
      <rgbColor rgb="00FF9900"/>
      <rgbColor rgb="00CCFFFF"/>
      <rgbColor rgb="00666699"/>
      <rgbColor rgb="00FFFFCC"/>
      <rgbColor rgb="00003366"/>
      <rgbColor rgb="00660066"/>
      <rgbColor rgb="00003300"/>
      <rgbColor rgb="008080FF"/>
      <rgbColor rgb="00993300"/>
      <rgbColor rgb="00CC6600"/>
      <rgbColor rgb="00333399"/>
      <rgbColor rgb="00FFCCCC"/>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0"/>
  <sheetViews>
    <sheetView zoomScalePageLayoutView="60" workbookViewId="0">
      <pane topLeftCell="D103" activePane="bottomRight" state="frozen"/>
      <selection activeCell="A1" sqref="$A1:$XFD1048576"/>
    </sheetView>
  </sheetViews>
  <sheetFormatPr defaultColWidth="8" defaultRowHeight="13.5"/>
  <cols>
    <col min="1" max="1" width="22.8" style="1"/>
    <col min="2" max="2" width="33.4166666666667" style="1"/>
    <col min="3" max="3" width="36.425" style="1"/>
    <col min="4" max="4" width="22.8" style="1"/>
    <col min="5" max="5" width="5.45" style="1"/>
    <col min="6" max="6" width="8.74166666666667" style="1"/>
    <col min="7" max="7" width="8.31666666666667" style="1"/>
    <col min="8" max="8" width="7.6" style="1"/>
    <col min="9" max="11" width="37.8583333333333" style="1"/>
  </cols>
  <sheetData>
    <row r="1" ht="36.75" customHeight="1" spans="1:11">
      <c r="A1" s="64" t="s">
        <v>0</v>
      </c>
      <c r="B1" s="295"/>
      <c r="C1" s="296"/>
      <c r="D1" s="65"/>
      <c r="E1" s="65"/>
      <c r="F1" s="297"/>
      <c r="G1" s="297"/>
      <c r="H1" s="222"/>
      <c r="I1" s="65"/>
      <c r="J1" s="65"/>
      <c r="K1" s="65"/>
    </row>
    <row r="2" ht="21.75" customHeight="1" spans="1:11">
      <c r="A2" s="298" t="s">
        <v>1</v>
      </c>
      <c r="B2" s="295"/>
      <c r="C2" s="66"/>
      <c r="D2" s="299"/>
      <c r="E2" s="299"/>
      <c r="F2" s="299"/>
      <c r="G2" s="299"/>
      <c r="H2" s="222"/>
      <c r="I2" s="299"/>
      <c r="J2" s="299"/>
      <c r="K2" s="299"/>
    </row>
    <row r="3" ht="21.75" customHeight="1" spans="1:11">
      <c r="A3" s="224" t="s">
        <v>2</v>
      </c>
      <c r="B3" s="167"/>
      <c r="C3" s="209"/>
      <c r="D3" s="300"/>
      <c r="E3" s="300"/>
      <c r="F3" s="300"/>
      <c r="G3" s="300"/>
      <c r="H3" s="225"/>
      <c r="I3" s="300"/>
      <c r="J3" s="300"/>
      <c r="K3" s="300" t="s">
        <v>3</v>
      </c>
    </row>
    <row r="4" ht="21.75" customHeight="1" spans="1:11">
      <c r="A4" s="229" t="s">
        <v>4</v>
      </c>
      <c r="B4" s="228" t="s">
        <v>5</v>
      </c>
      <c r="C4" s="11" t="s">
        <v>6</v>
      </c>
      <c r="D4" s="228" t="s">
        <v>7</v>
      </c>
      <c r="E4" s="229" t="s">
        <v>8</v>
      </c>
      <c r="F4" s="229" t="s">
        <v>9</v>
      </c>
      <c r="G4" s="229"/>
      <c r="H4" s="229" t="s">
        <v>10</v>
      </c>
      <c r="I4" s="228" t="s">
        <v>11</v>
      </c>
      <c r="J4" s="228" t="s">
        <v>12</v>
      </c>
      <c r="K4" s="228" t="s">
        <v>13</v>
      </c>
    </row>
    <row r="5" ht="21.75" customHeight="1" spans="1:11">
      <c r="A5" s="229"/>
      <c r="B5" s="228"/>
      <c r="C5" s="11"/>
      <c r="D5" s="228"/>
      <c r="E5" s="228"/>
      <c r="F5" s="229" t="s">
        <v>14</v>
      </c>
      <c r="G5" s="229" t="s">
        <v>15</v>
      </c>
      <c r="H5" s="228"/>
      <c r="I5" s="228"/>
      <c r="J5" s="228"/>
      <c r="K5" s="228"/>
    </row>
    <row r="6" ht="21.75" customHeight="1" spans="1:11">
      <c r="A6" s="231" t="s">
        <v>16</v>
      </c>
      <c r="B6" s="301"/>
      <c r="C6" s="12"/>
      <c r="D6" s="232"/>
      <c r="E6" s="232"/>
      <c r="F6" s="228"/>
      <c r="G6" s="232"/>
      <c r="H6" s="302"/>
      <c r="I6" s="232"/>
      <c r="J6" s="232"/>
      <c r="K6" s="232"/>
    </row>
    <row r="7" ht="21.75" customHeight="1" spans="1:11">
      <c r="A7" s="218" t="s">
        <v>17</v>
      </c>
      <c r="B7" s="303" t="s">
        <v>18</v>
      </c>
      <c r="C7" s="210" t="s">
        <v>19</v>
      </c>
      <c r="D7" s="236">
        <v>0</v>
      </c>
      <c r="E7" s="304"/>
      <c r="F7" s="238"/>
      <c r="G7" s="238"/>
      <c r="H7" s="230"/>
      <c r="I7" s="239"/>
      <c r="J7" s="239"/>
      <c r="K7" s="239"/>
    </row>
    <row r="8" ht="21.75" customHeight="1" spans="1:11">
      <c r="A8" s="218"/>
      <c r="B8" s="305"/>
      <c r="C8" s="210" t="s">
        <v>20</v>
      </c>
      <c r="D8" s="236">
        <v>0</v>
      </c>
      <c r="E8" s="237"/>
      <c r="F8" s="238"/>
      <c r="G8" s="238"/>
      <c r="H8" s="230"/>
      <c r="I8" s="239"/>
      <c r="J8" s="239"/>
      <c r="K8" s="239"/>
    </row>
    <row r="9" ht="21.75" customHeight="1" spans="1:11">
      <c r="A9" s="220"/>
      <c r="B9" s="305"/>
      <c r="C9" s="213" t="s">
        <v>21</v>
      </c>
      <c r="D9" s="246">
        <f>D8-D7</f>
        <v>0</v>
      </c>
      <c r="E9" s="247" t="s">
        <v>22</v>
      </c>
      <c r="F9" s="284">
        <v>0</v>
      </c>
      <c r="G9" s="284">
        <v>0</v>
      </c>
      <c r="H9" s="249" t="s">
        <v>23</v>
      </c>
      <c r="I9" s="250"/>
      <c r="J9" s="250"/>
      <c r="K9" s="250"/>
    </row>
    <row r="10" ht="21.75" customHeight="1" spans="1:11">
      <c r="A10" s="306" t="s">
        <v>24</v>
      </c>
      <c r="B10" s="303" t="s">
        <v>25</v>
      </c>
      <c r="C10" s="215" t="s">
        <v>26</v>
      </c>
      <c r="D10" s="258">
        <v>0</v>
      </c>
      <c r="E10" s="307"/>
      <c r="F10" s="260"/>
      <c r="G10" s="260"/>
      <c r="H10" s="261"/>
      <c r="I10" s="262"/>
      <c r="J10" s="262"/>
      <c r="K10" s="262"/>
    </row>
    <row r="11" ht="21.75" customHeight="1" spans="1:11">
      <c r="A11" s="218"/>
      <c r="B11" s="305"/>
      <c r="C11" s="210" t="s">
        <v>27</v>
      </c>
      <c r="D11" s="308">
        <v>0</v>
      </c>
      <c r="E11" s="237"/>
      <c r="F11" s="238"/>
      <c r="G11" s="238"/>
      <c r="H11" s="230"/>
      <c r="I11" s="239"/>
      <c r="J11" s="239"/>
      <c r="K11" s="239"/>
    </row>
    <row r="12" ht="21.75" customHeight="1" spans="1:11">
      <c r="A12" s="218"/>
      <c r="B12" s="305"/>
      <c r="C12" s="210" t="s">
        <v>21</v>
      </c>
      <c r="D12" s="236">
        <f>D10-D11</f>
        <v>0</v>
      </c>
      <c r="E12" s="237" t="s">
        <v>22</v>
      </c>
      <c r="F12" s="265">
        <v>0</v>
      </c>
      <c r="G12" s="265">
        <v>0</v>
      </c>
      <c r="H12" s="241" t="s">
        <v>23</v>
      </c>
      <c r="I12" s="239"/>
      <c r="J12" s="239"/>
      <c r="K12" s="239"/>
    </row>
    <row r="13" ht="21.75" customHeight="1" spans="1:11">
      <c r="A13" s="218" t="s">
        <v>28</v>
      </c>
      <c r="B13" s="303" t="s">
        <v>29</v>
      </c>
      <c r="C13" s="210" t="s">
        <v>26</v>
      </c>
      <c r="D13" s="236">
        <v>0</v>
      </c>
      <c r="E13" s="304"/>
      <c r="F13" s="238"/>
      <c r="G13" s="238"/>
      <c r="H13" s="230"/>
      <c r="I13" s="239"/>
      <c r="J13" s="239"/>
      <c r="K13" s="239"/>
    </row>
    <row r="14" ht="21.75" customHeight="1" spans="1:11">
      <c r="A14" s="218"/>
      <c r="B14" s="305"/>
      <c r="C14" s="210" t="s">
        <v>30</v>
      </c>
      <c r="D14" s="308">
        <v>0</v>
      </c>
      <c r="E14" s="237"/>
      <c r="F14" s="238"/>
      <c r="G14" s="238"/>
      <c r="H14" s="230"/>
      <c r="I14" s="239"/>
      <c r="J14" s="239"/>
      <c r="K14" s="239"/>
    </row>
    <row r="15" ht="21.75" customHeight="1" spans="1:11">
      <c r="A15" s="218"/>
      <c r="B15" s="305"/>
      <c r="C15" s="210" t="s">
        <v>21</v>
      </c>
      <c r="D15" s="236">
        <f>D14-D13</f>
        <v>0</v>
      </c>
      <c r="E15" s="237" t="s">
        <v>22</v>
      </c>
      <c r="F15" s="265">
        <v>0</v>
      </c>
      <c r="G15" s="265">
        <v>0</v>
      </c>
      <c r="H15" s="241" t="s">
        <v>23</v>
      </c>
      <c r="I15" s="239"/>
      <c r="J15" s="239"/>
      <c r="K15" s="239"/>
    </row>
    <row r="16" ht="21.75" customHeight="1" spans="1:11">
      <c r="A16" s="218" t="s">
        <v>31</v>
      </c>
      <c r="B16" s="303" t="s">
        <v>32</v>
      </c>
      <c r="C16" s="210" t="s">
        <v>26</v>
      </c>
      <c r="D16" s="236">
        <v>0</v>
      </c>
      <c r="E16" s="304"/>
      <c r="F16" s="238"/>
      <c r="G16" s="238"/>
      <c r="H16" s="230"/>
      <c r="I16" s="239"/>
      <c r="J16" s="239"/>
      <c r="K16" s="239"/>
    </row>
    <row r="17" ht="21.75" customHeight="1" spans="1:11">
      <c r="A17" s="218"/>
      <c r="B17" s="305"/>
      <c r="C17" s="210" t="s">
        <v>33</v>
      </c>
      <c r="D17" s="308">
        <v>0</v>
      </c>
      <c r="E17" s="237"/>
      <c r="F17" s="238"/>
      <c r="G17" s="238"/>
      <c r="H17" s="230"/>
      <c r="I17" s="239"/>
      <c r="J17" s="239"/>
      <c r="K17" s="239"/>
    </row>
    <row r="18" ht="21.75" customHeight="1" spans="1:11">
      <c r="A18" s="218"/>
      <c r="B18" s="305"/>
      <c r="C18" s="210" t="s">
        <v>21</v>
      </c>
      <c r="D18" s="236">
        <f>D17-D16</f>
        <v>0</v>
      </c>
      <c r="E18" s="237" t="s">
        <v>22</v>
      </c>
      <c r="F18" s="265">
        <v>0</v>
      </c>
      <c r="G18" s="265">
        <v>0</v>
      </c>
      <c r="H18" s="241" t="s">
        <v>23</v>
      </c>
      <c r="I18" s="239"/>
      <c r="J18" s="239"/>
      <c r="K18" s="239"/>
    </row>
    <row r="19" ht="21.75" customHeight="1" spans="1:11">
      <c r="A19" s="218" t="s">
        <v>34</v>
      </c>
      <c r="B19" s="303" t="s">
        <v>35</v>
      </c>
      <c r="C19" s="210" t="s">
        <v>26</v>
      </c>
      <c r="D19" s="236">
        <v>0</v>
      </c>
      <c r="E19" s="304"/>
      <c r="F19" s="238"/>
      <c r="G19" s="238"/>
      <c r="H19" s="230"/>
      <c r="I19" s="239"/>
      <c r="J19" s="239"/>
      <c r="K19" s="239"/>
    </row>
    <row r="20" ht="21.75" customHeight="1" spans="1:11">
      <c r="A20" s="218"/>
      <c r="B20" s="305"/>
      <c r="C20" s="210" t="s">
        <v>36</v>
      </c>
      <c r="D20" s="308">
        <v>0</v>
      </c>
      <c r="E20" s="304"/>
      <c r="F20" s="304"/>
      <c r="G20" s="238"/>
      <c r="H20" s="230"/>
      <c r="I20" s="230"/>
      <c r="J20" s="230"/>
      <c r="K20" s="230"/>
    </row>
    <row r="21" ht="21.75" customHeight="1" spans="1:11">
      <c r="A21" s="218"/>
      <c r="B21" s="305"/>
      <c r="C21" s="210" t="s">
        <v>21</v>
      </c>
      <c r="D21" s="236">
        <f>D20-D19</f>
        <v>0</v>
      </c>
      <c r="E21" s="237" t="s">
        <v>22</v>
      </c>
      <c r="F21" s="309">
        <v>0</v>
      </c>
      <c r="G21" s="309">
        <v>0</v>
      </c>
      <c r="H21" s="241" t="s">
        <v>23</v>
      </c>
      <c r="I21" s="239"/>
      <c r="J21" s="239"/>
      <c r="K21" s="239"/>
    </row>
    <row r="22" ht="21.75" customHeight="1" spans="1:11">
      <c r="A22" s="218" t="s">
        <v>37</v>
      </c>
      <c r="B22" s="303" t="s">
        <v>38</v>
      </c>
      <c r="C22" s="210" t="s">
        <v>39</v>
      </c>
      <c r="D22" s="236">
        <v>0</v>
      </c>
      <c r="E22" s="304"/>
      <c r="F22" s="237"/>
      <c r="G22" s="265"/>
      <c r="H22" s="230"/>
      <c r="I22" s="241"/>
      <c r="J22" s="241"/>
      <c r="K22" s="241"/>
    </row>
    <row r="23" ht="21.75" customHeight="1" spans="1:11">
      <c r="A23" s="218"/>
      <c r="B23" s="305"/>
      <c r="C23" s="210" t="s">
        <v>40</v>
      </c>
      <c r="D23" s="236">
        <v>0</v>
      </c>
      <c r="E23" s="237"/>
      <c r="F23" s="238"/>
      <c r="G23" s="238"/>
      <c r="H23" s="230"/>
      <c r="I23" s="239"/>
      <c r="J23" s="239"/>
      <c r="K23" s="239"/>
    </row>
    <row r="24" ht="21.75" customHeight="1" spans="1:11">
      <c r="A24" s="218"/>
      <c r="B24" s="305"/>
      <c r="C24" s="210" t="s">
        <v>21</v>
      </c>
      <c r="D24" s="236">
        <f>D23-D22</f>
        <v>0</v>
      </c>
      <c r="E24" s="237" t="s">
        <v>22</v>
      </c>
      <c r="F24" s="265">
        <v>0</v>
      </c>
      <c r="G24" s="265">
        <v>0</v>
      </c>
      <c r="H24" s="241" t="s">
        <v>23</v>
      </c>
      <c r="I24" s="239"/>
      <c r="J24" s="239"/>
      <c r="K24" s="239"/>
    </row>
    <row r="25" ht="21.75" customHeight="1" spans="1:11">
      <c r="A25" s="231" t="s">
        <v>41</v>
      </c>
      <c r="B25" s="301"/>
      <c r="C25" s="12"/>
      <c r="D25" s="232"/>
      <c r="E25" s="232"/>
      <c r="F25" s="232"/>
      <c r="G25" s="232"/>
      <c r="H25" s="302"/>
      <c r="I25" s="232"/>
      <c r="J25" s="232"/>
      <c r="K25" s="232"/>
    </row>
    <row r="26" ht="21.75" customHeight="1" spans="1:11">
      <c r="A26" s="218" t="s">
        <v>42</v>
      </c>
      <c r="B26" s="303" t="s">
        <v>43</v>
      </c>
      <c r="C26" s="210" t="s">
        <v>44</v>
      </c>
      <c r="D26" s="236">
        <v>0</v>
      </c>
      <c r="E26" s="237"/>
      <c r="F26" s="238"/>
      <c r="G26" s="238"/>
      <c r="H26" s="230"/>
      <c r="I26" s="239"/>
      <c r="J26" s="239"/>
      <c r="K26" s="239"/>
    </row>
    <row r="27" ht="21.75" customHeight="1" spans="1:11">
      <c r="A27" s="218"/>
      <c r="B27" s="310"/>
      <c r="C27" s="210" t="s">
        <v>26</v>
      </c>
      <c r="D27" s="236">
        <v>0</v>
      </c>
      <c r="E27" s="237"/>
      <c r="F27" s="238"/>
      <c r="G27" s="238"/>
      <c r="H27" s="230"/>
      <c r="I27" s="239"/>
      <c r="J27" s="239"/>
      <c r="K27" s="239"/>
    </row>
    <row r="28" ht="21.75" customHeight="1" spans="1:11">
      <c r="A28" s="218"/>
      <c r="B28" s="310"/>
      <c r="C28" s="210" t="s">
        <v>45</v>
      </c>
      <c r="D28" s="236">
        <f>IF(D26=0,0,D27/D26)*100</f>
        <v>0</v>
      </c>
      <c r="E28" s="237" t="s">
        <v>22</v>
      </c>
      <c r="F28" s="240">
        <v>95</v>
      </c>
      <c r="G28" s="240">
        <v>105</v>
      </c>
      <c r="H28" s="241" t="s">
        <v>23</v>
      </c>
      <c r="I28" s="239"/>
      <c r="J28" s="239"/>
      <c r="K28" s="239"/>
    </row>
    <row r="29" ht="21.75" customHeight="1" spans="1:11">
      <c r="A29" s="218" t="s">
        <v>46</v>
      </c>
      <c r="B29" s="303" t="s">
        <v>47</v>
      </c>
      <c r="C29" s="210" t="s">
        <v>44</v>
      </c>
      <c r="D29" s="236">
        <v>0</v>
      </c>
      <c r="E29" s="237"/>
      <c r="F29" s="240"/>
      <c r="G29" s="240"/>
      <c r="H29" s="230"/>
      <c r="I29" s="239"/>
      <c r="J29" s="239"/>
      <c r="K29" s="239"/>
    </row>
    <row r="30" ht="21.75" customHeight="1" spans="1:11">
      <c r="A30" s="218"/>
      <c r="B30" s="310"/>
      <c r="C30" s="210" t="s">
        <v>26</v>
      </c>
      <c r="D30" s="236">
        <v>0</v>
      </c>
      <c r="E30" s="237"/>
      <c r="F30" s="240"/>
      <c r="G30" s="240"/>
      <c r="H30" s="230"/>
      <c r="I30" s="239"/>
      <c r="J30" s="239"/>
      <c r="K30" s="239"/>
    </row>
    <row r="31" ht="21.75" customHeight="1" spans="1:11">
      <c r="A31" s="218"/>
      <c r="B31" s="310"/>
      <c r="C31" s="210" t="s">
        <v>45</v>
      </c>
      <c r="D31" s="236">
        <f>IF(D29=0,0,D30/D29)*100</f>
        <v>0</v>
      </c>
      <c r="E31" s="237" t="s">
        <v>22</v>
      </c>
      <c r="F31" s="240">
        <v>95</v>
      </c>
      <c r="G31" s="240">
        <v>105</v>
      </c>
      <c r="H31" s="241" t="s">
        <v>23</v>
      </c>
      <c r="I31" s="239"/>
      <c r="J31" s="239"/>
      <c r="K31" s="239"/>
    </row>
    <row r="32" ht="21.75" customHeight="1" spans="1:11">
      <c r="A32" s="218" t="s">
        <v>48</v>
      </c>
      <c r="B32" s="303" t="s">
        <v>49</v>
      </c>
      <c r="C32" s="210" t="s">
        <v>44</v>
      </c>
      <c r="D32" s="236">
        <v>0</v>
      </c>
      <c r="E32" s="237"/>
      <c r="F32" s="240"/>
      <c r="G32" s="240"/>
      <c r="H32" s="230"/>
      <c r="I32" s="239"/>
      <c r="J32" s="239"/>
      <c r="K32" s="239"/>
    </row>
    <row r="33" ht="21.75" customHeight="1" spans="1:11">
      <c r="A33" s="218"/>
      <c r="B33" s="310"/>
      <c r="C33" s="210" t="s">
        <v>26</v>
      </c>
      <c r="D33" s="236">
        <v>0</v>
      </c>
      <c r="E33" s="237"/>
      <c r="F33" s="240"/>
      <c r="G33" s="240"/>
      <c r="H33" s="230"/>
      <c r="I33" s="239"/>
      <c r="J33" s="239"/>
      <c r="K33" s="239"/>
    </row>
    <row r="34" ht="21.75" customHeight="1" spans="1:11">
      <c r="A34" s="218"/>
      <c r="B34" s="310"/>
      <c r="C34" s="210" t="s">
        <v>45</v>
      </c>
      <c r="D34" s="236">
        <f>IF(D32=0,0,D33/D32)*100</f>
        <v>0</v>
      </c>
      <c r="E34" s="237" t="s">
        <v>22</v>
      </c>
      <c r="F34" s="240">
        <v>95</v>
      </c>
      <c r="G34" s="240">
        <v>105</v>
      </c>
      <c r="H34" s="241" t="s">
        <v>23</v>
      </c>
      <c r="I34" s="239"/>
      <c r="J34" s="239"/>
      <c r="K34" s="239"/>
    </row>
    <row r="35" ht="21.75" customHeight="1" spans="1:11">
      <c r="A35" s="218" t="s">
        <v>50</v>
      </c>
      <c r="B35" s="303" t="s">
        <v>51</v>
      </c>
      <c r="C35" s="210" t="s">
        <v>44</v>
      </c>
      <c r="D35" s="236">
        <v>0</v>
      </c>
      <c r="E35" s="237"/>
      <c r="F35" s="240"/>
      <c r="G35" s="240"/>
      <c r="H35" s="230"/>
      <c r="I35" s="239"/>
      <c r="J35" s="239"/>
      <c r="K35" s="239"/>
    </row>
    <row r="36" ht="21.75" customHeight="1" spans="1:11">
      <c r="A36" s="218"/>
      <c r="B36" s="310"/>
      <c r="C36" s="210" t="s">
        <v>26</v>
      </c>
      <c r="D36" s="236">
        <v>0</v>
      </c>
      <c r="E36" s="237"/>
      <c r="F36" s="240"/>
      <c r="G36" s="240"/>
      <c r="H36" s="230"/>
      <c r="I36" s="239"/>
      <c r="J36" s="239"/>
      <c r="K36" s="239"/>
    </row>
    <row r="37" ht="21.75" customHeight="1" spans="1:11">
      <c r="A37" s="218"/>
      <c r="B37" s="310"/>
      <c r="C37" s="210" t="s">
        <v>45</v>
      </c>
      <c r="D37" s="236">
        <f>IF(D36=0,0,D36/D35)*100</f>
        <v>0</v>
      </c>
      <c r="E37" s="237" t="s">
        <v>22</v>
      </c>
      <c r="F37" s="240">
        <v>95</v>
      </c>
      <c r="G37" s="240">
        <v>105</v>
      </c>
      <c r="H37" s="241" t="s">
        <v>23</v>
      </c>
      <c r="I37" s="239"/>
      <c r="J37" s="239"/>
      <c r="K37" s="239"/>
    </row>
    <row r="38" ht="21.75" customHeight="1" spans="1:11">
      <c r="A38" s="231" t="s">
        <v>52</v>
      </c>
      <c r="B38" s="301"/>
      <c r="C38" s="12"/>
      <c r="D38" s="232"/>
      <c r="E38" s="232"/>
      <c r="F38" s="232"/>
      <c r="G38" s="232"/>
      <c r="H38" s="302"/>
      <c r="I38" s="232"/>
      <c r="J38" s="232"/>
      <c r="K38" s="232"/>
    </row>
    <row r="39" ht="21.75" customHeight="1" spans="1:11">
      <c r="A39" s="218" t="s">
        <v>53</v>
      </c>
      <c r="B39" s="303" t="s">
        <v>43</v>
      </c>
      <c r="C39" s="210" t="s">
        <v>54</v>
      </c>
      <c r="D39" s="236">
        <v>0</v>
      </c>
      <c r="E39" s="237"/>
      <c r="F39" s="238"/>
      <c r="G39" s="238"/>
      <c r="H39" s="230"/>
      <c r="I39" s="239"/>
      <c r="J39" s="239"/>
      <c r="K39" s="239"/>
    </row>
    <row r="40" ht="21.75" customHeight="1" spans="1:11">
      <c r="A40" s="218"/>
      <c r="B40" s="310"/>
      <c r="C40" s="210" t="s">
        <v>26</v>
      </c>
      <c r="D40" s="236">
        <v>0</v>
      </c>
      <c r="E40" s="237"/>
      <c r="F40" s="238"/>
      <c r="G40" s="238"/>
      <c r="H40" s="230"/>
      <c r="I40" s="239"/>
      <c r="J40" s="239"/>
      <c r="K40" s="239"/>
    </row>
    <row r="41" ht="21.75" customHeight="1" spans="1:11">
      <c r="A41" s="218"/>
      <c r="B41" s="310"/>
      <c r="C41" s="210" t="s">
        <v>55</v>
      </c>
      <c r="D41" s="236">
        <f>IF(D40=0,0,D39/D40)*100</f>
        <v>0</v>
      </c>
      <c r="E41" s="237" t="s">
        <v>22</v>
      </c>
      <c r="F41" s="240">
        <v>65</v>
      </c>
      <c r="G41" s="240">
        <v>80</v>
      </c>
      <c r="H41" s="241" t="s">
        <v>23</v>
      </c>
      <c r="I41" s="239"/>
      <c r="J41" s="239"/>
      <c r="K41" s="239"/>
    </row>
    <row r="42" ht="21.75" customHeight="1" spans="1:11">
      <c r="A42" s="218" t="s">
        <v>56</v>
      </c>
      <c r="B42" s="303" t="s">
        <v>47</v>
      </c>
      <c r="C42" s="210" t="s">
        <v>54</v>
      </c>
      <c r="D42" s="236">
        <v>0</v>
      </c>
      <c r="E42" s="237"/>
      <c r="F42" s="238"/>
      <c r="G42" s="238"/>
      <c r="H42" s="230"/>
      <c r="I42" s="239"/>
      <c r="J42" s="239"/>
      <c r="K42" s="239"/>
    </row>
    <row r="43" ht="21.75" customHeight="1" spans="1:11">
      <c r="A43" s="218"/>
      <c r="B43" s="310"/>
      <c r="C43" s="210" t="s">
        <v>57</v>
      </c>
      <c r="D43" s="236">
        <v>0</v>
      </c>
      <c r="E43" s="237"/>
      <c r="F43" s="238"/>
      <c r="G43" s="238"/>
      <c r="H43" s="230"/>
      <c r="I43" s="239"/>
      <c r="J43" s="239"/>
      <c r="K43" s="239"/>
    </row>
    <row r="44" ht="21.75" customHeight="1" spans="1:11">
      <c r="A44" s="218"/>
      <c r="B44" s="310"/>
      <c r="C44" s="210" t="s">
        <v>55</v>
      </c>
      <c r="D44" s="236">
        <f>IF(D43=0,0,D42/D43)*100</f>
        <v>0</v>
      </c>
      <c r="E44" s="237" t="s">
        <v>22</v>
      </c>
      <c r="F44" s="240">
        <v>75</v>
      </c>
      <c r="G44" s="240">
        <v>100</v>
      </c>
      <c r="H44" s="241" t="s">
        <v>23</v>
      </c>
      <c r="I44" s="239"/>
      <c r="J44" s="239"/>
      <c r="K44" s="239"/>
    </row>
    <row r="45" ht="21.75" customHeight="1" spans="1:11">
      <c r="A45" s="218" t="s">
        <v>58</v>
      </c>
      <c r="B45" s="303" t="s">
        <v>49</v>
      </c>
      <c r="C45" s="210" t="s">
        <v>54</v>
      </c>
      <c r="D45" s="236">
        <v>0</v>
      </c>
      <c r="E45" s="237"/>
      <c r="F45" s="238"/>
      <c r="G45" s="238"/>
      <c r="H45" s="230"/>
      <c r="I45" s="239"/>
      <c r="J45" s="239"/>
      <c r="K45" s="239"/>
    </row>
    <row r="46" ht="21.75" customHeight="1" spans="1:11">
      <c r="A46" s="218"/>
      <c r="B46" s="310"/>
      <c r="C46" s="210" t="s">
        <v>26</v>
      </c>
      <c r="D46" s="236">
        <v>0</v>
      </c>
      <c r="E46" s="237"/>
      <c r="F46" s="238"/>
      <c r="G46" s="238"/>
      <c r="H46" s="230"/>
      <c r="I46" s="239"/>
      <c r="J46" s="239"/>
      <c r="K46" s="239"/>
    </row>
    <row r="47" ht="21.75" customHeight="1" spans="1:11">
      <c r="A47" s="218"/>
      <c r="B47" s="310"/>
      <c r="C47" s="210" t="s">
        <v>55</v>
      </c>
      <c r="D47" s="236">
        <f>IF(D46=0,0,D45/D46)*100</f>
        <v>0</v>
      </c>
      <c r="E47" s="237" t="s">
        <v>22</v>
      </c>
      <c r="F47" s="240">
        <v>65</v>
      </c>
      <c r="G47" s="240">
        <v>80</v>
      </c>
      <c r="H47" s="241" t="s">
        <v>23</v>
      </c>
      <c r="I47" s="239"/>
      <c r="J47" s="239"/>
      <c r="K47" s="239"/>
    </row>
    <row r="48" ht="21.75" customHeight="1" spans="1:11">
      <c r="A48" s="218" t="s">
        <v>59</v>
      </c>
      <c r="B48" s="303" t="s">
        <v>51</v>
      </c>
      <c r="C48" s="210" t="s">
        <v>54</v>
      </c>
      <c r="D48" s="236">
        <v>0</v>
      </c>
      <c r="E48" s="237"/>
      <c r="F48" s="238"/>
      <c r="G48" s="238"/>
      <c r="H48" s="230"/>
      <c r="I48" s="239"/>
      <c r="J48" s="239"/>
      <c r="K48" s="239"/>
    </row>
    <row r="49" ht="21.75" customHeight="1" spans="1:11">
      <c r="A49" s="218"/>
      <c r="B49" s="310"/>
      <c r="C49" s="210" t="s">
        <v>26</v>
      </c>
      <c r="D49" s="236">
        <v>0</v>
      </c>
      <c r="E49" s="237"/>
      <c r="F49" s="238"/>
      <c r="G49" s="238"/>
      <c r="H49" s="230"/>
      <c r="I49" s="239"/>
      <c r="J49" s="239"/>
      <c r="K49" s="239"/>
    </row>
    <row r="50" ht="21.75" customHeight="1" spans="1:11">
      <c r="A50" s="218"/>
      <c r="B50" s="310"/>
      <c r="C50" s="210" t="s">
        <v>55</v>
      </c>
      <c r="D50" s="236">
        <f>IF(D49=0,0,D48/D49*100)</f>
        <v>0</v>
      </c>
      <c r="E50" s="237"/>
      <c r="F50" s="238"/>
      <c r="G50" s="238"/>
      <c r="H50" s="230"/>
      <c r="I50" s="239"/>
      <c r="J50" s="239"/>
      <c r="K50" s="239"/>
    </row>
    <row r="51" ht="21.75" customHeight="1" spans="1:11">
      <c r="A51" s="218" t="s">
        <v>60</v>
      </c>
      <c r="B51" s="303" t="s">
        <v>61</v>
      </c>
      <c r="C51" s="210" t="s">
        <v>54</v>
      </c>
      <c r="D51" s="283">
        <v>0</v>
      </c>
      <c r="E51" s="237"/>
      <c r="F51" s="238"/>
      <c r="G51" s="238"/>
      <c r="H51" s="230"/>
      <c r="I51" s="239"/>
      <c r="J51" s="239"/>
      <c r="K51" s="239"/>
    </row>
    <row r="52" ht="21.75" customHeight="1" spans="1:11">
      <c r="A52" s="218"/>
      <c r="B52" s="310"/>
      <c r="C52" s="210" t="s">
        <v>26</v>
      </c>
      <c r="D52" s="283">
        <v>0</v>
      </c>
      <c r="E52" s="237"/>
      <c r="F52" s="238"/>
      <c r="G52" s="238"/>
      <c r="H52" s="230"/>
      <c r="I52" s="239"/>
      <c r="J52" s="239"/>
      <c r="K52" s="239"/>
    </row>
    <row r="53" ht="21.75" customHeight="1" spans="1:11">
      <c r="A53" s="218"/>
      <c r="B53" s="310"/>
      <c r="C53" s="210" t="s">
        <v>55</v>
      </c>
      <c r="D53" s="236">
        <f>IF(D52=0,0,D51/D52*100)</f>
        <v>0</v>
      </c>
      <c r="E53" s="237" t="s">
        <v>22</v>
      </c>
      <c r="F53" s="240">
        <v>90</v>
      </c>
      <c r="G53" s="240">
        <v>105</v>
      </c>
      <c r="H53" s="241" t="s">
        <v>23</v>
      </c>
      <c r="I53" s="239"/>
      <c r="J53" s="239"/>
      <c r="K53" s="239"/>
    </row>
    <row r="54" ht="21.75" customHeight="1" spans="1:11">
      <c r="A54" s="218" t="s">
        <v>62</v>
      </c>
      <c r="B54" s="303" t="s">
        <v>63</v>
      </c>
      <c r="C54" s="210" t="s">
        <v>54</v>
      </c>
      <c r="D54" s="283">
        <v>0</v>
      </c>
      <c r="E54" s="237"/>
      <c r="F54" s="238"/>
      <c r="G54" s="238"/>
      <c r="H54" s="230"/>
      <c r="I54" s="239"/>
      <c r="J54" s="239"/>
      <c r="K54" s="239"/>
    </row>
    <row r="55" ht="21.75" customHeight="1" spans="1:11">
      <c r="A55" s="218"/>
      <c r="B55" s="310"/>
      <c r="C55" s="210" t="s">
        <v>26</v>
      </c>
      <c r="D55" s="283">
        <v>0</v>
      </c>
      <c r="E55" s="237"/>
      <c r="F55" s="238"/>
      <c r="G55" s="238"/>
      <c r="H55" s="230"/>
      <c r="I55" s="239"/>
      <c r="J55" s="239"/>
      <c r="K55" s="239"/>
    </row>
    <row r="56" ht="21.75" customHeight="1" spans="1:11">
      <c r="A56" s="218"/>
      <c r="B56" s="310"/>
      <c r="C56" s="210" t="s">
        <v>55</v>
      </c>
      <c r="D56" s="236">
        <f>IF(D55=0,0,D54/D55*100)</f>
        <v>0</v>
      </c>
      <c r="E56" s="237" t="s">
        <v>22</v>
      </c>
      <c r="F56" s="240">
        <v>90</v>
      </c>
      <c r="G56" s="240">
        <v>105</v>
      </c>
      <c r="H56" s="241" t="s">
        <v>23</v>
      </c>
      <c r="I56" s="239"/>
      <c r="J56" s="239"/>
      <c r="K56" s="239"/>
    </row>
    <row r="57" ht="21.75" customHeight="1" spans="1:11">
      <c r="A57" s="218" t="s">
        <v>64</v>
      </c>
      <c r="B57" s="303" t="s">
        <v>65</v>
      </c>
      <c r="C57" s="210" t="s">
        <v>54</v>
      </c>
      <c r="D57" s="236">
        <v>0</v>
      </c>
      <c r="E57" s="237"/>
      <c r="F57" s="238"/>
      <c r="G57" s="238"/>
      <c r="H57" s="230"/>
      <c r="I57" s="239"/>
      <c r="J57" s="239"/>
      <c r="K57" s="239"/>
    </row>
    <row r="58" ht="21.75" customHeight="1" spans="1:11">
      <c r="A58" s="218"/>
      <c r="B58" s="310"/>
      <c r="C58" s="210" t="s">
        <v>26</v>
      </c>
      <c r="D58" s="283">
        <v>0</v>
      </c>
      <c r="E58" s="237"/>
      <c r="F58" s="238"/>
      <c r="G58" s="238"/>
      <c r="H58" s="230"/>
      <c r="I58" s="239"/>
      <c r="J58" s="239"/>
      <c r="K58" s="239"/>
    </row>
    <row r="59" ht="21.75" customHeight="1" spans="1:11">
      <c r="A59" s="218"/>
      <c r="B59" s="310"/>
      <c r="C59" s="210" t="s">
        <v>55</v>
      </c>
      <c r="D59" s="283">
        <f>IF(D58=0,0,D57/D58*100)</f>
        <v>0</v>
      </c>
      <c r="E59" s="237" t="s">
        <v>22</v>
      </c>
      <c r="F59" s="240">
        <v>90</v>
      </c>
      <c r="G59" s="240">
        <v>105</v>
      </c>
      <c r="H59" s="241" t="s">
        <v>23</v>
      </c>
      <c r="I59" s="239"/>
      <c r="J59" s="239"/>
      <c r="K59" s="239"/>
    </row>
    <row r="60" ht="21.75" customHeight="1" spans="1:11">
      <c r="A60" s="218" t="s">
        <v>66</v>
      </c>
      <c r="B60" s="303" t="s">
        <v>67</v>
      </c>
      <c r="C60" s="210" t="s">
        <v>54</v>
      </c>
      <c r="D60" s="283">
        <v>0</v>
      </c>
      <c r="E60" s="237"/>
      <c r="F60" s="238"/>
      <c r="G60" s="238"/>
      <c r="H60" s="230"/>
      <c r="I60" s="239"/>
      <c r="J60" s="239"/>
      <c r="K60" s="239"/>
    </row>
    <row r="61" ht="21.75" customHeight="1" spans="1:11">
      <c r="A61" s="218"/>
      <c r="B61" s="310"/>
      <c r="C61" s="210" t="s">
        <v>26</v>
      </c>
      <c r="D61" s="283">
        <v>0</v>
      </c>
      <c r="E61" s="237"/>
      <c r="F61" s="238"/>
      <c r="G61" s="238"/>
      <c r="H61" s="230"/>
      <c r="I61" s="239"/>
      <c r="J61" s="239"/>
      <c r="K61" s="239"/>
    </row>
    <row r="62" ht="21.75" customHeight="1" spans="1:11">
      <c r="A62" s="218"/>
      <c r="B62" s="310"/>
      <c r="C62" s="210" t="s">
        <v>55</v>
      </c>
      <c r="D62" s="236">
        <f>IF(D61=0,0,D60/D61)*100</f>
        <v>0</v>
      </c>
      <c r="E62" s="237" t="s">
        <v>22</v>
      </c>
      <c r="F62" s="240">
        <v>100</v>
      </c>
      <c r="G62" s="240">
        <v>120</v>
      </c>
      <c r="H62" s="241" t="s">
        <v>23</v>
      </c>
      <c r="I62" s="239"/>
      <c r="J62" s="239"/>
      <c r="K62" s="239"/>
    </row>
    <row r="63" ht="21.75" customHeight="1" spans="1:11">
      <c r="A63" s="218" t="s">
        <v>68</v>
      </c>
      <c r="B63" s="303" t="s">
        <v>69</v>
      </c>
      <c r="C63" s="210" t="s">
        <v>54</v>
      </c>
      <c r="D63" s="283">
        <v>0</v>
      </c>
      <c r="E63" s="237"/>
      <c r="F63" s="238"/>
      <c r="G63" s="238"/>
      <c r="H63" s="230"/>
      <c r="I63" s="239"/>
      <c r="J63" s="239"/>
      <c r="K63" s="239"/>
    </row>
    <row r="64" ht="21.75" customHeight="1" spans="1:11">
      <c r="A64" s="218"/>
      <c r="B64" s="310"/>
      <c r="C64" s="210" t="s">
        <v>26</v>
      </c>
      <c r="D64" s="283">
        <v>0</v>
      </c>
      <c r="E64" s="237"/>
      <c r="F64" s="238"/>
      <c r="G64" s="238"/>
      <c r="H64" s="230"/>
      <c r="I64" s="239"/>
      <c r="J64" s="239"/>
      <c r="K64" s="239"/>
    </row>
    <row r="65" ht="21.75" customHeight="1" spans="1:11">
      <c r="A65" s="218"/>
      <c r="B65" s="310"/>
      <c r="C65" s="210" t="s">
        <v>55</v>
      </c>
      <c r="D65" s="236">
        <f>IF(D64=0,0,D63/D64*100)</f>
        <v>0</v>
      </c>
      <c r="E65" s="237" t="s">
        <v>22</v>
      </c>
      <c r="F65" s="240">
        <v>90</v>
      </c>
      <c r="G65" s="240">
        <v>105</v>
      </c>
      <c r="H65" s="241" t="s">
        <v>23</v>
      </c>
      <c r="I65" s="239"/>
      <c r="J65" s="239"/>
      <c r="K65" s="239"/>
    </row>
    <row r="66" ht="21.75" customHeight="1" spans="1:11">
      <c r="A66" s="218" t="s">
        <v>70</v>
      </c>
      <c r="B66" s="303" t="s">
        <v>71</v>
      </c>
      <c r="C66" s="210" t="s">
        <v>54</v>
      </c>
      <c r="D66" s="283">
        <v>0</v>
      </c>
      <c r="E66" s="237"/>
      <c r="F66" s="238"/>
      <c r="G66" s="238"/>
      <c r="H66" s="230"/>
      <c r="I66" s="239"/>
      <c r="J66" s="239"/>
      <c r="K66" s="239"/>
    </row>
    <row r="67" ht="21.75" customHeight="1" spans="1:11">
      <c r="A67" s="218"/>
      <c r="B67" s="310"/>
      <c r="C67" s="210" t="s">
        <v>26</v>
      </c>
      <c r="D67" s="283">
        <v>0</v>
      </c>
      <c r="E67" s="237"/>
      <c r="F67" s="238"/>
      <c r="G67" s="238"/>
      <c r="H67" s="230"/>
      <c r="I67" s="239"/>
      <c r="J67" s="239"/>
      <c r="K67" s="239"/>
    </row>
    <row r="68" ht="21.75" customHeight="1" spans="1:11">
      <c r="A68" s="218"/>
      <c r="B68" s="310"/>
      <c r="C68" s="210" t="s">
        <v>55</v>
      </c>
      <c r="D68" s="236">
        <f>IF(D67=0,0,D66/D67)*100</f>
        <v>0</v>
      </c>
      <c r="E68" s="237" t="s">
        <v>22</v>
      </c>
      <c r="F68" s="240">
        <v>65</v>
      </c>
      <c r="G68" s="240">
        <v>80</v>
      </c>
      <c r="H68" s="241" t="s">
        <v>23</v>
      </c>
      <c r="I68" s="239"/>
      <c r="J68" s="239"/>
      <c r="K68" s="239"/>
    </row>
    <row r="69" ht="21.75" customHeight="1" spans="1:11">
      <c r="A69" s="218" t="s">
        <v>72</v>
      </c>
      <c r="B69" s="303" t="s">
        <v>71</v>
      </c>
      <c r="C69" s="210" t="s">
        <v>54</v>
      </c>
      <c r="D69" s="236">
        <v>0</v>
      </c>
      <c r="E69" s="237"/>
      <c r="F69" s="238"/>
      <c r="G69" s="238"/>
      <c r="H69" s="230"/>
      <c r="I69" s="239"/>
      <c r="J69" s="239"/>
      <c r="K69" s="239"/>
    </row>
    <row r="70" ht="21.75" customHeight="1" spans="1:11">
      <c r="A70" s="218"/>
      <c r="B70" s="310"/>
      <c r="C70" s="210" t="s">
        <v>26</v>
      </c>
      <c r="D70" s="236">
        <v>0</v>
      </c>
      <c r="E70" s="237"/>
      <c r="F70" s="238"/>
      <c r="G70" s="238"/>
      <c r="H70" s="230"/>
      <c r="I70" s="239"/>
      <c r="J70" s="239"/>
      <c r="K70" s="239"/>
    </row>
    <row r="71" ht="21.75" customHeight="1" spans="1:11">
      <c r="A71" s="218"/>
      <c r="B71" s="310"/>
      <c r="C71" s="210" t="s">
        <v>55</v>
      </c>
      <c r="D71" s="236">
        <f>IF(D70=0,0,D69/D70*100)</f>
        <v>0</v>
      </c>
      <c r="E71" s="237" t="s">
        <v>22</v>
      </c>
      <c r="F71" s="240">
        <v>65</v>
      </c>
      <c r="G71" s="240">
        <v>80</v>
      </c>
      <c r="H71" s="241" t="s">
        <v>23</v>
      </c>
      <c r="I71" s="239"/>
      <c r="J71" s="239"/>
      <c r="K71" s="239"/>
    </row>
    <row r="72" ht="21.75" customHeight="1" spans="1:11">
      <c r="A72" s="218" t="s">
        <v>73</v>
      </c>
      <c r="B72" s="303" t="s">
        <v>74</v>
      </c>
      <c r="C72" s="210" t="s">
        <v>54</v>
      </c>
      <c r="D72" s="236">
        <v>0</v>
      </c>
      <c r="E72" s="237"/>
      <c r="F72" s="238"/>
      <c r="G72" s="238"/>
      <c r="H72" s="230"/>
      <c r="I72" s="239"/>
      <c r="J72" s="239"/>
      <c r="K72" s="239"/>
    </row>
    <row r="73" ht="21.75" customHeight="1" spans="1:11">
      <c r="A73" s="218"/>
      <c r="B73" s="310"/>
      <c r="C73" s="210" t="s">
        <v>26</v>
      </c>
      <c r="D73" s="236">
        <v>0</v>
      </c>
      <c r="E73" s="237"/>
      <c r="F73" s="238"/>
      <c r="G73" s="238"/>
      <c r="H73" s="230"/>
      <c r="I73" s="239"/>
      <c r="J73" s="239"/>
      <c r="K73" s="239"/>
    </row>
    <row r="74" ht="21.75" customHeight="1" spans="1:11">
      <c r="A74" s="218"/>
      <c r="B74" s="310"/>
      <c r="C74" s="210" t="s">
        <v>55</v>
      </c>
      <c r="D74" s="236">
        <f>IF(D73=0,0,D72/D73*100)</f>
        <v>0</v>
      </c>
      <c r="E74" s="237" t="s">
        <v>22</v>
      </c>
      <c r="F74" s="240">
        <v>90</v>
      </c>
      <c r="G74" s="240">
        <v>105</v>
      </c>
      <c r="H74" s="249" t="s">
        <v>23</v>
      </c>
      <c r="I74" s="250"/>
      <c r="J74" s="250"/>
      <c r="K74" s="250"/>
    </row>
    <row r="75" ht="21.75" customHeight="1" spans="1:11">
      <c r="A75" s="311" t="s">
        <v>75</v>
      </c>
      <c r="B75" s="303" t="s">
        <v>76</v>
      </c>
      <c r="C75" s="210" t="s">
        <v>54</v>
      </c>
      <c r="D75" s="236">
        <v>0</v>
      </c>
      <c r="E75" s="237"/>
      <c r="F75" s="238"/>
      <c r="G75" s="290"/>
      <c r="H75" s="54"/>
      <c r="I75" s="54"/>
      <c r="J75" s="54"/>
      <c r="K75" s="54"/>
    </row>
    <row r="76" ht="21.75" customHeight="1" spans="1:11">
      <c r="A76" s="312"/>
      <c r="B76" s="310"/>
      <c r="C76" s="210" t="s">
        <v>26</v>
      </c>
      <c r="D76" s="236">
        <v>0</v>
      </c>
      <c r="E76" s="237"/>
      <c r="F76" s="238"/>
      <c r="G76" s="290"/>
      <c r="H76" s="112"/>
      <c r="I76" s="112"/>
      <c r="J76" s="112"/>
      <c r="K76" s="112"/>
    </row>
    <row r="77" ht="21.75" customHeight="1" spans="1:11">
      <c r="A77" s="313"/>
      <c r="B77" s="310"/>
      <c r="C77" s="210" t="s">
        <v>55</v>
      </c>
      <c r="D77" s="236">
        <f>IF(D76=0,0,D75/D76*100)</f>
        <v>0</v>
      </c>
      <c r="E77" s="237" t="s">
        <v>22</v>
      </c>
      <c r="F77" s="240">
        <v>90</v>
      </c>
      <c r="G77" s="240">
        <v>105</v>
      </c>
      <c r="H77" s="249" t="s">
        <v>23</v>
      </c>
      <c r="I77" s="250"/>
      <c r="J77" s="250"/>
      <c r="K77" s="250"/>
    </row>
    <row r="78" ht="21.75" customHeight="1" spans="1:11">
      <c r="A78" s="218" t="s">
        <v>77</v>
      </c>
      <c r="B78" s="303" t="s">
        <v>78</v>
      </c>
      <c r="C78" s="210" t="s">
        <v>54</v>
      </c>
      <c r="D78" s="236">
        <v>0</v>
      </c>
      <c r="E78" s="237"/>
      <c r="F78" s="238"/>
      <c r="G78" s="238"/>
      <c r="H78" s="261"/>
      <c r="I78" s="262"/>
      <c r="J78" s="262"/>
      <c r="K78" s="262"/>
    </row>
    <row r="79" ht="21.75" customHeight="1" spans="1:11">
      <c r="A79" s="218"/>
      <c r="B79" s="310"/>
      <c r="C79" s="210" t="s">
        <v>26</v>
      </c>
      <c r="D79" s="236">
        <v>0</v>
      </c>
      <c r="E79" s="237"/>
      <c r="F79" s="238"/>
      <c r="G79" s="238"/>
      <c r="H79" s="230"/>
      <c r="I79" s="239"/>
      <c r="J79" s="239"/>
      <c r="K79" s="239"/>
    </row>
    <row r="80" ht="21.75" customHeight="1" spans="1:11">
      <c r="A80" s="218"/>
      <c r="B80" s="310"/>
      <c r="C80" s="210" t="s">
        <v>55</v>
      </c>
      <c r="D80" s="236">
        <f>IF(D79=0,0,D78/D79*100)</f>
        <v>0</v>
      </c>
      <c r="E80" s="237" t="s">
        <v>22</v>
      </c>
      <c r="F80" s="240">
        <v>65</v>
      </c>
      <c r="G80" s="240">
        <v>80</v>
      </c>
      <c r="H80" s="241" t="s">
        <v>23</v>
      </c>
      <c r="I80" s="239"/>
      <c r="J80" s="239"/>
      <c r="K80" s="239"/>
    </row>
    <row r="81" ht="21.75" customHeight="1" spans="1:11">
      <c r="A81" s="218" t="s">
        <v>79</v>
      </c>
      <c r="B81" s="303" t="s">
        <v>80</v>
      </c>
      <c r="C81" s="210" t="s">
        <v>54</v>
      </c>
      <c r="D81" s="236">
        <v>0</v>
      </c>
      <c r="E81" s="237"/>
      <c r="F81" s="238"/>
      <c r="G81" s="238"/>
      <c r="H81" s="230"/>
      <c r="I81" s="239"/>
      <c r="J81" s="239"/>
      <c r="K81" s="239"/>
    </row>
    <row r="82" ht="21.75" customHeight="1" spans="1:11">
      <c r="A82" s="218"/>
      <c r="B82" s="310"/>
      <c r="C82" s="210" t="s">
        <v>26</v>
      </c>
      <c r="D82" s="236">
        <v>0</v>
      </c>
      <c r="E82" s="237"/>
      <c r="F82" s="238"/>
      <c r="G82" s="238"/>
      <c r="H82" s="230"/>
      <c r="I82" s="239"/>
      <c r="J82" s="239"/>
      <c r="K82" s="239"/>
    </row>
    <row r="83" ht="21.75" customHeight="1" spans="1:11">
      <c r="A83" s="218"/>
      <c r="B83" s="310"/>
      <c r="C83" s="210" t="s">
        <v>55</v>
      </c>
      <c r="D83" s="236">
        <f>IF(D82=0,0,D81/D82*100)</f>
        <v>0</v>
      </c>
      <c r="E83" s="237" t="s">
        <v>22</v>
      </c>
      <c r="F83" s="240">
        <v>65</v>
      </c>
      <c r="G83" s="240">
        <v>80</v>
      </c>
      <c r="H83" s="241" t="s">
        <v>23</v>
      </c>
      <c r="I83" s="239"/>
      <c r="J83" s="239"/>
      <c r="K83" s="239"/>
    </row>
    <row r="84" ht="21.75" customHeight="1" spans="1:11">
      <c r="A84" s="231" t="s">
        <v>81</v>
      </c>
      <c r="B84" s="301"/>
      <c r="C84" s="12"/>
      <c r="D84" s="232"/>
      <c r="E84" s="232"/>
      <c r="F84" s="232"/>
      <c r="G84" s="232"/>
      <c r="H84" s="302"/>
      <c r="I84" s="232"/>
      <c r="J84" s="232"/>
      <c r="K84" s="232"/>
    </row>
    <row r="85" ht="21.75" customHeight="1" spans="1:11">
      <c r="A85" s="218" t="s">
        <v>82</v>
      </c>
      <c r="B85" s="303" t="s">
        <v>83</v>
      </c>
      <c r="C85" s="210" t="s">
        <v>84</v>
      </c>
      <c r="D85" s="236">
        <v>0</v>
      </c>
      <c r="E85" s="237"/>
      <c r="F85" s="238"/>
      <c r="G85" s="238"/>
      <c r="H85" s="230"/>
      <c r="I85" s="239"/>
      <c r="J85" s="239"/>
      <c r="K85" s="239"/>
    </row>
    <row r="86" ht="21.75" customHeight="1" spans="1:11">
      <c r="A86" s="218"/>
      <c r="B86" s="305"/>
      <c r="C86" s="210" t="s">
        <v>26</v>
      </c>
      <c r="D86" s="236">
        <v>0</v>
      </c>
      <c r="E86" s="237"/>
      <c r="F86" s="238"/>
      <c r="G86" s="238"/>
      <c r="H86" s="230"/>
      <c r="I86" s="239"/>
      <c r="J86" s="239"/>
      <c r="K86" s="239"/>
    </row>
    <row r="87" ht="21.75" customHeight="1" spans="1:11">
      <c r="A87" s="218"/>
      <c r="B87" s="305"/>
      <c r="C87" s="210" t="s">
        <v>85</v>
      </c>
      <c r="D87" s="236">
        <f>IF(D85=0,0,D86/D85-1)*100</f>
        <v>0</v>
      </c>
      <c r="E87" s="237" t="s">
        <v>22</v>
      </c>
      <c r="F87" s="240">
        <v>5</v>
      </c>
      <c r="G87" s="240">
        <v>20</v>
      </c>
      <c r="H87" s="241" t="s">
        <v>23</v>
      </c>
      <c r="I87" s="239"/>
      <c r="J87" s="239"/>
      <c r="K87" s="239"/>
    </row>
    <row r="88" ht="21.75" customHeight="1" spans="1:11">
      <c r="A88" s="218" t="s">
        <v>86</v>
      </c>
      <c r="B88" s="303" t="s">
        <v>47</v>
      </c>
      <c r="C88" s="210" t="s">
        <v>84</v>
      </c>
      <c r="D88" s="236">
        <v>0</v>
      </c>
      <c r="E88" s="237"/>
      <c r="F88" s="238"/>
      <c r="G88" s="238"/>
      <c r="H88" s="230"/>
      <c r="I88" s="239"/>
      <c r="J88" s="239"/>
      <c r="K88" s="239"/>
    </row>
    <row r="89" ht="21.75" customHeight="1" spans="1:11">
      <c r="A89" s="218"/>
      <c r="B89" s="310"/>
      <c r="C89" s="210" t="s">
        <v>26</v>
      </c>
      <c r="D89" s="236">
        <v>0</v>
      </c>
      <c r="E89" s="237"/>
      <c r="F89" s="238"/>
      <c r="G89" s="238"/>
      <c r="H89" s="230"/>
      <c r="I89" s="239"/>
      <c r="J89" s="239"/>
      <c r="K89" s="239"/>
    </row>
    <row r="90" ht="21.75" customHeight="1" spans="1:11">
      <c r="A90" s="218"/>
      <c r="B90" s="310"/>
      <c r="C90" s="210" t="s">
        <v>85</v>
      </c>
      <c r="D90" s="236">
        <f>IF(D88=0,0,D89/D88-1)*100</f>
        <v>0</v>
      </c>
      <c r="E90" s="237" t="s">
        <v>22</v>
      </c>
      <c r="F90" s="240">
        <v>0</v>
      </c>
      <c r="G90" s="240">
        <v>30</v>
      </c>
      <c r="H90" s="241" t="s">
        <v>23</v>
      </c>
      <c r="I90" s="239"/>
      <c r="J90" s="239"/>
      <c r="K90" s="239"/>
    </row>
    <row r="91" ht="21.75" customHeight="1" spans="1:11">
      <c r="A91" s="218" t="s">
        <v>87</v>
      </c>
      <c r="B91" s="303" t="s">
        <v>49</v>
      </c>
      <c r="C91" s="210" t="s">
        <v>84</v>
      </c>
      <c r="D91" s="236">
        <v>0</v>
      </c>
      <c r="E91" s="237"/>
      <c r="F91" s="238"/>
      <c r="G91" s="238"/>
      <c r="H91" s="230"/>
      <c r="I91" s="239"/>
      <c r="J91" s="239"/>
      <c r="K91" s="239"/>
    </row>
    <row r="92" ht="21.75" customHeight="1" spans="1:11">
      <c r="A92" s="218"/>
      <c r="B92" s="310"/>
      <c r="C92" s="210" t="s">
        <v>26</v>
      </c>
      <c r="D92" s="236">
        <v>0</v>
      </c>
      <c r="E92" s="237"/>
      <c r="F92" s="238"/>
      <c r="G92" s="238"/>
      <c r="H92" s="230"/>
      <c r="I92" s="239"/>
      <c r="J92" s="239"/>
      <c r="K92" s="239"/>
    </row>
    <row r="93" ht="21.75" customHeight="1" spans="1:11">
      <c r="A93" s="218"/>
      <c r="B93" s="310"/>
      <c r="C93" s="210" t="s">
        <v>85</v>
      </c>
      <c r="D93" s="236">
        <f>IF(D91=0,0,D92/D91-1)*100</f>
        <v>0</v>
      </c>
      <c r="E93" s="237" t="s">
        <v>22</v>
      </c>
      <c r="F93" s="240">
        <v>0</v>
      </c>
      <c r="G93" s="240">
        <v>20</v>
      </c>
      <c r="H93" s="241" t="s">
        <v>23</v>
      </c>
      <c r="I93" s="239"/>
      <c r="J93" s="239"/>
      <c r="K93" s="239"/>
    </row>
    <row r="94" ht="21.75" customHeight="1" spans="1:11">
      <c r="A94" s="218" t="s">
        <v>88</v>
      </c>
      <c r="B94" s="303" t="s">
        <v>51</v>
      </c>
      <c r="C94" s="210" t="s">
        <v>84</v>
      </c>
      <c r="D94" s="236">
        <v>0</v>
      </c>
      <c r="E94" s="237"/>
      <c r="F94" s="238"/>
      <c r="G94" s="238"/>
      <c r="H94" s="230"/>
      <c r="I94" s="239"/>
      <c r="J94" s="239"/>
      <c r="K94" s="239"/>
    </row>
    <row r="95" ht="21.75" customHeight="1" spans="1:11">
      <c r="A95" s="218"/>
      <c r="B95" s="310"/>
      <c r="C95" s="210" t="s">
        <v>26</v>
      </c>
      <c r="D95" s="236">
        <v>0</v>
      </c>
      <c r="E95" s="237"/>
      <c r="F95" s="238"/>
      <c r="G95" s="238"/>
      <c r="H95" s="230"/>
      <c r="I95" s="239"/>
      <c r="J95" s="239"/>
      <c r="K95" s="239"/>
    </row>
    <row r="96" ht="21.75" customHeight="1" spans="1:11">
      <c r="A96" s="218"/>
      <c r="B96" s="310"/>
      <c r="C96" s="210" t="s">
        <v>85</v>
      </c>
      <c r="D96" s="236">
        <f>IF(D94=0,0,D95/D94-1)*100</f>
        <v>0</v>
      </c>
      <c r="E96" s="237" t="s">
        <v>22</v>
      </c>
      <c r="F96" s="240">
        <v>0</v>
      </c>
      <c r="G96" s="240">
        <v>20</v>
      </c>
      <c r="H96" s="241" t="s">
        <v>23</v>
      </c>
      <c r="I96" s="239"/>
      <c r="J96" s="239"/>
      <c r="K96" s="239"/>
    </row>
    <row r="97" ht="21.75" customHeight="1" spans="1:11">
      <c r="A97" s="218" t="s">
        <v>89</v>
      </c>
      <c r="B97" s="303" t="s">
        <v>61</v>
      </c>
      <c r="C97" s="210" t="s">
        <v>84</v>
      </c>
      <c r="D97" s="283">
        <v>0</v>
      </c>
      <c r="E97" s="237"/>
      <c r="F97" s="238"/>
      <c r="G97" s="238"/>
      <c r="H97" s="230"/>
      <c r="I97" s="239"/>
      <c r="J97" s="239"/>
      <c r="K97" s="239"/>
    </row>
    <row r="98" ht="21.75" customHeight="1" spans="1:11">
      <c r="A98" s="218"/>
      <c r="B98" s="310"/>
      <c r="C98" s="210" t="s">
        <v>26</v>
      </c>
      <c r="D98" s="283">
        <v>0</v>
      </c>
      <c r="E98" s="237"/>
      <c r="F98" s="238"/>
      <c r="G98" s="238"/>
      <c r="H98" s="230"/>
      <c r="I98" s="239"/>
      <c r="J98" s="239"/>
      <c r="K98" s="239"/>
    </row>
    <row r="99" ht="21.75" customHeight="1" spans="1:11">
      <c r="A99" s="218"/>
      <c r="B99" s="310"/>
      <c r="C99" s="210" t="s">
        <v>85</v>
      </c>
      <c r="D99" s="236">
        <f>IF(D97=0,0,D98/D97-1)*100</f>
        <v>0</v>
      </c>
      <c r="E99" s="237" t="s">
        <v>22</v>
      </c>
      <c r="F99" s="240">
        <v>0</v>
      </c>
      <c r="G99" s="240">
        <v>10</v>
      </c>
      <c r="H99" s="241" t="s">
        <v>23</v>
      </c>
      <c r="I99" s="239"/>
      <c r="J99" s="239"/>
      <c r="K99" s="239"/>
    </row>
    <row r="100" ht="21.75" customHeight="1" spans="1:11">
      <c r="A100" s="218" t="s">
        <v>90</v>
      </c>
      <c r="B100" s="303" t="s">
        <v>63</v>
      </c>
      <c r="C100" s="210" t="s">
        <v>84</v>
      </c>
      <c r="D100" s="283">
        <v>0</v>
      </c>
      <c r="E100" s="237"/>
      <c r="F100" s="238"/>
      <c r="G100" s="238"/>
      <c r="H100" s="230"/>
      <c r="I100" s="239"/>
      <c r="J100" s="239"/>
      <c r="K100" s="239"/>
    </row>
    <row r="101" ht="21.75" customHeight="1" spans="1:11">
      <c r="A101" s="218"/>
      <c r="B101" s="310"/>
      <c r="C101" s="210" t="s">
        <v>26</v>
      </c>
      <c r="D101" s="283">
        <v>0</v>
      </c>
      <c r="E101" s="237"/>
      <c r="F101" s="238"/>
      <c r="G101" s="238"/>
      <c r="H101" s="230"/>
      <c r="I101" s="239"/>
      <c r="J101" s="239"/>
      <c r="K101" s="239"/>
    </row>
    <row r="102" ht="21.75" customHeight="1" spans="1:11">
      <c r="A102" s="218"/>
      <c r="B102" s="310"/>
      <c r="C102" s="210" t="s">
        <v>85</v>
      </c>
      <c r="D102" s="236">
        <f>IF(D100=0,0,D101/D100-1)*100</f>
        <v>0</v>
      </c>
      <c r="E102" s="237" t="s">
        <v>22</v>
      </c>
      <c r="F102" s="240">
        <v>0</v>
      </c>
      <c r="G102" s="240">
        <v>10</v>
      </c>
      <c r="H102" s="241" t="s">
        <v>23</v>
      </c>
      <c r="I102" s="239"/>
      <c r="J102" s="239"/>
      <c r="K102" s="239"/>
    </row>
    <row r="103" ht="21.75" customHeight="1" spans="1:11">
      <c r="A103" s="314" t="s">
        <v>91</v>
      </c>
      <c r="B103" s="303" t="s">
        <v>65</v>
      </c>
      <c r="C103" s="210" t="s">
        <v>84</v>
      </c>
      <c r="D103" s="283">
        <v>0</v>
      </c>
      <c r="E103" s="237"/>
      <c r="F103" s="238"/>
      <c r="G103" s="238"/>
      <c r="H103" s="230"/>
      <c r="I103" s="239"/>
      <c r="J103" s="239"/>
      <c r="K103" s="239"/>
    </row>
    <row r="104" ht="21.75" customHeight="1" spans="1:11">
      <c r="A104" s="314"/>
      <c r="B104" s="310"/>
      <c r="C104" s="210" t="s">
        <v>26</v>
      </c>
      <c r="D104" s="283">
        <v>0</v>
      </c>
      <c r="E104" s="237"/>
      <c r="F104" s="238"/>
      <c r="G104" s="238"/>
      <c r="H104" s="230"/>
      <c r="I104" s="239"/>
      <c r="J104" s="239"/>
      <c r="K104" s="239"/>
    </row>
    <row r="105" ht="21.75" customHeight="1" spans="1:11">
      <c r="A105" s="314"/>
      <c r="B105" s="310"/>
      <c r="C105" s="210" t="s">
        <v>85</v>
      </c>
      <c r="D105" s="236">
        <f>IF(D103=0,0,D104/D103-1)*100</f>
        <v>0</v>
      </c>
      <c r="E105" s="237" t="s">
        <v>22</v>
      </c>
      <c r="F105" s="240">
        <v>0</v>
      </c>
      <c r="G105" s="240">
        <v>10</v>
      </c>
      <c r="H105" s="241" t="s">
        <v>23</v>
      </c>
      <c r="I105" s="239"/>
      <c r="J105" s="239"/>
      <c r="K105" s="239"/>
    </row>
    <row r="106" ht="21.75" customHeight="1" spans="1:11">
      <c r="A106" s="218" t="s">
        <v>92</v>
      </c>
      <c r="B106" s="303" t="s">
        <v>67</v>
      </c>
      <c r="C106" s="210" t="s">
        <v>84</v>
      </c>
      <c r="D106" s="236">
        <v>0</v>
      </c>
      <c r="E106" s="237"/>
      <c r="F106" s="238"/>
      <c r="G106" s="238"/>
      <c r="H106" s="230"/>
      <c r="I106" s="239"/>
      <c r="J106" s="239"/>
      <c r="K106" s="239"/>
    </row>
    <row r="107" ht="21.75" customHeight="1" spans="1:11">
      <c r="A107" s="218"/>
      <c r="B107" s="310"/>
      <c r="C107" s="210" t="s">
        <v>26</v>
      </c>
      <c r="D107" s="236">
        <v>0</v>
      </c>
      <c r="E107" s="237"/>
      <c r="F107" s="238"/>
      <c r="G107" s="238"/>
      <c r="H107" s="230"/>
      <c r="I107" s="239"/>
      <c r="J107" s="239"/>
      <c r="K107" s="239"/>
    </row>
    <row r="108" ht="21.75" customHeight="1" spans="1:11">
      <c r="A108" s="218"/>
      <c r="B108" s="310"/>
      <c r="C108" s="210" t="s">
        <v>85</v>
      </c>
      <c r="D108" s="236">
        <f>IF(D106=0,0,D107/D106*100-100)</f>
        <v>0</v>
      </c>
      <c r="E108" s="237" t="s">
        <v>22</v>
      </c>
      <c r="F108" s="240">
        <v>-30</v>
      </c>
      <c r="G108" s="240">
        <v>0</v>
      </c>
      <c r="H108" s="241" t="s">
        <v>23</v>
      </c>
      <c r="I108" s="239"/>
      <c r="J108" s="239"/>
      <c r="K108" s="239"/>
    </row>
    <row r="109" ht="21.75" customHeight="1" spans="1:11">
      <c r="A109" s="218" t="s">
        <v>93</v>
      </c>
      <c r="B109" s="303" t="s">
        <v>69</v>
      </c>
      <c r="C109" s="210" t="s">
        <v>84</v>
      </c>
      <c r="D109" s="283">
        <v>0</v>
      </c>
      <c r="E109" s="237"/>
      <c r="F109" s="238"/>
      <c r="G109" s="238"/>
      <c r="H109" s="230"/>
      <c r="I109" s="239"/>
      <c r="J109" s="239"/>
      <c r="K109" s="239"/>
    </row>
    <row r="110" ht="21.75" customHeight="1" spans="1:11">
      <c r="A110" s="218"/>
      <c r="B110" s="310"/>
      <c r="C110" s="210" t="s">
        <v>26</v>
      </c>
      <c r="D110" s="283">
        <v>0</v>
      </c>
      <c r="E110" s="237"/>
      <c r="F110" s="238"/>
      <c r="G110" s="238"/>
      <c r="H110" s="230"/>
      <c r="I110" s="239"/>
      <c r="J110" s="239"/>
      <c r="K110" s="239"/>
    </row>
    <row r="111" ht="21.75" customHeight="1" spans="1:11">
      <c r="A111" s="218"/>
      <c r="B111" s="310"/>
      <c r="C111" s="210" t="s">
        <v>85</v>
      </c>
      <c r="D111" s="236">
        <f>IF(D109=0,0,D110/D109-1)*100</f>
        <v>0</v>
      </c>
      <c r="E111" s="237" t="s">
        <v>22</v>
      </c>
      <c r="F111" s="240">
        <v>0</v>
      </c>
      <c r="G111" s="240">
        <v>10</v>
      </c>
      <c r="H111" s="241" t="s">
        <v>23</v>
      </c>
      <c r="I111" s="239"/>
      <c r="J111" s="239"/>
      <c r="K111" s="239"/>
    </row>
    <row r="112" ht="21.75" customHeight="1" spans="1:11">
      <c r="A112" s="218" t="s">
        <v>94</v>
      </c>
      <c r="B112" s="303" t="s">
        <v>71</v>
      </c>
      <c r="C112" s="210" t="s">
        <v>84</v>
      </c>
      <c r="D112" s="236">
        <v>0</v>
      </c>
      <c r="E112" s="237"/>
      <c r="F112" s="238"/>
      <c r="G112" s="238"/>
      <c r="H112" s="230"/>
      <c r="I112" s="239"/>
      <c r="J112" s="239"/>
      <c r="K112" s="239"/>
    </row>
    <row r="113" ht="21.75" customHeight="1" spans="1:11">
      <c r="A113" s="218"/>
      <c r="B113" s="310"/>
      <c r="C113" s="210" t="s">
        <v>26</v>
      </c>
      <c r="D113" s="236">
        <v>0</v>
      </c>
      <c r="E113" s="237"/>
      <c r="F113" s="238"/>
      <c r="G113" s="238"/>
      <c r="H113" s="230"/>
      <c r="I113" s="239"/>
      <c r="J113" s="239"/>
      <c r="K113" s="239"/>
    </row>
    <row r="114" ht="21.75" customHeight="1" spans="1:11">
      <c r="A114" s="218"/>
      <c r="B114" s="310"/>
      <c r="C114" s="210" t="s">
        <v>85</v>
      </c>
      <c r="D114" s="236">
        <f>IF(D112=0,0,D113/D112*100-100)</f>
        <v>0</v>
      </c>
      <c r="E114" s="237" t="s">
        <v>22</v>
      </c>
      <c r="F114" s="240">
        <v>0</v>
      </c>
      <c r="G114" s="240">
        <v>10</v>
      </c>
      <c r="H114" s="241" t="s">
        <v>23</v>
      </c>
      <c r="I114" s="239"/>
      <c r="J114" s="239"/>
      <c r="K114" s="239"/>
    </row>
    <row r="115" ht="21.75" customHeight="1" spans="1:11">
      <c r="A115" s="218" t="s">
        <v>95</v>
      </c>
      <c r="B115" s="303" t="s">
        <v>71</v>
      </c>
      <c r="C115" s="210" t="s">
        <v>84</v>
      </c>
      <c r="D115" s="283">
        <v>0</v>
      </c>
      <c r="E115" s="237"/>
      <c r="F115" s="238"/>
      <c r="G115" s="238"/>
      <c r="H115" s="230"/>
      <c r="I115" s="239"/>
      <c r="J115" s="239"/>
      <c r="K115" s="239"/>
    </row>
    <row r="116" ht="21.75" customHeight="1" spans="1:11">
      <c r="A116" s="218"/>
      <c r="B116" s="310"/>
      <c r="C116" s="210" t="s">
        <v>26</v>
      </c>
      <c r="D116" s="283">
        <v>0</v>
      </c>
      <c r="E116" s="237"/>
      <c r="F116" s="238"/>
      <c r="G116" s="238"/>
      <c r="H116" s="230"/>
      <c r="I116" s="239"/>
      <c r="J116" s="239"/>
      <c r="K116" s="239"/>
    </row>
    <row r="117" ht="21.75" customHeight="1" spans="1:11">
      <c r="A117" s="218"/>
      <c r="B117" s="310"/>
      <c r="C117" s="210" t="s">
        <v>85</v>
      </c>
      <c r="D117" s="236">
        <f>IF(D115=0,0,D116/D115-1)*100</f>
        <v>0</v>
      </c>
      <c r="E117" s="237" t="s">
        <v>22</v>
      </c>
      <c r="F117" s="240">
        <v>0</v>
      </c>
      <c r="G117" s="240">
        <v>20</v>
      </c>
      <c r="H117" s="241" t="s">
        <v>23</v>
      </c>
      <c r="I117" s="239"/>
      <c r="J117" s="239"/>
      <c r="K117" s="239"/>
    </row>
    <row r="118" ht="21.75" customHeight="1" spans="1:11">
      <c r="A118" s="218" t="s">
        <v>96</v>
      </c>
      <c r="B118" s="303" t="s">
        <v>74</v>
      </c>
      <c r="C118" s="210" t="s">
        <v>84</v>
      </c>
      <c r="D118" s="283">
        <v>0</v>
      </c>
      <c r="E118" s="237"/>
      <c r="F118" s="238"/>
      <c r="G118" s="238"/>
      <c r="H118" s="230"/>
      <c r="I118" s="239"/>
      <c r="J118" s="239"/>
      <c r="K118" s="239"/>
    </row>
    <row r="119" ht="21.75" customHeight="1" spans="1:11">
      <c r="A119" s="218"/>
      <c r="B119" s="310"/>
      <c r="C119" s="210" t="s">
        <v>26</v>
      </c>
      <c r="D119" s="283">
        <v>0</v>
      </c>
      <c r="E119" s="237"/>
      <c r="F119" s="238"/>
      <c r="G119" s="238"/>
      <c r="H119" s="230"/>
      <c r="I119" s="239"/>
      <c r="J119" s="239"/>
      <c r="K119" s="239"/>
    </row>
    <row r="120" ht="21.75" customHeight="1" spans="1:11">
      <c r="A120" s="218"/>
      <c r="B120" s="310"/>
      <c r="C120" s="210" t="s">
        <v>85</v>
      </c>
      <c r="D120" s="236">
        <f>IF(D118=0,0,D119/D118-1)*100</f>
        <v>0</v>
      </c>
      <c r="E120" s="237" t="s">
        <v>22</v>
      </c>
      <c r="F120" s="240">
        <v>0</v>
      </c>
      <c r="G120" s="240">
        <v>10</v>
      </c>
      <c r="H120" s="241" t="s">
        <v>23</v>
      </c>
      <c r="I120" s="239"/>
      <c r="J120" s="239"/>
      <c r="K120" s="239"/>
    </row>
    <row r="121" ht="21.75" customHeight="1" spans="1:11">
      <c r="A121" s="218" t="s">
        <v>97</v>
      </c>
      <c r="B121" s="303" t="s">
        <v>76</v>
      </c>
      <c r="C121" s="210" t="s">
        <v>84</v>
      </c>
      <c r="D121" s="283">
        <v>0</v>
      </c>
      <c r="E121" s="237"/>
      <c r="F121" s="238"/>
      <c r="G121" s="238"/>
      <c r="H121" s="230"/>
      <c r="I121" s="239"/>
      <c r="J121" s="239"/>
      <c r="K121" s="239"/>
    </row>
    <row r="122" ht="21.75" customHeight="1" spans="1:11">
      <c r="A122" s="218"/>
      <c r="B122" s="310"/>
      <c r="C122" s="210" t="s">
        <v>26</v>
      </c>
      <c r="D122" s="283">
        <v>0</v>
      </c>
      <c r="E122" s="237"/>
      <c r="F122" s="238"/>
      <c r="G122" s="238"/>
      <c r="H122" s="230"/>
      <c r="I122" s="239"/>
      <c r="J122" s="239"/>
      <c r="K122" s="239"/>
    </row>
    <row r="123" ht="21.75" customHeight="1" spans="1:11">
      <c r="A123" s="218"/>
      <c r="B123" s="310"/>
      <c r="C123" s="210" t="s">
        <v>85</v>
      </c>
      <c r="D123" s="236">
        <f>IF(D121=0,0,D122/D121-1)*100</f>
        <v>0</v>
      </c>
      <c r="E123" s="237" t="s">
        <v>22</v>
      </c>
      <c r="F123" s="240">
        <v>0</v>
      </c>
      <c r="G123" s="240">
        <v>10</v>
      </c>
      <c r="H123" s="241" t="s">
        <v>23</v>
      </c>
      <c r="I123" s="239"/>
      <c r="J123" s="239"/>
      <c r="K123" s="239"/>
    </row>
    <row r="124" ht="21.75" customHeight="1" spans="1:11">
      <c r="A124" s="218" t="s">
        <v>98</v>
      </c>
      <c r="B124" s="303" t="s">
        <v>78</v>
      </c>
      <c r="C124" s="210" t="s">
        <v>84</v>
      </c>
      <c r="D124" s="236">
        <v>0</v>
      </c>
      <c r="E124" s="237"/>
      <c r="F124" s="238"/>
      <c r="G124" s="238"/>
      <c r="H124" s="230"/>
      <c r="I124" s="239"/>
      <c r="J124" s="239"/>
      <c r="K124" s="239"/>
    </row>
    <row r="125" ht="21.75" customHeight="1" spans="1:11">
      <c r="A125" s="218"/>
      <c r="B125" s="310"/>
      <c r="C125" s="210" t="s">
        <v>26</v>
      </c>
      <c r="D125" s="236">
        <v>0</v>
      </c>
      <c r="E125" s="237"/>
      <c r="F125" s="238"/>
      <c r="G125" s="238"/>
      <c r="H125" s="230"/>
      <c r="I125" s="239"/>
      <c r="J125" s="239"/>
      <c r="K125" s="239"/>
    </row>
    <row r="126" ht="21.75" customHeight="1" spans="1:11">
      <c r="A126" s="218"/>
      <c r="B126" s="310"/>
      <c r="C126" s="210" t="s">
        <v>85</v>
      </c>
      <c r="D126" s="236">
        <f>IF(D124=0,0,D125/D124-1)*100</f>
        <v>0</v>
      </c>
      <c r="E126" s="237" t="s">
        <v>22</v>
      </c>
      <c r="F126" s="240">
        <v>5</v>
      </c>
      <c r="G126" s="240">
        <v>20</v>
      </c>
      <c r="H126" s="241" t="s">
        <v>23</v>
      </c>
      <c r="I126" s="239"/>
      <c r="J126" s="239"/>
      <c r="K126" s="239"/>
    </row>
    <row r="127" ht="21.75" customHeight="1" spans="1:11">
      <c r="A127" s="218" t="s">
        <v>99</v>
      </c>
      <c r="B127" s="303" t="s">
        <v>80</v>
      </c>
      <c r="C127" s="210" t="s">
        <v>84</v>
      </c>
      <c r="D127" s="236">
        <v>0</v>
      </c>
      <c r="E127" s="237"/>
      <c r="F127" s="238"/>
      <c r="G127" s="238"/>
      <c r="H127" s="230"/>
      <c r="I127" s="239"/>
      <c r="J127" s="239"/>
      <c r="K127" s="239"/>
    </row>
    <row r="128" ht="21.75" customHeight="1" spans="1:11">
      <c r="A128" s="218"/>
      <c r="B128" s="310"/>
      <c r="C128" s="210" t="s">
        <v>26</v>
      </c>
      <c r="D128" s="236">
        <v>0</v>
      </c>
      <c r="E128" s="237"/>
      <c r="F128" s="238"/>
      <c r="G128" s="238"/>
      <c r="H128" s="230"/>
      <c r="I128" s="239"/>
      <c r="J128" s="239"/>
      <c r="K128" s="239"/>
    </row>
    <row r="129" ht="21.75" customHeight="1" spans="1:11">
      <c r="A129" s="220"/>
      <c r="B129" s="310"/>
      <c r="C129" s="213" t="s">
        <v>85</v>
      </c>
      <c r="D129" s="246">
        <f>IF(D127=0,0,D128/D127-1)*100</f>
        <v>0</v>
      </c>
      <c r="E129" s="247" t="s">
        <v>22</v>
      </c>
      <c r="F129" s="248">
        <v>5</v>
      </c>
      <c r="G129" s="248">
        <v>20</v>
      </c>
      <c r="H129" s="249" t="s">
        <v>23</v>
      </c>
      <c r="I129" s="250"/>
      <c r="J129" s="250"/>
      <c r="K129" s="250"/>
    </row>
    <row r="130" ht="21.75" customHeight="1" spans="1:11">
      <c r="A130" s="315"/>
      <c r="B130" s="316"/>
      <c r="C130" s="99"/>
      <c r="D130" s="317"/>
      <c r="E130" s="318"/>
      <c r="F130" s="318"/>
      <c r="G130" s="319"/>
      <c r="H130" s="320"/>
      <c r="I130" s="319"/>
      <c r="J130" s="321"/>
      <c r="K130" s="316"/>
    </row>
  </sheetData>
  <mergeCells count="97">
    <mergeCell ref="A1:K1"/>
    <mergeCell ref="A2:K2"/>
    <mergeCell ref="F4:G4"/>
    <mergeCell ref="A6:I6"/>
    <mergeCell ref="A25:I25"/>
    <mergeCell ref="A38:I38"/>
    <mergeCell ref="A84:I84"/>
    <mergeCell ref="A130:I130"/>
    <mergeCell ref="A4:A5"/>
    <mergeCell ref="A7:A9"/>
    <mergeCell ref="A10:A12"/>
    <mergeCell ref="A13:A15"/>
    <mergeCell ref="A16:A18"/>
    <mergeCell ref="A19:A21"/>
    <mergeCell ref="A22:A24"/>
    <mergeCell ref="A26:A28"/>
    <mergeCell ref="A29:A31"/>
    <mergeCell ref="A32:A34"/>
    <mergeCell ref="A35:A37"/>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5:A87"/>
    <mergeCell ref="A88:A90"/>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B4:B5"/>
    <mergeCell ref="B7:B9"/>
    <mergeCell ref="B10:B12"/>
    <mergeCell ref="B13:B15"/>
    <mergeCell ref="B16:B18"/>
    <mergeCell ref="B19:B21"/>
    <mergeCell ref="B22:B24"/>
    <mergeCell ref="B26:B28"/>
    <mergeCell ref="B29:B31"/>
    <mergeCell ref="B32:B34"/>
    <mergeCell ref="B35:B37"/>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C4:C5"/>
    <mergeCell ref="D4:D5"/>
    <mergeCell ref="E4:E5"/>
    <mergeCell ref="H4:H5"/>
    <mergeCell ref="I4:I5"/>
    <mergeCell ref="J4:J5"/>
    <mergeCell ref="K4:K5"/>
  </mergeCells>
  <printOptions horizontalCentered="1"/>
  <pageMargins left="1.18110236220472" right="1.18110236220472" top="1.18110236220472" bottom="1.18110236220472" header="0.51181" footer="0.51181"/>
  <pageSetup paperSize="9" scale="75" pageOrder="overThenDown" orientation="landscape" errors="blank"/>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4"/>
  <sheetViews>
    <sheetView tabSelected="1" zoomScalePageLayoutView="60" topLeftCell="A117" workbookViewId="0">
      <pane topLeftCell="F7" activePane="bottomRight" state="frozen"/>
      <selection activeCell="I123" sqref="$A1:$XFD1048576"/>
    </sheetView>
  </sheetViews>
  <sheetFormatPr defaultColWidth="8" defaultRowHeight="13.5"/>
  <cols>
    <col min="1" max="1" width="22.8" style="1"/>
    <col min="2" max="2" width="33.4166666666667" style="1"/>
    <col min="3" max="4" width="22.8" style="1"/>
    <col min="5" max="5" width="5.73333333333333" style="1"/>
    <col min="6" max="6" width="10.325" style="1"/>
    <col min="7" max="7" width="10.9" style="1"/>
    <col min="8" max="8" width="7.025" style="1"/>
    <col min="9" max="11" width="30.4" style="1"/>
  </cols>
  <sheetData>
    <row r="1" ht="39.75" customHeight="1" spans="1:11">
      <c r="A1" s="2" t="s">
        <v>566</v>
      </c>
      <c r="B1" s="2"/>
      <c r="C1" s="2"/>
      <c r="D1" s="2"/>
      <c r="E1" s="2"/>
      <c r="F1" s="2"/>
      <c r="G1" s="2"/>
      <c r="H1" s="3"/>
      <c r="I1" s="2"/>
      <c r="J1" s="2"/>
      <c r="K1" s="2"/>
    </row>
    <row r="2" spans="1:11">
      <c r="A2" s="4"/>
      <c r="B2" s="4"/>
      <c r="C2" s="4"/>
      <c r="D2" s="4"/>
      <c r="E2" s="4"/>
      <c r="F2" s="4"/>
      <c r="G2" s="4"/>
      <c r="H2" s="3"/>
      <c r="I2" s="5"/>
      <c r="J2" s="5"/>
      <c r="K2" s="5" t="s">
        <v>567</v>
      </c>
    </row>
    <row r="3" ht="12" customHeight="1" spans="1:11">
      <c r="A3" s="6" t="s">
        <v>2</v>
      </c>
      <c r="B3" s="7"/>
      <c r="C3" s="7"/>
      <c r="D3" s="7"/>
      <c r="E3" s="7"/>
      <c r="F3" s="7"/>
      <c r="G3" s="7"/>
      <c r="H3" s="8"/>
      <c r="I3" s="9"/>
      <c r="J3" s="9"/>
      <c r="K3" s="9" t="s">
        <v>102</v>
      </c>
    </row>
    <row r="4" spans="1:11">
      <c r="A4" s="10" t="s">
        <v>4</v>
      </c>
      <c r="B4" s="10" t="s">
        <v>5</v>
      </c>
      <c r="C4" s="10" t="s">
        <v>6</v>
      </c>
      <c r="D4" s="10" t="s">
        <v>7</v>
      </c>
      <c r="E4" s="11" t="s">
        <v>8</v>
      </c>
      <c r="F4" s="10" t="s">
        <v>9</v>
      </c>
      <c r="G4" s="10"/>
      <c r="H4" s="11" t="s">
        <v>10</v>
      </c>
      <c r="I4" s="10" t="s">
        <v>11</v>
      </c>
      <c r="J4" s="10" t="s">
        <v>12</v>
      </c>
      <c r="K4" s="10" t="s">
        <v>13</v>
      </c>
    </row>
    <row r="5" ht="12.75" customHeight="1" spans="1:11">
      <c r="A5" s="10"/>
      <c r="B5" s="10"/>
      <c r="C5" s="10"/>
      <c r="D5" s="10"/>
      <c r="E5" s="10"/>
      <c r="F5" s="10" t="s">
        <v>14</v>
      </c>
      <c r="G5" s="10" t="s">
        <v>15</v>
      </c>
      <c r="H5" s="10"/>
      <c r="I5" s="10"/>
      <c r="J5" s="10"/>
      <c r="K5" s="10"/>
    </row>
    <row r="6" ht="24" customHeight="1" spans="1:11">
      <c r="A6" s="12" t="s">
        <v>276</v>
      </c>
      <c r="B6" s="12"/>
      <c r="C6" s="13"/>
      <c r="D6" s="13"/>
      <c r="E6" s="13"/>
      <c r="F6" s="13"/>
      <c r="G6" s="13"/>
      <c r="H6" s="14"/>
      <c r="I6" s="13"/>
      <c r="J6" s="13"/>
      <c r="K6" s="13"/>
    </row>
    <row r="7" ht="24" customHeight="1" spans="1:11">
      <c r="A7" s="15" t="s">
        <v>453</v>
      </c>
      <c r="B7" s="16" t="s">
        <v>105</v>
      </c>
      <c r="C7" s="17" t="s">
        <v>26</v>
      </c>
      <c r="D7" s="18">
        <v>168803612.38</v>
      </c>
      <c r="E7" s="19"/>
      <c r="F7" s="20"/>
      <c r="G7" s="20"/>
      <c r="H7" s="21"/>
      <c r="I7" s="15"/>
      <c r="J7" s="15"/>
      <c r="K7" s="15"/>
    </row>
    <row r="8" ht="24" customHeight="1" spans="1:11">
      <c r="A8" s="15"/>
      <c r="B8" s="16"/>
      <c r="C8" s="17" t="s">
        <v>106</v>
      </c>
      <c r="D8" s="18">
        <v>175320552.2</v>
      </c>
      <c r="E8" s="19"/>
      <c r="F8" s="20"/>
      <c r="G8" s="20"/>
      <c r="H8" s="21"/>
      <c r="I8" s="15"/>
      <c r="J8" s="15"/>
      <c r="K8" s="15"/>
    </row>
    <row r="9" ht="24" customHeight="1" spans="1:11">
      <c r="A9" s="15"/>
      <c r="B9" s="16"/>
      <c r="C9" s="17" t="s">
        <v>107</v>
      </c>
      <c r="D9" s="18">
        <f>D8-D7</f>
        <v>6516939.81999999</v>
      </c>
      <c r="E9" s="19"/>
      <c r="F9" s="20"/>
      <c r="G9" s="20"/>
      <c r="H9" s="21"/>
      <c r="I9" s="15"/>
      <c r="J9" s="15"/>
      <c r="K9" s="15"/>
    </row>
    <row r="10" ht="24" customHeight="1" spans="1:11">
      <c r="A10" s="15"/>
      <c r="B10" s="16"/>
      <c r="C10" s="17" t="s">
        <v>108</v>
      </c>
      <c r="D10" s="18">
        <f>IF(D7=0,0,D8/D7-1)*100</f>
        <v>3.86066371928668</v>
      </c>
      <c r="E10" s="19" t="s">
        <v>22</v>
      </c>
      <c r="F10" s="105">
        <v>0</v>
      </c>
      <c r="G10" s="105">
        <v>20</v>
      </c>
      <c r="H10" s="23" t="s">
        <v>23</v>
      </c>
      <c r="I10" s="24"/>
      <c r="J10" s="24"/>
      <c r="K10" s="24"/>
    </row>
    <row r="11" ht="24" customHeight="1" spans="1:11">
      <c r="A11" s="15" t="s">
        <v>454</v>
      </c>
      <c r="B11" s="16" t="s">
        <v>547</v>
      </c>
      <c r="C11" s="17" t="s">
        <v>26</v>
      </c>
      <c r="D11" s="18">
        <v>68321600</v>
      </c>
      <c r="E11" s="19"/>
      <c r="F11" s="20"/>
      <c r="G11" s="20"/>
      <c r="H11" s="21"/>
      <c r="I11" s="15"/>
      <c r="J11" s="15"/>
      <c r="K11" s="15"/>
    </row>
    <row r="12" ht="24" customHeight="1" spans="1:11">
      <c r="A12" s="15"/>
      <c r="B12" s="16"/>
      <c r="C12" s="17" t="s">
        <v>106</v>
      </c>
      <c r="D12" s="18">
        <v>71610000</v>
      </c>
      <c r="E12" s="19"/>
      <c r="F12" s="20"/>
      <c r="G12" s="20"/>
      <c r="H12" s="21"/>
      <c r="I12" s="15"/>
      <c r="J12" s="15"/>
      <c r="K12" s="15"/>
    </row>
    <row r="13" ht="24" customHeight="1" spans="1:11">
      <c r="A13" s="15"/>
      <c r="B13" s="16"/>
      <c r="C13" s="17" t="s">
        <v>107</v>
      </c>
      <c r="D13" s="18">
        <f>D12-D11</f>
        <v>3288400</v>
      </c>
      <c r="E13" s="19"/>
      <c r="F13" s="20"/>
      <c r="G13" s="20"/>
      <c r="H13" s="21"/>
      <c r="I13" s="15"/>
      <c r="J13" s="15"/>
      <c r="K13" s="15"/>
    </row>
    <row r="14" ht="24" customHeight="1" spans="1:11">
      <c r="A14" s="15"/>
      <c r="B14" s="16"/>
      <c r="C14" s="17" t="s">
        <v>108</v>
      </c>
      <c r="D14" s="18">
        <f>IF(D11=0,0,D12/D11-1)*100</f>
        <v>4.81311913069951</v>
      </c>
      <c r="E14" s="19" t="s">
        <v>22</v>
      </c>
      <c r="F14" s="105">
        <v>0</v>
      </c>
      <c r="G14" s="105">
        <v>20</v>
      </c>
      <c r="H14" s="23" t="s">
        <v>23</v>
      </c>
      <c r="I14" s="24"/>
      <c r="J14" s="24"/>
      <c r="K14" s="24"/>
    </row>
    <row r="15" ht="24" customHeight="1" spans="1:11">
      <c r="A15" s="15" t="s">
        <v>568</v>
      </c>
      <c r="B15" s="15" t="s">
        <v>569</v>
      </c>
      <c r="C15" s="17" t="s">
        <v>26</v>
      </c>
      <c r="D15" s="18">
        <v>63248390</v>
      </c>
      <c r="E15" s="19"/>
      <c r="F15" s="20"/>
      <c r="G15" s="20"/>
      <c r="H15" s="21"/>
      <c r="I15" s="15"/>
      <c r="J15" s="15"/>
      <c r="K15" s="15"/>
    </row>
    <row r="16" ht="24" customHeight="1" spans="1:11">
      <c r="A16" s="15"/>
      <c r="B16" s="15"/>
      <c r="C16" s="17" t="s">
        <v>106</v>
      </c>
      <c r="D16" s="18">
        <v>68795975</v>
      </c>
      <c r="E16" s="19"/>
      <c r="F16" s="20"/>
      <c r="G16" s="20"/>
      <c r="H16" s="21"/>
      <c r="I16" s="15"/>
      <c r="J16" s="15"/>
      <c r="K16" s="15"/>
    </row>
    <row r="17" ht="24" customHeight="1" spans="1:11">
      <c r="A17" s="15"/>
      <c r="B17" s="15"/>
      <c r="C17" s="17" t="s">
        <v>107</v>
      </c>
      <c r="D17" s="18">
        <f>D16-D15</f>
        <v>5547585</v>
      </c>
      <c r="E17" s="19"/>
      <c r="F17" s="20"/>
      <c r="G17" s="20"/>
      <c r="H17" s="21"/>
      <c r="I17" s="15"/>
      <c r="J17" s="15"/>
      <c r="K17" s="15"/>
    </row>
    <row r="18" ht="24" customHeight="1" spans="1:11">
      <c r="A18" s="15"/>
      <c r="B18" s="15"/>
      <c r="C18" s="17" t="s">
        <v>108</v>
      </c>
      <c r="D18" s="18">
        <f>IF(D15=0,0,D16/D15-1)*100</f>
        <v>8.77110864007764</v>
      </c>
      <c r="E18" s="19" t="s">
        <v>22</v>
      </c>
      <c r="F18" s="105">
        <v>0</v>
      </c>
      <c r="G18" s="105">
        <v>20</v>
      </c>
      <c r="H18" s="23" t="s">
        <v>23</v>
      </c>
      <c r="I18" s="24"/>
      <c r="J18" s="24"/>
      <c r="K18" s="24"/>
    </row>
    <row r="19" ht="24" customHeight="1" spans="1:11">
      <c r="A19" s="15" t="s">
        <v>570</v>
      </c>
      <c r="B19" s="15" t="s">
        <v>571</v>
      </c>
      <c r="C19" s="17" t="s">
        <v>26</v>
      </c>
      <c r="D19" s="18">
        <v>1794450</v>
      </c>
      <c r="E19" s="19"/>
      <c r="F19" s="20"/>
      <c r="G19" s="20"/>
      <c r="H19" s="21"/>
      <c r="I19" s="15"/>
      <c r="J19" s="15"/>
      <c r="K19" s="15"/>
    </row>
    <row r="20" ht="24" customHeight="1" spans="1:11">
      <c r="A20" s="15"/>
      <c r="B20" s="15"/>
      <c r="C20" s="17" t="s">
        <v>106</v>
      </c>
      <c r="D20" s="18">
        <v>1451085</v>
      </c>
      <c r="E20" s="19"/>
      <c r="F20" s="20"/>
      <c r="G20" s="20"/>
      <c r="H20" s="21"/>
      <c r="I20" s="15"/>
      <c r="J20" s="15"/>
      <c r="K20" s="15"/>
    </row>
    <row r="21" ht="24" customHeight="1" spans="1:11">
      <c r="A21" s="15"/>
      <c r="B21" s="15"/>
      <c r="C21" s="17" t="s">
        <v>107</v>
      </c>
      <c r="D21" s="18">
        <f>D20-D19</f>
        <v>-343365</v>
      </c>
      <c r="E21" s="19"/>
      <c r="F21" s="20"/>
      <c r="G21" s="20"/>
      <c r="H21" s="21"/>
      <c r="I21" s="15"/>
      <c r="J21" s="15"/>
      <c r="K21" s="15"/>
    </row>
    <row r="22" ht="24" customHeight="1" spans="1:11">
      <c r="A22" s="15"/>
      <c r="B22" s="15"/>
      <c r="C22" s="17" t="s">
        <v>108</v>
      </c>
      <c r="D22" s="18">
        <f>IF(D19=0,0,D20/D19-1)*100</f>
        <v>-19.1348323998997</v>
      </c>
      <c r="E22" s="19" t="s">
        <v>22</v>
      </c>
      <c r="F22" s="105">
        <v>0</v>
      </c>
      <c r="G22" s="105">
        <v>20</v>
      </c>
      <c r="H22" s="23" t="s">
        <v>229</v>
      </c>
      <c r="I22" s="24" t="s">
        <v>572</v>
      </c>
      <c r="J22" s="24"/>
      <c r="K22" s="24"/>
    </row>
    <row r="23" ht="24" customHeight="1" spans="1:11">
      <c r="A23" s="15" t="s">
        <v>573</v>
      </c>
      <c r="B23" s="16" t="s">
        <v>574</v>
      </c>
      <c r="C23" s="17" t="s">
        <v>26</v>
      </c>
      <c r="D23" s="18">
        <v>3278760</v>
      </c>
      <c r="E23" s="19"/>
      <c r="F23" s="20"/>
      <c r="G23" s="20"/>
      <c r="H23" s="21"/>
      <c r="I23" s="15"/>
      <c r="J23" s="15"/>
      <c r="K23" s="15"/>
    </row>
    <row r="24" ht="24" customHeight="1" spans="1:11">
      <c r="A24" s="15"/>
      <c r="B24" s="16"/>
      <c r="C24" s="17" t="s">
        <v>106</v>
      </c>
      <c r="D24" s="18">
        <v>1362940</v>
      </c>
      <c r="E24" s="19"/>
      <c r="F24" s="20"/>
      <c r="G24" s="20"/>
      <c r="H24" s="21"/>
      <c r="I24" s="15"/>
      <c r="J24" s="15"/>
      <c r="K24" s="15"/>
    </row>
    <row r="25" ht="24" customHeight="1" spans="1:11">
      <c r="A25" s="15"/>
      <c r="B25" s="16"/>
      <c r="C25" s="17" t="s">
        <v>107</v>
      </c>
      <c r="D25" s="18">
        <f>D24-D23</f>
        <v>-1915820</v>
      </c>
      <c r="E25" s="19"/>
      <c r="F25" s="20"/>
      <c r="G25" s="20"/>
      <c r="H25" s="21"/>
      <c r="I25" s="15"/>
      <c r="J25" s="15"/>
      <c r="K25" s="15"/>
    </row>
    <row r="26" ht="24" customHeight="1" spans="1:11">
      <c r="A26" s="15"/>
      <c r="B26" s="16"/>
      <c r="C26" s="17" t="s">
        <v>108</v>
      </c>
      <c r="D26" s="18">
        <f>IF(D23=0,0,D24/D23-1)*100</f>
        <v>-58.4312361990509</v>
      </c>
      <c r="E26" s="19" t="s">
        <v>22</v>
      </c>
      <c r="F26" s="105">
        <v>0</v>
      </c>
      <c r="G26" s="105">
        <v>20</v>
      </c>
      <c r="H26" s="23" t="s">
        <v>229</v>
      </c>
      <c r="I26" s="24" t="s">
        <v>575</v>
      </c>
      <c r="J26" s="24"/>
      <c r="K26" s="24"/>
    </row>
    <row r="27" ht="24" customHeight="1" spans="1:11">
      <c r="A27" s="15" t="s">
        <v>134</v>
      </c>
      <c r="B27" s="16" t="s">
        <v>542</v>
      </c>
      <c r="C27" s="17" t="s">
        <v>26</v>
      </c>
      <c r="D27" s="18">
        <v>5475978.03</v>
      </c>
      <c r="E27" s="19"/>
      <c r="F27" s="20"/>
      <c r="G27" s="20"/>
      <c r="H27" s="14"/>
      <c r="I27" s="15"/>
      <c r="J27" s="15"/>
      <c r="K27" s="15"/>
    </row>
    <row r="28" ht="24" customHeight="1" spans="1:11">
      <c r="A28" s="15"/>
      <c r="B28" s="16"/>
      <c r="C28" s="17" t="s">
        <v>106</v>
      </c>
      <c r="D28" s="18">
        <v>2967629.55</v>
      </c>
      <c r="E28" s="19"/>
      <c r="F28" s="20"/>
      <c r="G28" s="20"/>
      <c r="H28" s="14"/>
      <c r="I28" s="15"/>
      <c r="J28" s="15"/>
      <c r="K28" s="15"/>
    </row>
    <row r="29" ht="24" customHeight="1" spans="1:11">
      <c r="A29" s="15"/>
      <c r="B29" s="16"/>
      <c r="C29" s="17" t="s">
        <v>107</v>
      </c>
      <c r="D29" s="18">
        <f>D28-D27</f>
        <v>-2508348.48</v>
      </c>
      <c r="E29" s="19"/>
      <c r="F29" s="20"/>
      <c r="G29" s="20"/>
      <c r="H29" s="14"/>
      <c r="I29" s="15"/>
      <c r="J29" s="15"/>
      <c r="K29" s="15"/>
    </row>
    <row r="30" ht="24" customHeight="1" spans="1:11">
      <c r="A30" s="15"/>
      <c r="B30" s="16"/>
      <c r="C30" s="17" t="s">
        <v>108</v>
      </c>
      <c r="D30" s="18">
        <f>IF(D28=0,0,D29/D27)*100</f>
        <v>-45.8064014548283</v>
      </c>
      <c r="E30" s="19" t="s">
        <v>22</v>
      </c>
      <c r="F30" s="105">
        <v>0</v>
      </c>
      <c r="G30" s="105">
        <v>20</v>
      </c>
      <c r="H30" s="23" t="s">
        <v>229</v>
      </c>
      <c r="I30" s="24" t="s">
        <v>576</v>
      </c>
      <c r="J30" s="24"/>
      <c r="K30" s="24"/>
    </row>
    <row r="31" ht="24" customHeight="1" spans="1:11">
      <c r="A31" s="15" t="s">
        <v>577</v>
      </c>
      <c r="B31" s="16" t="s">
        <v>578</v>
      </c>
      <c r="C31" s="17" t="s">
        <v>26</v>
      </c>
      <c r="D31" s="18">
        <v>5397948.48</v>
      </c>
      <c r="E31" s="19"/>
      <c r="F31" s="20"/>
      <c r="G31" s="20"/>
      <c r="H31" s="14"/>
      <c r="I31" s="15"/>
      <c r="J31" s="15"/>
      <c r="K31" s="15"/>
    </row>
    <row r="32" ht="24" customHeight="1" spans="1:11">
      <c r="A32" s="15"/>
      <c r="B32" s="16"/>
      <c r="C32" s="17" t="s">
        <v>106</v>
      </c>
      <c r="D32" s="18">
        <v>2889600</v>
      </c>
      <c r="E32" s="19"/>
      <c r="F32" s="20"/>
      <c r="G32" s="20"/>
      <c r="H32" s="14"/>
      <c r="I32" s="15"/>
      <c r="J32" s="15"/>
      <c r="K32" s="15"/>
    </row>
    <row r="33" ht="24" customHeight="1" spans="1:11">
      <c r="A33" s="15"/>
      <c r="B33" s="16"/>
      <c r="C33" s="17" t="s">
        <v>107</v>
      </c>
      <c r="D33" s="18">
        <f>D32-D31</f>
        <v>-2508348.48</v>
      </c>
      <c r="E33" s="19"/>
      <c r="F33" s="20"/>
      <c r="G33" s="20"/>
      <c r="H33" s="14"/>
      <c r="I33" s="15"/>
      <c r="J33" s="15"/>
      <c r="K33" s="15"/>
    </row>
    <row r="34" ht="24" customHeight="1" spans="1:11">
      <c r="A34" s="15"/>
      <c r="B34" s="16"/>
      <c r="C34" s="17" t="s">
        <v>108</v>
      </c>
      <c r="D34" s="18">
        <f>IF(D31=0,0,D32/D31-1)*100</f>
        <v>-46.4685516968847</v>
      </c>
      <c r="E34" s="19" t="s">
        <v>22</v>
      </c>
      <c r="F34" s="105">
        <v>0</v>
      </c>
      <c r="G34" s="105">
        <v>20</v>
      </c>
      <c r="H34" s="23" t="s">
        <v>229</v>
      </c>
      <c r="I34" s="24" t="s">
        <v>579</v>
      </c>
      <c r="J34" s="24"/>
      <c r="K34" s="24"/>
    </row>
    <row r="35" ht="24" customHeight="1" spans="1:11">
      <c r="A35" s="15" t="s">
        <v>580</v>
      </c>
      <c r="B35" s="16" t="s">
        <v>460</v>
      </c>
      <c r="C35" s="17" t="s">
        <v>26</v>
      </c>
      <c r="D35" s="116">
        <v>78029.55</v>
      </c>
      <c r="E35" s="19"/>
      <c r="F35" s="20"/>
      <c r="G35" s="20"/>
      <c r="H35" s="14"/>
      <c r="I35" s="15"/>
      <c r="J35" s="15"/>
      <c r="K35" s="15"/>
    </row>
    <row r="36" ht="24" customHeight="1" spans="1:11">
      <c r="A36" s="15"/>
      <c r="B36" s="16"/>
      <c r="C36" s="17" t="s">
        <v>106</v>
      </c>
      <c r="D36" s="116">
        <v>78029.55</v>
      </c>
      <c r="E36" s="19"/>
      <c r="F36" s="20"/>
      <c r="G36" s="20"/>
      <c r="H36" s="14"/>
      <c r="I36" s="15"/>
      <c r="J36" s="15"/>
      <c r="K36" s="15"/>
    </row>
    <row r="37" ht="24" customHeight="1" spans="1:11">
      <c r="A37" s="15"/>
      <c r="B37" s="16"/>
      <c r="C37" s="17" t="s">
        <v>107</v>
      </c>
      <c r="D37" s="18">
        <f>D36-D35</f>
        <v>0</v>
      </c>
      <c r="E37" s="19"/>
      <c r="F37" s="20"/>
      <c r="G37" s="20"/>
      <c r="H37" s="14"/>
      <c r="I37" s="15"/>
      <c r="J37" s="15"/>
      <c r="K37" s="15"/>
    </row>
    <row r="38" ht="24" customHeight="1" spans="1:11">
      <c r="A38" s="15"/>
      <c r="B38" s="16"/>
      <c r="C38" s="17" t="s">
        <v>108</v>
      </c>
      <c r="D38" s="18">
        <f>IF(D35=0,0,D36/D35-1)*100</f>
        <v>0</v>
      </c>
      <c r="E38" s="19"/>
      <c r="F38" s="20"/>
      <c r="G38" s="20"/>
      <c r="H38" s="14"/>
      <c r="I38" s="15"/>
      <c r="J38" s="15"/>
      <c r="K38" s="15"/>
    </row>
    <row r="39" ht="24" customHeight="1" spans="1:11">
      <c r="A39" s="15" t="s">
        <v>581</v>
      </c>
      <c r="B39" s="16" t="s">
        <v>460</v>
      </c>
      <c r="C39" s="17" t="s">
        <v>26</v>
      </c>
      <c r="D39" s="116">
        <v>0</v>
      </c>
      <c r="E39" s="19"/>
      <c r="F39" s="20"/>
      <c r="G39" s="20"/>
      <c r="H39" s="14"/>
      <c r="I39" s="15"/>
      <c r="J39" s="15"/>
      <c r="K39" s="15"/>
    </row>
    <row r="40" ht="24" customHeight="1" spans="1:11">
      <c r="A40" s="15"/>
      <c r="B40" s="16"/>
      <c r="C40" s="17" t="s">
        <v>106</v>
      </c>
      <c r="D40" s="116">
        <v>0</v>
      </c>
      <c r="E40" s="19"/>
      <c r="F40" s="20"/>
      <c r="G40" s="20"/>
      <c r="H40" s="14"/>
      <c r="I40" s="15"/>
      <c r="J40" s="15"/>
      <c r="K40" s="15"/>
    </row>
    <row r="41" ht="24" customHeight="1" spans="1:11">
      <c r="A41" s="15"/>
      <c r="B41" s="16"/>
      <c r="C41" s="17" t="s">
        <v>107</v>
      </c>
      <c r="D41" s="18">
        <f>D40-D39</f>
        <v>0</v>
      </c>
      <c r="E41" s="19"/>
      <c r="F41" s="20"/>
      <c r="G41" s="20"/>
      <c r="H41" s="14"/>
      <c r="I41" s="15"/>
      <c r="J41" s="15"/>
      <c r="K41" s="15"/>
    </row>
    <row r="42" ht="24" customHeight="1" spans="1:11">
      <c r="A42" s="15"/>
      <c r="B42" s="16"/>
      <c r="C42" s="17" t="s">
        <v>108</v>
      </c>
      <c r="D42" s="18">
        <f>IF(D39=0,0,D40/D39-1)*100</f>
        <v>0</v>
      </c>
      <c r="E42" s="19"/>
      <c r="F42" s="20"/>
      <c r="G42" s="20"/>
      <c r="H42" s="14"/>
      <c r="I42" s="15"/>
      <c r="J42" s="15"/>
      <c r="K42" s="15"/>
    </row>
    <row r="43" ht="24" customHeight="1" spans="1:11">
      <c r="A43" s="15" t="s">
        <v>582</v>
      </c>
      <c r="B43" s="16" t="s">
        <v>583</v>
      </c>
      <c r="C43" s="17" t="s">
        <v>26</v>
      </c>
      <c r="D43" s="18">
        <v>0</v>
      </c>
      <c r="E43" s="19" t="s">
        <v>22</v>
      </c>
      <c r="F43" s="22">
        <v>0</v>
      </c>
      <c r="G43" s="22">
        <v>0</v>
      </c>
      <c r="H43" s="23" t="s">
        <v>23</v>
      </c>
      <c r="I43" s="24"/>
      <c r="J43" s="24"/>
      <c r="K43" s="24"/>
    </row>
    <row r="44" ht="24" customHeight="1" spans="1:11">
      <c r="A44" s="15"/>
      <c r="B44" s="16"/>
      <c r="C44" s="17" t="s">
        <v>106</v>
      </c>
      <c r="D44" s="18">
        <v>0</v>
      </c>
      <c r="E44" s="19" t="s">
        <v>22</v>
      </c>
      <c r="F44" s="22">
        <v>0</v>
      </c>
      <c r="G44" s="22">
        <v>0</v>
      </c>
      <c r="H44" s="23" t="s">
        <v>23</v>
      </c>
      <c r="I44" s="24"/>
      <c r="J44" s="24"/>
      <c r="K44" s="24"/>
    </row>
    <row r="45" ht="24" customHeight="1" spans="1:11">
      <c r="A45" s="15"/>
      <c r="B45" s="16"/>
      <c r="C45" s="17" t="s">
        <v>107</v>
      </c>
      <c r="D45" s="18">
        <f>D44-D43</f>
        <v>0</v>
      </c>
      <c r="E45" s="19"/>
      <c r="F45" s="20"/>
      <c r="G45" s="20"/>
      <c r="H45" s="14"/>
      <c r="I45" s="15"/>
      <c r="J45" s="15"/>
      <c r="K45" s="15"/>
    </row>
    <row r="46" ht="24" customHeight="1" spans="1:11">
      <c r="A46" s="15"/>
      <c r="B46" s="16"/>
      <c r="C46" s="17" t="s">
        <v>108</v>
      </c>
      <c r="D46" s="18">
        <f>IF(D43=0,0,D44/D43-1)*100</f>
        <v>0</v>
      </c>
      <c r="E46" s="19"/>
      <c r="F46" s="20"/>
      <c r="G46" s="20"/>
      <c r="H46" s="14"/>
      <c r="I46" s="15"/>
      <c r="J46" s="15"/>
      <c r="K46" s="15"/>
    </row>
    <row r="47" ht="24" customHeight="1" spans="1:11">
      <c r="A47" s="15" t="s">
        <v>584</v>
      </c>
      <c r="B47" s="16" t="s">
        <v>138</v>
      </c>
      <c r="C47" s="15" t="s">
        <v>139</v>
      </c>
      <c r="D47" s="18">
        <v>2967629.55</v>
      </c>
      <c r="E47" s="19"/>
      <c r="F47" s="22"/>
      <c r="G47" s="22"/>
      <c r="H47" s="94"/>
      <c r="I47" s="24"/>
      <c r="J47" s="24"/>
      <c r="K47" s="24"/>
    </row>
    <row r="48" ht="24" customHeight="1" spans="1:11">
      <c r="A48" s="15"/>
      <c r="B48" s="16"/>
      <c r="C48" s="15" t="s">
        <v>140</v>
      </c>
      <c r="D48" s="18">
        <v>2967629.55</v>
      </c>
      <c r="E48" s="19"/>
      <c r="F48" s="22"/>
      <c r="G48" s="22"/>
      <c r="H48" s="94"/>
      <c r="I48" s="24"/>
      <c r="J48" s="24"/>
      <c r="K48" s="24"/>
    </row>
    <row r="49" ht="24" customHeight="1" spans="1:11">
      <c r="A49" s="15"/>
      <c r="B49" s="16"/>
      <c r="C49" s="15" t="s">
        <v>21</v>
      </c>
      <c r="D49" s="18">
        <f>D48-D47</f>
        <v>0</v>
      </c>
      <c r="E49" s="19" t="s">
        <v>22</v>
      </c>
      <c r="F49" s="22">
        <v>0</v>
      </c>
      <c r="G49" s="22">
        <v>0</v>
      </c>
      <c r="H49" s="23" t="s">
        <v>23</v>
      </c>
      <c r="I49" s="24"/>
      <c r="J49" s="24"/>
      <c r="K49" s="24"/>
    </row>
    <row r="50" ht="24" customHeight="1" spans="1:11">
      <c r="A50" s="15"/>
      <c r="B50" s="16"/>
      <c r="C50" s="15" t="s">
        <v>141</v>
      </c>
      <c r="D50" s="116">
        <v>0</v>
      </c>
      <c r="E50" s="19"/>
      <c r="F50" s="20"/>
      <c r="G50" s="20"/>
      <c r="H50" s="14"/>
      <c r="I50" s="15"/>
      <c r="J50" s="15"/>
      <c r="K50" s="15"/>
    </row>
    <row r="51" ht="24" customHeight="1" spans="1:11">
      <c r="A51" s="15"/>
      <c r="B51" s="16"/>
      <c r="C51" s="15" t="s">
        <v>142</v>
      </c>
      <c r="D51" s="18">
        <v>0</v>
      </c>
      <c r="E51" s="19"/>
      <c r="F51" s="22"/>
      <c r="G51" s="22"/>
      <c r="H51" s="94"/>
      <c r="I51" s="24"/>
      <c r="J51" s="24"/>
      <c r="K51" s="24"/>
    </row>
    <row r="52" ht="24" customHeight="1" spans="1:11">
      <c r="A52" s="15"/>
      <c r="B52" s="16"/>
      <c r="C52" s="15" t="s">
        <v>21</v>
      </c>
      <c r="D52" s="18">
        <f>D51-D50</f>
        <v>0</v>
      </c>
      <c r="E52" s="19" t="s">
        <v>22</v>
      </c>
      <c r="F52" s="22">
        <v>0</v>
      </c>
      <c r="G52" s="22">
        <v>0</v>
      </c>
      <c r="H52" s="23" t="s">
        <v>23</v>
      </c>
      <c r="I52" s="24"/>
      <c r="J52" s="24"/>
      <c r="K52" s="24"/>
    </row>
    <row r="53" ht="24" customHeight="1" spans="1:11">
      <c r="A53" s="15" t="s">
        <v>291</v>
      </c>
      <c r="B53" s="16" t="s">
        <v>585</v>
      </c>
      <c r="C53" s="17" t="s">
        <v>26</v>
      </c>
      <c r="D53" s="18">
        <v>155528.42</v>
      </c>
      <c r="E53" s="19"/>
      <c r="F53" s="20"/>
      <c r="G53" s="20"/>
      <c r="H53" s="21"/>
      <c r="I53" s="15"/>
      <c r="J53" s="15"/>
      <c r="K53" s="15"/>
    </row>
    <row r="54" ht="24" customHeight="1" spans="1:11">
      <c r="A54" s="15"/>
      <c r="B54" s="16"/>
      <c r="C54" s="17" t="s">
        <v>106</v>
      </c>
      <c r="D54" s="18">
        <v>160194.27</v>
      </c>
      <c r="E54" s="19"/>
      <c r="F54" s="20"/>
      <c r="G54" s="20"/>
      <c r="H54" s="21"/>
      <c r="I54" s="15"/>
      <c r="J54" s="15"/>
      <c r="K54" s="15"/>
    </row>
    <row r="55" ht="24" customHeight="1" spans="1:11">
      <c r="A55" s="15"/>
      <c r="B55" s="16"/>
      <c r="C55" s="17" t="s">
        <v>107</v>
      </c>
      <c r="D55" s="18">
        <f>D54-D53</f>
        <v>4665.84999999998</v>
      </c>
      <c r="E55" s="19"/>
      <c r="F55" s="20"/>
      <c r="G55" s="20"/>
      <c r="H55" s="21"/>
      <c r="I55" s="15"/>
      <c r="J55" s="15"/>
      <c r="K55" s="15"/>
    </row>
    <row r="56" ht="24" customHeight="1" spans="1:11">
      <c r="A56" s="15"/>
      <c r="B56" s="16"/>
      <c r="C56" s="17" t="s">
        <v>108</v>
      </c>
      <c r="D56" s="18">
        <f>IF(D53=0,0,D54/D53-1)*100</f>
        <v>2.9999983282798</v>
      </c>
      <c r="E56" s="19"/>
      <c r="F56" s="20"/>
      <c r="G56" s="20"/>
      <c r="H56" s="21"/>
      <c r="I56" s="15"/>
      <c r="J56" s="15"/>
      <c r="K56" s="15"/>
    </row>
    <row r="57" ht="24" customHeight="1" spans="1:11">
      <c r="A57" s="15" t="s">
        <v>378</v>
      </c>
      <c r="B57" s="15" t="s">
        <v>148</v>
      </c>
      <c r="C57" s="17" t="s">
        <v>26</v>
      </c>
      <c r="D57" s="18">
        <v>12</v>
      </c>
      <c r="E57" s="19" t="s">
        <v>22</v>
      </c>
      <c r="F57" s="22">
        <v>0.35</v>
      </c>
      <c r="G57" s="22">
        <v>4</v>
      </c>
      <c r="H57" s="23" t="s">
        <v>229</v>
      </c>
      <c r="I57" s="24" t="s">
        <v>586</v>
      </c>
      <c r="J57" s="24"/>
      <c r="K57" s="24"/>
    </row>
    <row r="58" ht="24" customHeight="1" spans="1:11">
      <c r="A58" s="15"/>
      <c r="B58" s="15"/>
      <c r="C58" s="17" t="s">
        <v>106</v>
      </c>
      <c r="D58" s="18">
        <v>12.36</v>
      </c>
      <c r="E58" s="19" t="s">
        <v>22</v>
      </c>
      <c r="F58" s="22">
        <v>0.35</v>
      </c>
      <c r="G58" s="22">
        <v>4</v>
      </c>
      <c r="H58" s="23" t="s">
        <v>229</v>
      </c>
      <c r="I58" s="24" t="s">
        <v>587</v>
      </c>
      <c r="J58" s="24"/>
      <c r="K58" s="24"/>
    </row>
    <row r="59" ht="24" customHeight="1" spans="1:11">
      <c r="A59" s="15"/>
      <c r="B59" s="15"/>
      <c r="C59" s="17" t="s">
        <v>107</v>
      </c>
      <c r="D59" s="18">
        <f>D58-D57</f>
        <v>0.359999999999999</v>
      </c>
      <c r="E59" s="19"/>
      <c r="F59" s="20"/>
      <c r="G59" s="20"/>
      <c r="H59" s="21"/>
      <c r="I59" s="15"/>
      <c r="J59" s="15"/>
      <c r="K59" s="15"/>
    </row>
    <row r="60" ht="24" customHeight="1" spans="1:11">
      <c r="A60" s="15" t="s">
        <v>149</v>
      </c>
      <c r="B60" s="15" t="s">
        <v>588</v>
      </c>
      <c r="C60" s="17" t="s">
        <v>26</v>
      </c>
      <c r="D60" s="18">
        <v>1575013.46</v>
      </c>
      <c r="E60" s="19" t="s">
        <v>22</v>
      </c>
      <c r="F60" s="22">
        <v>0</v>
      </c>
      <c r="G60" s="22">
        <v>0</v>
      </c>
      <c r="H60" s="23" t="s">
        <v>229</v>
      </c>
      <c r="I60" s="24" t="s">
        <v>589</v>
      </c>
      <c r="J60" s="24"/>
      <c r="K60" s="24"/>
    </row>
    <row r="61" ht="24" customHeight="1" spans="1:11">
      <c r="A61" s="15"/>
      <c r="B61" s="15"/>
      <c r="C61" s="17" t="s">
        <v>106</v>
      </c>
      <c r="D61" s="18">
        <v>1000000</v>
      </c>
      <c r="E61" s="19" t="s">
        <v>22</v>
      </c>
      <c r="F61" s="22">
        <v>0</v>
      </c>
      <c r="G61" s="22">
        <v>0</v>
      </c>
      <c r="H61" s="23" t="s">
        <v>229</v>
      </c>
      <c r="I61" s="24" t="s">
        <v>590</v>
      </c>
      <c r="J61" s="24"/>
      <c r="K61" s="24"/>
    </row>
    <row r="62" ht="24" customHeight="1" spans="1:11">
      <c r="A62" s="15"/>
      <c r="B62" s="15"/>
      <c r="C62" s="17" t="s">
        <v>107</v>
      </c>
      <c r="D62" s="18">
        <f>D61-D60</f>
        <v>-575013.46</v>
      </c>
      <c r="E62" s="19"/>
      <c r="F62" s="20"/>
      <c r="G62" s="20"/>
      <c r="H62" s="14"/>
      <c r="I62" s="15"/>
      <c r="J62" s="15"/>
      <c r="K62" s="15"/>
    </row>
    <row r="63" ht="24" customHeight="1" spans="1:11">
      <c r="A63" s="15"/>
      <c r="B63" s="15"/>
      <c r="C63" s="17" t="s">
        <v>108</v>
      </c>
      <c r="D63" s="18">
        <f>IF(D60=0,0,D61/D60-1)*100</f>
        <v>-36.5084791084896</v>
      </c>
      <c r="E63" s="19"/>
      <c r="F63" s="26"/>
      <c r="G63" s="26"/>
      <c r="H63" s="14"/>
      <c r="I63" s="15"/>
      <c r="J63" s="15"/>
      <c r="K63" s="15"/>
    </row>
    <row r="64" ht="24" customHeight="1" spans="1:11">
      <c r="A64" s="12" t="s">
        <v>297</v>
      </c>
      <c r="B64" s="12"/>
      <c r="C64" s="13"/>
      <c r="D64" s="13"/>
      <c r="E64" s="13"/>
      <c r="F64" s="13"/>
      <c r="G64" s="13"/>
      <c r="H64" s="14"/>
      <c r="I64" s="13"/>
      <c r="J64" s="13"/>
      <c r="K64" s="13"/>
    </row>
    <row r="65" ht="24" customHeight="1" spans="1:11">
      <c r="A65" s="15" t="s">
        <v>385</v>
      </c>
      <c r="B65" s="16" t="s">
        <v>105</v>
      </c>
      <c r="C65" s="17" t="s">
        <v>26</v>
      </c>
      <c r="D65" s="18">
        <v>168803612.38</v>
      </c>
      <c r="E65" s="19"/>
      <c r="F65" s="20"/>
      <c r="G65" s="20"/>
      <c r="H65" s="21"/>
      <c r="I65" s="15"/>
      <c r="J65" s="15"/>
      <c r="K65" s="15"/>
    </row>
    <row r="66" ht="24" customHeight="1" spans="1:11">
      <c r="A66" s="15"/>
      <c r="B66" s="16"/>
      <c r="C66" s="17" t="s">
        <v>106</v>
      </c>
      <c r="D66" s="18">
        <v>175320552.2</v>
      </c>
      <c r="E66" s="19"/>
      <c r="F66" s="20"/>
      <c r="G66" s="20"/>
      <c r="H66" s="21"/>
      <c r="I66" s="15"/>
      <c r="J66" s="15"/>
      <c r="K66" s="15"/>
    </row>
    <row r="67" ht="24" customHeight="1" spans="1:11">
      <c r="A67" s="15"/>
      <c r="B67" s="16"/>
      <c r="C67" s="17" t="s">
        <v>107</v>
      </c>
      <c r="D67" s="18">
        <f>D66-D65</f>
        <v>6516939.81999999</v>
      </c>
      <c r="E67" s="19"/>
      <c r="F67" s="20"/>
      <c r="G67" s="20"/>
      <c r="H67" s="21"/>
      <c r="I67" s="15"/>
      <c r="J67" s="15"/>
      <c r="K67" s="15"/>
    </row>
    <row r="68" ht="24" customHeight="1" spans="1:11">
      <c r="A68" s="15"/>
      <c r="B68" s="16"/>
      <c r="C68" s="17" t="s">
        <v>108</v>
      </c>
      <c r="D68" s="18">
        <f>IF(D65=0,0,D66/D65-1)*100</f>
        <v>3.86066371928668</v>
      </c>
      <c r="E68" s="19" t="s">
        <v>22</v>
      </c>
      <c r="F68" s="22">
        <v>0</v>
      </c>
      <c r="G68" s="22">
        <v>20</v>
      </c>
      <c r="H68" s="23" t="s">
        <v>23</v>
      </c>
      <c r="I68" s="24"/>
      <c r="J68" s="24"/>
      <c r="K68" s="24"/>
    </row>
    <row r="69" ht="24" customHeight="1" spans="1:11">
      <c r="A69" s="15" t="s">
        <v>473</v>
      </c>
      <c r="B69" s="16" t="s">
        <v>543</v>
      </c>
      <c r="C69" s="17" t="s">
        <v>26</v>
      </c>
      <c r="D69" s="18">
        <v>89977992.47</v>
      </c>
      <c r="E69" s="19"/>
      <c r="F69" s="20"/>
      <c r="G69" s="20"/>
      <c r="H69" s="21"/>
      <c r="I69" s="15"/>
      <c r="J69" s="15"/>
      <c r="K69" s="15"/>
    </row>
    <row r="70" ht="24" customHeight="1" spans="1:11">
      <c r="A70" s="15"/>
      <c r="B70" s="16"/>
      <c r="C70" s="17" t="s">
        <v>106</v>
      </c>
      <c r="D70" s="18">
        <v>91057728.38</v>
      </c>
      <c r="E70" s="19"/>
      <c r="F70" s="20"/>
      <c r="G70" s="20"/>
      <c r="H70" s="21"/>
      <c r="I70" s="15"/>
      <c r="J70" s="15"/>
      <c r="K70" s="15"/>
    </row>
    <row r="71" ht="24" customHeight="1" spans="1:11">
      <c r="A71" s="15"/>
      <c r="B71" s="16"/>
      <c r="C71" s="17" t="s">
        <v>107</v>
      </c>
      <c r="D71" s="18">
        <f>D70-D69</f>
        <v>1079735.91</v>
      </c>
      <c r="E71" s="19"/>
      <c r="F71" s="20"/>
      <c r="G71" s="20"/>
      <c r="H71" s="21"/>
      <c r="I71" s="15"/>
      <c r="J71" s="15"/>
      <c r="K71" s="15"/>
    </row>
    <row r="72" ht="24" customHeight="1" spans="1:11">
      <c r="A72" s="15"/>
      <c r="B72" s="16"/>
      <c r="C72" s="17" t="s">
        <v>108</v>
      </c>
      <c r="D72" s="18">
        <f>IF(D69=0,0,D70/D69-1)*100</f>
        <v>1.2000000004001</v>
      </c>
      <c r="E72" s="19" t="s">
        <v>22</v>
      </c>
      <c r="F72" s="22">
        <v>0</v>
      </c>
      <c r="G72" s="22">
        <v>20</v>
      </c>
      <c r="H72" s="23" t="s">
        <v>23</v>
      </c>
      <c r="I72" s="24"/>
      <c r="J72" s="24"/>
      <c r="K72" s="24"/>
    </row>
    <row r="73" ht="24" customHeight="1" spans="1:11">
      <c r="A73" s="15" t="s">
        <v>474</v>
      </c>
      <c r="B73" s="15" t="s">
        <v>475</v>
      </c>
      <c r="C73" s="17" t="s">
        <v>26</v>
      </c>
      <c r="D73" s="18">
        <v>526.79</v>
      </c>
      <c r="E73" s="19"/>
      <c r="F73" s="20"/>
      <c r="G73" s="20"/>
      <c r="H73" s="21"/>
      <c r="I73" s="15"/>
      <c r="J73" s="15"/>
      <c r="K73" s="15"/>
    </row>
    <row r="74" ht="24" customHeight="1" spans="1:11">
      <c r="A74" s="15"/>
      <c r="B74" s="15"/>
      <c r="C74" s="17" t="s">
        <v>106</v>
      </c>
      <c r="D74" s="18">
        <v>534.06</v>
      </c>
      <c r="E74" s="19"/>
      <c r="F74" s="20"/>
      <c r="G74" s="20"/>
      <c r="H74" s="21"/>
      <c r="I74" s="15"/>
      <c r="J74" s="15"/>
      <c r="K74" s="15"/>
    </row>
    <row r="75" ht="24" customHeight="1" spans="1:11">
      <c r="A75" s="15"/>
      <c r="B75" s="15"/>
      <c r="C75" s="17" t="s">
        <v>107</v>
      </c>
      <c r="D75" s="18">
        <f>D74-D73</f>
        <v>7.26999999999998</v>
      </c>
      <c r="E75" s="19"/>
      <c r="F75" s="20"/>
      <c r="G75" s="20"/>
      <c r="H75" s="21"/>
      <c r="I75" s="15"/>
      <c r="J75" s="15"/>
      <c r="K75" s="15"/>
    </row>
    <row r="76" ht="24" customHeight="1" spans="1:11">
      <c r="A76" s="15"/>
      <c r="B76" s="15"/>
      <c r="C76" s="17" t="s">
        <v>108</v>
      </c>
      <c r="D76" s="18">
        <f>IF(D73=0,0,D74/D73-1)*100</f>
        <v>1.38005656903131</v>
      </c>
      <c r="E76" s="19" t="s">
        <v>22</v>
      </c>
      <c r="F76" s="22">
        <v>0</v>
      </c>
      <c r="G76" s="22">
        <v>15</v>
      </c>
      <c r="H76" s="23" t="s">
        <v>23</v>
      </c>
      <c r="I76" s="24"/>
      <c r="J76" s="24"/>
      <c r="K76" s="24"/>
    </row>
    <row r="77" ht="24" customHeight="1" spans="1:11">
      <c r="A77" s="15" t="s">
        <v>476</v>
      </c>
      <c r="B77" s="16" t="s">
        <v>477</v>
      </c>
      <c r="C77" s="17" t="s">
        <v>26</v>
      </c>
      <c r="D77" s="18">
        <v>62477306.11</v>
      </c>
      <c r="E77" s="19"/>
      <c r="F77" s="20"/>
      <c r="G77" s="20"/>
      <c r="H77" s="21"/>
      <c r="I77" s="15"/>
      <c r="J77" s="15"/>
      <c r="K77" s="15"/>
    </row>
    <row r="78" ht="24" customHeight="1" spans="1:11">
      <c r="A78" s="15"/>
      <c r="B78" s="16"/>
      <c r="C78" s="17" t="s">
        <v>106</v>
      </c>
      <c r="D78" s="18">
        <v>63227033.78</v>
      </c>
      <c r="E78" s="19"/>
      <c r="F78" s="20"/>
      <c r="G78" s="20"/>
      <c r="H78" s="21"/>
      <c r="I78" s="15"/>
      <c r="J78" s="15"/>
      <c r="K78" s="15"/>
    </row>
    <row r="79" ht="24" customHeight="1" spans="1:11">
      <c r="A79" s="15"/>
      <c r="B79" s="16"/>
      <c r="C79" s="17" t="s">
        <v>107</v>
      </c>
      <c r="D79" s="18">
        <f>D78-D77</f>
        <v>749727.670000002</v>
      </c>
      <c r="E79" s="19"/>
      <c r="F79" s="20"/>
      <c r="G79" s="20"/>
      <c r="H79" s="21"/>
      <c r="I79" s="15"/>
      <c r="J79" s="15"/>
      <c r="K79" s="15"/>
    </row>
    <row r="80" ht="24" customHeight="1" spans="1:11">
      <c r="A80" s="15"/>
      <c r="B80" s="16"/>
      <c r="C80" s="17" t="s">
        <v>108</v>
      </c>
      <c r="D80" s="18">
        <f>IF(D77=0,0,D78/D77-1)*100</f>
        <v>1.19999999468607</v>
      </c>
      <c r="E80" s="19" t="s">
        <v>22</v>
      </c>
      <c r="F80" s="22">
        <v>0</v>
      </c>
      <c r="G80" s="22">
        <v>15</v>
      </c>
      <c r="H80" s="23" t="s">
        <v>23</v>
      </c>
      <c r="I80" s="24"/>
      <c r="J80" s="24"/>
      <c r="K80" s="24"/>
    </row>
    <row r="81" ht="24" customHeight="1" spans="1:11">
      <c r="A81" s="15" t="s">
        <v>478</v>
      </c>
      <c r="B81" s="15" t="s">
        <v>479</v>
      </c>
      <c r="C81" s="17" t="s">
        <v>26</v>
      </c>
      <c r="D81" s="18">
        <f>IF(D135=0,0,D77/D135)</f>
        <v>1418.00513186564</v>
      </c>
      <c r="E81" s="19" t="s">
        <v>22</v>
      </c>
      <c r="F81" s="22">
        <v>2500</v>
      </c>
      <c r="G81" s="22">
        <v>20000</v>
      </c>
      <c r="H81" s="23" t="s">
        <v>229</v>
      </c>
      <c r="I81" s="24" t="s">
        <v>591</v>
      </c>
      <c r="J81" s="24"/>
      <c r="K81" s="24"/>
    </row>
    <row r="82" ht="24" customHeight="1" spans="1:11">
      <c r="A82" s="15"/>
      <c r="B82" s="15"/>
      <c r="C82" s="17" t="s">
        <v>106</v>
      </c>
      <c r="D82" s="18">
        <f>IF(D136=0,0,D78/D136)</f>
        <v>1381.7700463307</v>
      </c>
      <c r="E82" s="19" t="s">
        <v>22</v>
      </c>
      <c r="F82" s="22">
        <v>2500</v>
      </c>
      <c r="G82" s="22">
        <v>20000</v>
      </c>
      <c r="H82" s="23" t="s">
        <v>229</v>
      </c>
      <c r="I82" s="24" t="s">
        <v>592</v>
      </c>
      <c r="J82" s="24"/>
      <c r="K82" s="24"/>
    </row>
    <row r="83" ht="24" customHeight="1" spans="1:11">
      <c r="A83" s="15"/>
      <c r="B83" s="15"/>
      <c r="C83" s="17" t="s">
        <v>107</v>
      </c>
      <c r="D83" s="18">
        <f>D82-D81</f>
        <v>-36.2350855349416</v>
      </c>
      <c r="E83" s="19"/>
      <c r="F83" s="20"/>
      <c r="G83" s="20"/>
      <c r="H83" s="21"/>
      <c r="I83" s="15"/>
      <c r="J83" s="15"/>
      <c r="K83" s="15"/>
    </row>
    <row r="84" ht="24" customHeight="1" spans="1:11">
      <c r="A84" s="15"/>
      <c r="B84" s="15"/>
      <c r="C84" s="17" t="s">
        <v>108</v>
      </c>
      <c r="D84" s="18">
        <f>IF(D81=0,0,D82/D81-1)*100</f>
        <v>-2.55535644552061</v>
      </c>
      <c r="E84" s="19" t="s">
        <v>22</v>
      </c>
      <c r="F84" s="22">
        <v>0</v>
      </c>
      <c r="G84" s="22">
        <v>15</v>
      </c>
      <c r="H84" s="23" t="s">
        <v>229</v>
      </c>
      <c r="I84" s="24" t="s">
        <v>593</v>
      </c>
      <c r="J84" s="24"/>
      <c r="K84" s="24"/>
    </row>
    <row r="85" ht="24" customHeight="1" spans="1:11">
      <c r="A85" s="15" t="s">
        <v>481</v>
      </c>
      <c r="B85" s="16" t="s">
        <v>594</v>
      </c>
      <c r="C85" s="17" t="s">
        <v>26</v>
      </c>
      <c r="D85" s="18">
        <v>27500686.36</v>
      </c>
      <c r="E85" s="19"/>
      <c r="F85" s="20"/>
      <c r="G85" s="20"/>
      <c r="H85" s="21"/>
      <c r="I85" s="15"/>
      <c r="J85" s="15"/>
      <c r="K85" s="15"/>
    </row>
    <row r="86" ht="24" customHeight="1" spans="1:11">
      <c r="A86" s="15"/>
      <c r="B86" s="16"/>
      <c r="C86" s="17" t="s">
        <v>106</v>
      </c>
      <c r="D86" s="18">
        <v>27830694.6</v>
      </c>
      <c r="E86" s="19"/>
      <c r="F86" s="20"/>
      <c r="G86" s="20"/>
      <c r="H86" s="21"/>
      <c r="I86" s="15"/>
      <c r="J86" s="15"/>
      <c r="K86" s="15"/>
    </row>
    <row r="87" ht="24" customHeight="1" spans="1:11">
      <c r="A87" s="15"/>
      <c r="B87" s="16"/>
      <c r="C87" s="17" t="s">
        <v>107</v>
      </c>
      <c r="D87" s="18">
        <f>D86-D85</f>
        <v>330008.240000002</v>
      </c>
      <c r="E87" s="19"/>
      <c r="F87" s="63"/>
      <c r="G87" s="63"/>
      <c r="H87" s="23"/>
      <c r="I87" s="24"/>
      <c r="J87" s="24"/>
      <c r="K87" s="24"/>
    </row>
    <row r="88" ht="24" customHeight="1" spans="1:11">
      <c r="A88" s="15"/>
      <c r="B88" s="16"/>
      <c r="C88" s="17" t="s">
        <v>108</v>
      </c>
      <c r="D88" s="18">
        <f>IF(D85=0,0,D86/D85-1)*100</f>
        <v>1.2000000133815</v>
      </c>
      <c r="E88" s="19" t="s">
        <v>22</v>
      </c>
      <c r="F88" s="22">
        <v>0</v>
      </c>
      <c r="G88" s="22">
        <v>15</v>
      </c>
      <c r="H88" s="23" t="s">
        <v>23</v>
      </c>
      <c r="I88" s="24"/>
      <c r="J88" s="24"/>
      <c r="K88" s="24"/>
    </row>
    <row r="89" ht="24" customHeight="1" spans="1:11">
      <c r="A89" s="15" t="s">
        <v>483</v>
      </c>
      <c r="B89" s="15" t="s">
        <v>484</v>
      </c>
      <c r="C89" s="17" t="s">
        <v>26</v>
      </c>
      <c r="D89" s="18">
        <f>IF(D139=0,0,D85/D139)</f>
        <v>29.083097706194</v>
      </c>
      <c r="E89" s="19" t="s">
        <v>22</v>
      </c>
      <c r="F89" s="22">
        <v>50</v>
      </c>
      <c r="G89" s="22">
        <v>500</v>
      </c>
      <c r="H89" s="23" t="s">
        <v>229</v>
      </c>
      <c r="I89" s="24" t="s">
        <v>595</v>
      </c>
      <c r="J89" s="24"/>
      <c r="K89" s="24"/>
    </row>
    <row r="90" ht="24" customHeight="1" spans="1:11">
      <c r="A90" s="15"/>
      <c r="B90" s="15"/>
      <c r="C90" s="17" t="s">
        <v>106</v>
      </c>
      <c r="D90" s="18">
        <f>IF(D140=0,0,D86/D140)</f>
        <v>28.8267451242792</v>
      </c>
      <c r="E90" s="19" t="s">
        <v>22</v>
      </c>
      <c r="F90" s="22">
        <v>50</v>
      </c>
      <c r="G90" s="22">
        <v>500</v>
      </c>
      <c r="H90" s="23" t="s">
        <v>229</v>
      </c>
      <c r="I90" s="24" t="s">
        <v>596</v>
      </c>
      <c r="J90" s="24"/>
      <c r="K90" s="24"/>
    </row>
    <row r="91" ht="24" customHeight="1" spans="1:11">
      <c r="A91" s="15"/>
      <c r="B91" s="15"/>
      <c r="C91" s="17" t="s">
        <v>107</v>
      </c>
      <c r="D91" s="18">
        <f>D90-D89</f>
        <v>-0.256352581914797</v>
      </c>
      <c r="E91" s="19"/>
      <c r="F91" s="20"/>
      <c r="G91" s="20"/>
      <c r="H91" s="21"/>
      <c r="I91" s="15"/>
      <c r="J91" s="15"/>
      <c r="K91" s="15"/>
    </row>
    <row r="92" ht="24" customHeight="1" spans="1:11">
      <c r="A92" s="15"/>
      <c r="B92" s="15"/>
      <c r="C92" s="17" t="s">
        <v>108</v>
      </c>
      <c r="D92" s="18">
        <f>IF(D89=0,0,D90/D89-1)*100</f>
        <v>-0.881448683715014</v>
      </c>
      <c r="E92" s="19" t="s">
        <v>22</v>
      </c>
      <c r="F92" s="22">
        <v>0</v>
      </c>
      <c r="G92" s="22">
        <v>15</v>
      </c>
      <c r="H92" s="23" t="s">
        <v>229</v>
      </c>
      <c r="I92" s="24" t="s">
        <v>597</v>
      </c>
      <c r="J92" s="24"/>
      <c r="K92" s="24"/>
    </row>
    <row r="93" ht="24" customHeight="1" spans="1:11">
      <c r="A93" s="15" t="s">
        <v>498</v>
      </c>
      <c r="B93" s="16" t="s">
        <v>545</v>
      </c>
      <c r="C93" s="17" t="s">
        <v>26</v>
      </c>
      <c r="D93" s="18">
        <v>3297500</v>
      </c>
      <c r="E93" s="19"/>
      <c r="F93" s="20"/>
      <c r="G93" s="20"/>
      <c r="H93" s="62"/>
      <c r="I93" s="15"/>
      <c r="J93" s="15"/>
      <c r="K93" s="15"/>
    </row>
    <row r="94" ht="24" customHeight="1" spans="1:11">
      <c r="A94" s="15"/>
      <c r="B94" s="16"/>
      <c r="C94" s="17" t="s">
        <v>106</v>
      </c>
      <c r="D94" s="18">
        <v>8525000</v>
      </c>
      <c r="E94" s="19"/>
      <c r="F94" s="20"/>
      <c r="G94" s="20"/>
      <c r="H94" s="62"/>
      <c r="I94" s="15"/>
      <c r="J94" s="15"/>
      <c r="K94" s="15"/>
    </row>
    <row r="95" ht="24" customHeight="1" spans="1:11">
      <c r="A95" s="15"/>
      <c r="B95" s="16"/>
      <c r="C95" s="17" t="s">
        <v>107</v>
      </c>
      <c r="D95" s="18">
        <f>D94-D93</f>
        <v>5227500</v>
      </c>
      <c r="E95" s="19"/>
      <c r="F95" s="20"/>
      <c r="G95" s="20"/>
      <c r="H95" s="21"/>
      <c r="I95" s="15"/>
      <c r="J95" s="15"/>
      <c r="K95" s="15"/>
    </row>
    <row r="96" ht="24" customHeight="1" spans="1:11">
      <c r="A96" s="15"/>
      <c r="B96" s="16"/>
      <c r="C96" s="17" t="s">
        <v>108</v>
      </c>
      <c r="D96" s="18">
        <f>IF(D93=0,0,D94/D93-1)*100</f>
        <v>158.529188779378</v>
      </c>
      <c r="E96" s="19" t="s">
        <v>22</v>
      </c>
      <c r="F96" s="22">
        <v>0</v>
      </c>
      <c r="G96" s="22">
        <v>30</v>
      </c>
      <c r="H96" s="23" t="s">
        <v>229</v>
      </c>
      <c r="I96" s="24" t="s">
        <v>598</v>
      </c>
      <c r="J96" s="24"/>
      <c r="K96" s="24"/>
    </row>
    <row r="97" ht="24" customHeight="1" spans="1:11">
      <c r="A97" s="15" t="s">
        <v>500</v>
      </c>
      <c r="B97" s="15" t="s">
        <v>501</v>
      </c>
      <c r="C97" s="17" t="s">
        <v>26</v>
      </c>
      <c r="D97" s="18">
        <f>IF(D143=0,0,D93/D143)</f>
        <v>19.3057539636074</v>
      </c>
      <c r="E97" s="19" t="s">
        <v>22</v>
      </c>
      <c r="F97" s="22">
        <v>50</v>
      </c>
      <c r="G97" s="22">
        <v>150</v>
      </c>
      <c r="H97" s="23" t="s">
        <v>229</v>
      </c>
      <c r="I97" s="24" t="s">
        <v>599</v>
      </c>
      <c r="J97" s="24"/>
      <c r="K97" s="24"/>
    </row>
    <row r="98" ht="24" customHeight="1" spans="1:11">
      <c r="A98" s="15"/>
      <c r="B98" s="15"/>
      <c r="C98" s="17" t="s">
        <v>106</v>
      </c>
      <c r="D98" s="18">
        <f>IF(D144=0,0,D94/D144)</f>
        <v>50</v>
      </c>
      <c r="E98" s="19" t="s">
        <v>22</v>
      </c>
      <c r="F98" s="22">
        <v>50</v>
      </c>
      <c r="G98" s="22">
        <v>150</v>
      </c>
      <c r="H98" s="23" t="s">
        <v>23</v>
      </c>
      <c r="I98" s="24"/>
      <c r="J98" s="24"/>
      <c r="K98" s="24"/>
    </row>
    <row r="99" ht="24" customHeight="1" spans="1:11">
      <c r="A99" s="15"/>
      <c r="B99" s="15"/>
      <c r="C99" s="17" t="s">
        <v>107</v>
      </c>
      <c r="D99" s="18">
        <f>D98-D97</f>
        <v>30.6942460363926</v>
      </c>
      <c r="E99" s="19"/>
      <c r="F99" s="20"/>
      <c r="G99" s="20"/>
      <c r="H99" s="21"/>
      <c r="I99" s="15"/>
      <c r="J99" s="15"/>
      <c r="K99" s="15"/>
    </row>
    <row r="100" ht="24" customHeight="1" spans="1:11">
      <c r="A100" s="15"/>
      <c r="B100" s="15"/>
      <c r="C100" s="17" t="s">
        <v>108</v>
      </c>
      <c r="D100" s="18">
        <f>IF(D97=0,0,D98/D97-1)*100</f>
        <v>158.990144048522</v>
      </c>
      <c r="E100" s="19" t="s">
        <v>22</v>
      </c>
      <c r="F100" s="22">
        <v>0</v>
      </c>
      <c r="G100" s="22">
        <v>20</v>
      </c>
      <c r="H100" s="23" t="s">
        <v>229</v>
      </c>
      <c r="I100" s="24" t="s">
        <v>600</v>
      </c>
      <c r="J100" s="24"/>
      <c r="K100" s="24"/>
    </row>
    <row r="101" ht="24" customHeight="1" spans="1:11">
      <c r="A101" s="15" t="s">
        <v>394</v>
      </c>
      <c r="B101" s="15" t="s">
        <v>601</v>
      </c>
      <c r="C101" s="17" t="s">
        <v>26</v>
      </c>
      <c r="D101" s="18">
        <v>0</v>
      </c>
      <c r="E101" s="19" t="s">
        <v>22</v>
      </c>
      <c r="F101" s="22">
        <v>0</v>
      </c>
      <c r="G101" s="22">
        <v>0</v>
      </c>
      <c r="H101" s="23" t="s">
        <v>23</v>
      </c>
      <c r="I101" s="24"/>
      <c r="J101" s="24"/>
      <c r="K101" s="24"/>
    </row>
    <row r="102" ht="24" customHeight="1" spans="1:11">
      <c r="A102" s="15"/>
      <c r="B102" s="15"/>
      <c r="C102" s="17" t="s">
        <v>106</v>
      </c>
      <c r="D102" s="18">
        <v>0</v>
      </c>
      <c r="E102" s="19" t="s">
        <v>22</v>
      </c>
      <c r="F102" s="22">
        <v>0</v>
      </c>
      <c r="G102" s="22">
        <v>0</v>
      </c>
      <c r="H102" s="23" t="s">
        <v>23</v>
      </c>
      <c r="I102" s="24"/>
      <c r="J102" s="24"/>
      <c r="K102" s="24"/>
    </row>
    <row r="103" ht="24" customHeight="1" spans="1:11">
      <c r="A103" s="15"/>
      <c r="B103" s="15"/>
      <c r="C103" s="17" t="s">
        <v>107</v>
      </c>
      <c r="D103" s="18">
        <f>D102-D101</f>
        <v>0</v>
      </c>
      <c r="E103" s="19"/>
      <c r="F103" s="20"/>
      <c r="G103" s="20"/>
      <c r="H103" s="21"/>
      <c r="I103" s="15"/>
      <c r="J103" s="15"/>
      <c r="K103" s="15"/>
    </row>
    <row r="104" ht="24" customHeight="1" spans="1:11">
      <c r="A104" s="15"/>
      <c r="B104" s="15"/>
      <c r="C104" s="17" t="s">
        <v>108</v>
      </c>
      <c r="D104" s="18">
        <f>IF(D101=0,0,D102/D101-1)*100</f>
        <v>0</v>
      </c>
      <c r="E104" s="19"/>
      <c r="F104" s="20"/>
      <c r="G104" s="20"/>
      <c r="H104" s="21"/>
      <c r="I104" s="15"/>
      <c r="J104" s="15"/>
      <c r="K104" s="15"/>
    </row>
    <row r="105" ht="24" customHeight="1" spans="1:11">
      <c r="A105" s="15" t="s">
        <v>502</v>
      </c>
      <c r="B105" s="16" t="s">
        <v>460</v>
      </c>
      <c r="C105" s="17" t="s">
        <v>26</v>
      </c>
      <c r="D105" s="116">
        <v>0</v>
      </c>
      <c r="E105" s="19"/>
      <c r="F105" s="20"/>
      <c r="G105" s="20"/>
      <c r="H105" s="62"/>
      <c r="I105" s="15"/>
      <c r="J105" s="15"/>
      <c r="K105" s="15"/>
    </row>
    <row r="106" ht="24" customHeight="1" spans="1:11">
      <c r="A106" s="15"/>
      <c r="B106" s="16"/>
      <c r="C106" s="17" t="s">
        <v>106</v>
      </c>
      <c r="D106" s="116">
        <v>0</v>
      </c>
      <c r="E106" s="19"/>
      <c r="F106" s="20"/>
      <c r="G106" s="20"/>
      <c r="H106" s="62"/>
      <c r="I106" s="15"/>
      <c r="J106" s="15"/>
      <c r="K106" s="15"/>
    </row>
    <row r="107" ht="24" customHeight="1" spans="1:11">
      <c r="A107" s="15"/>
      <c r="B107" s="16"/>
      <c r="C107" s="17" t="s">
        <v>107</v>
      </c>
      <c r="D107" s="18">
        <f>D106-D105</f>
        <v>0</v>
      </c>
      <c r="E107" s="19"/>
      <c r="F107" s="20"/>
      <c r="G107" s="20"/>
      <c r="H107" s="21"/>
      <c r="I107" s="15"/>
      <c r="J107" s="15"/>
      <c r="K107" s="15"/>
    </row>
    <row r="108" ht="24" customHeight="1" spans="1:11">
      <c r="A108" s="15"/>
      <c r="B108" s="16"/>
      <c r="C108" s="17" t="s">
        <v>108</v>
      </c>
      <c r="D108" s="18">
        <f>IF(D105=0,0,D106/D105-1)*100</f>
        <v>0</v>
      </c>
      <c r="E108" s="19"/>
      <c r="F108" s="20"/>
      <c r="G108" s="20"/>
      <c r="H108" s="21"/>
      <c r="I108" s="15"/>
      <c r="J108" s="15"/>
      <c r="K108" s="15"/>
    </row>
    <row r="109" ht="24" customHeight="1" spans="1:11">
      <c r="A109" s="15" t="s">
        <v>503</v>
      </c>
      <c r="B109" s="16" t="s">
        <v>602</v>
      </c>
      <c r="C109" s="17" t="s">
        <v>26</v>
      </c>
      <c r="D109" s="18">
        <f>D101-D105</f>
        <v>0</v>
      </c>
      <c r="E109" s="19" t="s">
        <v>22</v>
      </c>
      <c r="F109" s="22">
        <v>0</v>
      </c>
      <c r="G109" s="22">
        <v>0</v>
      </c>
      <c r="H109" s="23" t="s">
        <v>23</v>
      </c>
      <c r="I109" s="24"/>
      <c r="J109" s="24"/>
      <c r="K109" s="24"/>
    </row>
    <row r="110" ht="24" customHeight="1" spans="1:11">
      <c r="A110" s="15"/>
      <c r="B110" s="16"/>
      <c r="C110" s="17" t="s">
        <v>106</v>
      </c>
      <c r="D110" s="18">
        <f>D102-D106</f>
        <v>0</v>
      </c>
      <c r="E110" s="19" t="s">
        <v>22</v>
      </c>
      <c r="F110" s="22">
        <v>0</v>
      </c>
      <c r="G110" s="22">
        <v>0</v>
      </c>
      <c r="H110" s="23" t="s">
        <v>23</v>
      </c>
      <c r="I110" s="24"/>
      <c r="J110" s="24"/>
      <c r="K110" s="24"/>
    </row>
    <row r="111" ht="24" customHeight="1" spans="1:11">
      <c r="A111" s="15"/>
      <c r="B111" s="16"/>
      <c r="C111" s="17" t="s">
        <v>107</v>
      </c>
      <c r="D111" s="18">
        <f>D110-D109</f>
        <v>0</v>
      </c>
      <c r="E111" s="19"/>
      <c r="F111" s="20"/>
      <c r="G111" s="20"/>
      <c r="H111" s="21"/>
      <c r="I111" s="15"/>
      <c r="J111" s="15"/>
      <c r="K111" s="15"/>
    </row>
    <row r="112" ht="24" customHeight="1" spans="1:11">
      <c r="A112" s="15"/>
      <c r="B112" s="16"/>
      <c r="C112" s="17" t="s">
        <v>108</v>
      </c>
      <c r="D112" s="18">
        <f>IF(D109=0,0,D110/D109-1)*100</f>
        <v>0</v>
      </c>
      <c r="E112" s="19"/>
      <c r="F112" s="20"/>
      <c r="G112" s="20"/>
      <c r="H112" s="21"/>
      <c r="I112" s="15"/>
      <c r="J112" s="15"/>
      <c r="K112" s="15"/>
    </row>
    <row r="113" ht="24" customHeight="1" spans="1:11">
      <c r="A113" s="12" t="s">
        <v>306</v>
      </c>
      <c r="B113" s="12"/>
      <c r="C113" s="13"/>
      <c r="D113" s="13"/>
      <c r="E113" s="13"/>
      <c r="F113" s="13"/>
      <c r="G113" s="13"/>
      <c r="H113" s="14"/>
      <c r="I113" s="13"/>
      <c r="J113" s="13"/>
      <c r="K113" s="13"/>
    </row>
    <row r="114" ht="24" customHeight="1" spans="1:11">
      <c r="A114" s="15" t="s">
        <v>176</v>
      </c>
      <c r="B114" s="16" t="s">
        <v>122</v>
      </c>
      <c r="C114" s="17" t="s">
        <v>26</v>
      </c>
      <c r="D114" s="18">
        <v>0</v>
      </c>
      <c r="E114" s="19" t="s">
        <v>22</v>
      </c>
      <c r="F114" s="22">
        <v>0</v>
      </c>
      <c r="G114" s="19"/>
      <c r="H114" s="23" t="s">
        <v>23</v>
      </c>
      <c r="I114" s="24"/>
      <c r="J114" s="24"/>
      <c r="K114" s="24"/>
    </row>
    <row r="115" ht="24" customHeight="1" spans="1:11">
      <c r="A115" s="15"/>
      <c r="B115" s="16"/>
      <c r="C115" s="17" t="s">
        <v>106</v>
      </c>
      <c r="D115" s="18">
        <v>0</v>
      </c>
      <c r="E115" s="19" t="s">
        <v>22</v>
      </c>
      <c r="F115" s="22">
        <v>0</v>
      </c>
      <c r="G115" s="19"/>
      <c r="H115" s="23" t="s">
        <v>23</v>
      </c>
      <c r="I115" s="24"/>
      <c r="J115" s="24"/>
      <c r="K115" s="24"/>
    </row>
    <row r="116" ht="24" customHeight="1" spans="1:11">
      <c r="A116" s="15"/>
      <c r="B116" s="16"/>
      <c r="C116" s="17" t="s">
        <v>107</v>
      </c>
      <c r="D116" s="18">
        <f>D115-D114</f>
        <v>0</v>
      </c>
      <c r="E116" s="19"/>
      <c r="F116" s="20"/>
      <c r="G116" s="20"/>
      <c r="H116" s="21"/>
      <c r="I116" s="15"/>
      <c r="J116" s="15"/>
      <c r="K116" s="15"/>
    </row>
    <row r="117" ht="24" customHeight="1" spans="1:11">
      <c r="A117" s="15"/>
      <c r="B117" s="16"/>
      <c r="C117" s="17" t="s">
        <v>108</v>
      </c>
      <c r="D117" s="18">
        <f>IF(D114=0,0,D115/D114-1)*100</f>
        <v>0</v>
      </c>
      <c r="E117" s="19"/>
      <c r="F117" s="20"/>
      <c r="G117" s="20"/>
      <c r="H117" s="21"/>
      <c r="I117" s="15"/>
      <c r="J117" s="15"/>
      <c r="K117" s="15"/>
    </row>
    <row r="118" ht="24" customHeight="1" spans="1:11">
      <c r="A118" s="15" t="s">
        <v>177</v>
      </c>
      <c r="B118" s="16" t="s">
        <v>122</v>
      </c>
      <c r="C118" s="17" t="s">
        <v>26</v>
      </c>
      <c r="D118" s="18">
        <v>1295560.45</v>
      </c>
      <c r="E118" s="19" t="s">
        <v>22</v>
      </c>
      <c r="F118" s="22">
        <v>0</v>
      </c>
      <c r="G118" s="19"/>
      <c r="H118" s="23" t="s">
        <v>23</v>
      </c>
      <c r="I118" s="24"/>
      <c r="J118" s="24"/>
      <c r="K118" s="24"/>
    </row>
    <row r="119" ht="24" customHeight="1" spans="1:11">
      <c r="A119" s="15"/>
      <c r="B119" s="16"/>
      <c r="C119" s="17" t="s">
        <v>106</v>
      </c>
      <c r="D119" s="18">
        <v>1295560.45</v>
      </c>
      <c r="E119" s="19" t="s">
        <v>22</v>
      </c>
      <c r="F119" s="22">
        <v>0</v>
      </c>
      <c r="G119" s="19"/>
      <c r="H119" s="23" t="s">
        <v>23</v>
      </c>
      <c r="I119" s="24"/>
      <c r="J119" s="24"/>
      <c r="K119" s="24"/>
    </row>
    <row r="120" ht="24" customHeight="1" spans="1:11">
      <c r="A120" s="15"/>
      <c r="B120" s="16"/>
      <c r="C120" s="17" t="s">
        <v>107</v>
      </c>
      <c r="D120" s="18">
        <f>D119-D118</f>
        <v>0</v>
      </c>
      <c r="E120" s="19"/>
      <c r="F120" s="20"/>
      <c r="G120" s="20"/>
      <c r="H120" s="21"/>
      <c r="I120" s="15"/>
      <c r="J120" s="15"/>
      <c r="K120" s="15"/>
    </row>
    <row r="121" ht="24" customHeight="1" spans="1:11">
      <c r="A121" s="15"/>
      <c r="B121" s="16"/>
      <c r="C121" s="17" t="s">
        <v>108</v>
      </c>
      <c r="D121" s="18">
        <f>IF(D118=0,0,D119/D118-1)*100</f>
        <v>0</v>
      </c>
      <c r="E121" s="19"/>
      <c r="F121" s="20"/>
      <c r="G121" s="20"/>
      <c r="H121" s="21"/>
      <c r="I121" s="15"/>
      <c r="J121" s="15"/>
      <c r="K121" s="15"/>
    </row>
    <row r="122" ht="24" customHeight="1" spans="1:11">
      <c r="A122" s="15" t="s">
        <v>178</v>
      </c>
      <c r="B122" s="15" t="s">
        <v>179</v>
      </c>
      <c r="C122" s="17" t="s">
        <v>26</v>
      </c>
      <c r="D122" s="18">
        <f>IF(D65=0,0,D118/D65)*12</f>
        <v>0.0920994828297998</v>
      </c>
      <c r="E122" s="19" t="s">
        <v>22</v>
      </c>
      <c r="F122" s="22">
        <v>6</v>
      </c>
      <c r="G122" s="19"/>
      <c r="H122" s="23" t="s">
        <v>229</v>
      </c>
      <c r="I122" s="24" t="s">
        <v>603</v>
      </c>
      <c r="J122" s="24"/>
      <c r="K122" s="24"/>
    </row>
    <row r="123" ht="24" customHeight="1" spans="1:11">
      <c r="A123" s="15"/>
      <c r="B123" s="15"/>
      <c r="C123" s="17" t="s">
        <v>106</v>
      </c>
      <c r="D123" s="18">
        <f>IF(D66=0,0,D119/D66)*12</f>
        <v>0.0886760006451771</v>
      </c>
      <c r="E123" s="19" t="s">
        <v>22</v>
      </c>
      <c r="F123" s="22">
        <v>6</v>
      </c>
      <c r="G123" s="19"/>
      <c r="H123" s="23" t="s">
        <v>229</v>
      </c>
      <c r="I123" s="24" t="s">
        <v>604</v>
      </c>
      <c r="J123" s="24"/>
      <c r="K123" s="24"/>
    </row>
    <row r="124" ht="24" customHeight="1" spans="1:11">
      <c r="A124" s="15"/>
      <c r="B124" s="15"/>
      <c r="C124" s="17" t="s">
        <v>107</v>
      </c>
      <c r="D124" s="18">
        <f>D123-D122</f>
        <v>-0.00342348218462278</v>
      </c>
      <c r="E124" s="19"/>
      <c r="F124" s="20"/>
      <c r="G124" s="20"/>
      <c r="H124" s="21"/>
      <c r="I124" s="15"/>
      <c r="J124" s="15"/>
      <c r="K124" s="15"/>
    </row>
    <row r="125" ht="24" customHeight="1" spans="1:11">
      <c r="A125" s="15"/>
      <c r="B125" s="15"/>
      <c r="C125" s="17" t="s">
        <v>108</v>
      </c>
      <c r="D125" s="18">
        <f>IF(D122=0,0,D123/D122-1)*100</f>
        <v>-3.71715679549405</v>
      </c>
      <c r="E125" s="19"/>
      <c r="F125" s="20"/>
      <c r="G125" s="20"/>
      <c r="H125" s="21"/>
      <c r="I125" s="15"/>
      <c r="J125" s="15"/>
      <c r="K125" s="15"/>
    </row>
    <row r="126" ht="24" customHeight="1" spans="1:11">
      <c r="A126" s="12" t="s">
        <v>311</v>
      </c>
      <c r="B126" s="12"/>
      <c r="C126" s="13"/>
      <c r="D126" s="61"/>
      <c r="E126" s="61"/>
      <c r="F126" s="61"/>
      <c r="G126" s="61"/>
      <c r="H126" s="14"/>
      <c r="I126" s="61"/>
      <c r="J126" s="61"/>
      <c r="K126" s="61"/>
    </row>
    <row r="127" ht="24" customHeight="1" spans="1:11">
      <c r="A127" s="15" t="s">
        <v>605</v>
      </c>
      <c r="B127" s="16" t="s">
        <v>554</v>
      </c>
      <c r="C127" s="17" t="s">
        <v>26</v>
      </c>
      <c r="D127" s="18">
        <v>170804</v>
      </c>
      <c r="E127" s="19"/>
      <c r="F127" s="20"/>
      <c r="G127" s="20"/>
      <c r="H127" s="21"/>
      <c r="I127" s="15"/>
      <c r="J127" s="15"/>
      <c r="K127" s="15"/>
    </row>
    <row r="128" ht="24" customHeight="1" spans="1:11">
      <c r="A128" s="15"/>
      <c r="B128" s="16"/>
      <c r="C128" s="17" t="s">
        <v>106</v>
      </c>
      <c r="D128" s="18">
        <v>170500</v>
      </c>
      <c r="E128" s="19"/>
      <c r="F128" s="20"/>
      <c r="G128" s="20"/>
      <c r="H128" s="21"/>
      <c r="I128" s="15"/>
      <c r="J128" s="15"/>
      <c r="K128" s="15"/>
    </row>
    <row r="129" ht="24" customHeight="1" spans="1:11">
      <c r="A129" s="15"/>
      <c r="B129" s="16"/>
      <c r="C129" s="17" t="s">
        <v>107</v>
      </c>
      <c r="D129" s="18">
        <f>D128-D127</f>
        <v>-304</v>
      </c>
      <c r="E129" s="19"/>
      <c r="F129" s="20"/>
      <c r="G129" s="20"/>
      <c r="H129" s="21"/>
      <c r="I129" s="15"/>
      <c r="J129" s="15"/>
      <c r="K129" s="15"/>
    </row>
    <row r="130" ht="24" customHeight="1" spans="1:11">
      <c r="A130" s="15"/>
      <c r="B130" s="16"/>
      <c r="C130" s="17" t="s">
        <v>108</v>
      </c>
      <c r="D130" s="18">
        <f>IF(D127=0,0,D128/D127-1)*100</f>
        <v>-0.177981780286174</v>
      </c>
      <c r="E130" s="19" t="s">
        <v>22</v>
      </c>
      <c r="F130" s="22">
        <v>0</v>
      </c>
      <c r="G130" s="22">
        <v>10</v>
      </c>
      <c r="H130" s="23" t="s">
        <v>229</v>
      </c>
      <c r="I130" s="24" t="s">
        <v>606</v>
      </c>
      <c r="J130" s="24"/>
      <c r="K130" s="24"/>
    </row>
    <row r="131" ht="24" customHeight="1" spans="1:11">
      <c r="A131" s="15" t="s">
        <v>607</v>
      </c>
      <c r="B131" s="16" t="s">
        <v>608</v>
      </c>
      <c r="C131" s="17" t="s">
        <v>26</v>
      </c>
      <c r="D131" s="116">
        <v>15359</v>
      </c>
      <c r="E131" s="19"/>
      <c r="F131" s="20"/>
      <c r="G131" s="20"/>
      <c r="H131" s="21"/>
      <c r="I131" s="15"/>
      <c r="J131" s="15"/>
      <c r="K131" s="15"/>
    </row>
    <row r="132" ht="24" customHeight="1" spans="1:11">
      <c r="A132" s="15"/>
      <c r="B132" s="16"/>
      <c r="C132" s="17" t="s">
        <v>106</v>
      </c>
      <c r="D132" s="116">
        <v>15359</v>
      </c>
      <c r="E132" s="19"/>
      <c r="F132" s="20"/>
      <c r="G132" s="20"/>
      <c r="H132" s="21"/>
      <c r="I132" s="15"/>
      <c r="J132" s="15"/>
      <c r="K132" s="15"/>
    </row>
    <row r="133" ht="24" customHeight="1" spans="1:11">
      <c r="A133" s="15" t="s">
        <v>609</v>
      </c>
      <c r="B133" s="16" t="s">
        <v>608</v>
      </c>
      <c r="C133" s="17" t="s">
        <v>26</v>
      </c>
      <c r="D133" s="116">
        <v>6665</v>
      </c>
      <c r="E133" s="19"/>
      <c r="F133" s="20"/>
      <c r="G133" s="20"/>
      <c r="H133" s="21"/>
      <c r="I133" s="15"/>
      <c r="J133" s="15"/>
      <c r="K133" s="15"/>
    </row>
    <row r="134" ht="24" customHeight="1" spans="1:11">
      <c r="A134" s="15"/>
      <c r="B134" s="16"/>
      <c r="C134" s="17" t="s">
        <v>106</v>
      </c>
      <c r="D134" s="116">
        <v>6665</v>
      </c>
      <c r="E134" s="19"/>
      <c r="F134" s="20"/>
      <c r="G134" s="20"/>
      <c r="H134" s="21"/>
      <c r="I134" s="15"/>
      <c r="J134" s="15"/>
      <c r="K134" s="15"/>
    </row>
    <row r="135" ht="24" customHeight="1" spans="1:11">
      <c r="A135" s="15" t="s">
        <v>610</v>
      </c>
      <c r="B135" s="16" t="s">
        <v>608</v>
      </c>
      <c r="C135" s="17" t="s">
        <v>26</v>
      </c>
      <c r="D135" s="116">
        <v>44060</v>
      </c>
      <c r="E135" s="19"/>
      <c r="F135" s="20"/>
      <c r="G135" s="20"/>
      <c r="H135" s="21"/>
      <c r="I135" s="15"/>
      <c r="J135" s="15"/>
      <c r="K135" s="15"/>
    </row>
    <row r="136" ht="24" customHeight="1" spans="1:11">
      <c r="A136" s="15"/>
      <c r="B136" s="16"/>
      <c r="C136" s="17" t="s">
        <v>106</v>
      </c>
      <c r="D136" s="116">
        <v>45758</v>
      </c>
      <c r="E136" s="19"/>
      <c r="F136" s="20"/>
      <c r="G136" s="20"/>
      <c r="H136" s="21"/>
      <c r="I136" s="15"/>
      <c r="J136" s="15"/>
      <c r="K136" s="15"/>
    </row>
    <row r="137" ht="24" customHeight="1" spans="1:11">
      <c r="A137" s="15"/>
      <c r="B137" s="16"/>
      <c r="C137" s="17" t="s">
        <v>107</v>
      </c>
      <c r="D137" s="18">
        <f>D136-D135</f>
        <v>1698</v>
      </c>
      <c r="E137" s="19"/>
      <c r="F137" s="20"/>
      <c r="G137" s="20"/>
      <c r="H137" s="21"/>
      <c r="I137" s="15"/>
      <c r="J137" s="15"/>
      <c r="K137" s="15"/>
    </row>
    <row r="138" ht="24" customHeight="1" spans="1:11">
      <c r="A138" s="15"/>
      <c r="B138" s="16"/>
      <c r="C138" s="17" t="s">
        <v>108</v>
      </c>
      <c r="D138" s="18">
        <f>IF(D135=0,0,D136/D135-1)*100</f>
        <v>3.85383567862005</v>
      </c>
      <c r="E138" s="19" t="s">
        <v>22</v>
      </c>
      <c r="F138" s="22">
        <v>0</v>
      </c>
      <c r="G138" s="22">
        <v>10</v>
      </c>
      <c r="H138" s="23" t="s">
        <v>23</v>
      </c>
      <c r="I138" s="24"/>
      <c r="J138" s="24"/>
      <c r="K138" s="24"/>
    </row>
    <row r="139" ht="24" customHeight="1" spans="1:11">
      <c r="A139" s="15" t="s">
        <v>611</v>
      </c>
      <c r="B139" s="16" t="s">
        <v>608</v>
      </c>
      <c r="C139" s="17" t="s">
        <v>26</v>
      </c>
      <c r="D139" s="116">
        <v>945590</v>
      </c>
      <c r="E139" s="19"/>
      <c r="F139" s="20"/>
      <c r="G139" s="20"/>
      <c r="H139" s="21"/>
      <c r="I139" s="15"/>
      <c r="J139" s="15"/>
      <c r="K139" s="15"/>
    </row>
    <row r="140" ht="24" customHeight="1" spans="1:11">
      <c r="A140" s="15"/>
      <c r="B140" s="16"/>
      <c r="C140" s="17" t="s">
        <v>106</v>
      </c>
      <c r="D140" s="116">
        <v>965447</v>
      </c>
      <c r="E140" s="19"/>
      <c r="F140" s="20"/>
      <c r="G140" s="20"/>
      <c r="H140" s="21"/>
      <c r="I140" s="15"/>
      <c r="J140" s="15"/>
      <c r="K140" s="15"/>
    </row>
    <row r="141" ht="24" customHeight="1" spans="1:11">
      <c r="A141" s="15"/>
      <c r="B141" s="16"/>
      <c r="C141" s="17" t="s">
        <v>107</v>
      </c>
      <c r="D141" s="18">
        <f>D140-D139</f>
        <v>19857</v>
      </c>
      <c r="E141" s="19"/>
      <c r="F141" s="20"/>
      <c r="G141" s="20"/>
      <c r="H141" s="21"/>
      <c r="I141" s="15"/>
      <c r="J141" s="15"/>
      <c r="K141" s="15"/>
    </row>
    <row r="142" ht="24" customHeight="1" spans="1:11">
      <c r="A142" s="15"/>
      <c r="B142" s="16"/>
      <c r="C142" s="17" t="s">
        <v>108</v>
      </c>
      <c r="D142" s="18">
        <f>IF(D139=0,0,D140/D139-1)*100</f>
        <v>2.099958755909</v>
      </c>
      <c r="E142" s="19" t="s">
        <v>22</v>
      </c>
      <c r="F142" s="22">
        <v>0</v>
      </c>
      <c r="G142" s="22">
        <v>10</v>
      </c>
      <c r="H142" s="23" t="s">
        <v>23</v>
      </c>
      <c r="I142" s="24"/>
      <c r="J142" s="24"/>
      <c r="K142" s="24"/>
    </row>
    <row r="143" ht="24" customHeight="1" spans="1:11">
      <c r="A143" s="15" t="s">
        <v>612</v>
      </c>
      <c r="B143" s="16" t="s">
        <v>556</v>
      </c>
      <c r="C143" s="17" t="s">
        <v>26</v>
      </c>
      <c r="D143" s="18">
        <v>170804</v>
      </c>
      <c r="E143" s="19"/>
      <c r="F143" s="20"/>
      <c r="G143" s="20"/>
      <c r="H143" s="21"/>
      <c r="I143" s="15"/>
      <c r="J143" s="15"/>
      <c r="K143" s="15"/>
    </row>
    <row r="144" ht="24" customHeight="1" spans="1:11">
      <c r="A144" s="15"/>
      <c r="B144" s="16"/>
      <c r="C144" s="17" t="s">
        <v>106</v>
      </c>
      <c r="D144" s="18">
        <v>170500</v>
      </c>
      <c r="E144" s="19"/>
      <c r="F144" s="20"/>
      <c r="G144" s="20"/>
      <c r="H144" s="21"/>
      <c r="I144" s="15"/>
      <c r="J144" s="15"/>
      <c r="K144" s="15"/>
    </row>
    <row r="145" ht="24" customHeight="1" spans="1:11">
      <c r="A145" s="15"/>
      <c r="B145" s="16"/>
      <c r="C145" s="17" t="s">
        <v>107</v>
      </c>
      <c r="D145" s="18">
        <f>D144-D143</f>
        <v>-304</v>
      </c>
      <c r="E145" s="19"/>
      <c r="F145" s="20"/>
      <c r="G145" s="20"/>
      <c r="H145" s="21"/>
      <c r="I145" s="15"/>
      <c r="J145" s="15"/>
      <c r="K145" s="15"/>
    </row>
    <row r="146" ht="24" customHeight="1" spans="1:11">
      <c r="A146" s="15"/>
      <c r="B146" s="16"/>
      <c r="C146" s="17" t="s">
        <v>108</v>
      </c>
      <c r="D146" s="18">
        <f>IF(D143=0,0,D144/D143-1)*100</f>
        <v>-0.177981780286174</v>
      </c>
      <c r="E146" s="19" t="s">
        <v>22</v>
      </c>
      <c r="F146" s="22">
        <v>0</v>
      </c>
      <c r="G146" s="22">
        <v>10</v>
      </c>
      <c r="H146" s="23" t="s">
        <v>229</v>
      </c>
      <c r="I146" s="24" t="s">
        <v>613</v>
      </c>
      <c r="J146" s="24"/>
      <c r="K146" s="24"/>
    </row>
    <row r="147" ht="24" customHeight="1" spans="1:11">
      <c r="A147" s="15" t="s">
        <v>614</v>
      </c>
      <c r="B147" s="16" t="s">
        <v>615</v>
      </c>
      <c r="C147" s="17" t="s">
        <v>26</v>
      </c>
      <c r="D147" s="18">
        <f>IF(D127=0,0,D143/D127*100)</f>
        <v>100</v>
      </c>
      <c r="E147" s="19" t="s">
        <v>22</v>
      </c>
      <c r="F147" s="22">
        <v>100</v>
      </c>
      <c r="G147" s="22">
        <v>100</v>
      </c>
      <c r="H147" s="23" t="s">
        <v>23</v>
      </c>
      <c r="I147" s="24"/>
      <c r="J147" s="24"/>
      <c r="K147" s="24"/>
    </row>
    <row r="148" ht="24" customHeight="1" spans="1:11">
      <c r="A148" s="15"/>
      <c r="B148" s="16"/>
      <c r="C148" s="17" t="s">
        <v>106</v>
      </c>
      <c r="D148" s="18">
        <f>IF(D128=0,0,D144/D128*100)</f>
        <v>100</v>
      </c>
      <c r="E148" s="19" t="s">
        <v>22</v>
      </c>
      <c r="F148" s="22">
        <v>100</v>
      </c>
      <c r="G148" s="22">
        <v>100</v>
      </c>
      <c r="H148" s="23" t="s">
        <v>23</v>
      </c>
      <c r="I148" s="24"/>
      <c r="J148" s="24"/>
      <c r="K148" s="24"/>
    </row>
    <row r="149" ht="24" customHeight="1" spans="1:11">
      <c r="A149" s="15" t="s">
        <v>616</v>
      </c>
      <c r="B149" s="16" t="s">
        <v>617</v>
      </c>
      <c r="C149" s="17" t="s">
        <v>26</v>
      </c>
      <c r="D149" s="18">
        <v>400</v>
      </c>
      <c r="E149" s="19" t="s">
        <v>22</v>
      </c>
      <c r="F149" s="22">
        <v>400</v>
      </c>
      <c r="G149" s="19" t="s">
        <v>71</v>
      </c>
      <c r="H149" s="23" t="s">
        <v>23</v>
      </c>
      <c r="I149" s="24"/>
      <c r="J149" s="24"/>
      <c r="K149" s="24"/>
    </row>
    <row r="150" ht="24" customHeight="1" spans="1:11">
      <c r="A150" s="15"/>
      <c r="B150" s="16"/>
      <c r="C150" s="17" t="s">
        <v>106</v>
      </c>
      <c r="D150" s="18">
        <v>420</v>
      </c>
      <c r="E150" s="19" t="s">
        <v>22</v>
      </c>
      <c r="F150" s="22">
        <v>420</v>
      </c>
      <c r="G150" s="19" t="s">
        <v>71</v>
      </c>
      <c r="H150" s="23" t="s">
        <v>23</v>
      </c>
      <c r="I150" s="24"/>
      <c r="J150" s="24"/>
      <c r="K150" s="24"/>
    </row>
    <row r="151" ht="24" customHeight="1" spans="1:11">
      <c r="A151" s="15"/>
      <c r="B151" s="16"/>
      <c r="C151" s="17" t="s">
        <v>107</v>
      </c>
      <c r="D151" s="18">
        <f>D150-D149</f>
        <v>20</v>
      </c>
      <c r="E151" s="19"/>
      <c r="F151" s="20"/>
      <c r="G151" s="20"/>
      <c r="H151" s="21"/>
      <c r="I151" s="15"/>
      <c r="J151" s="15"/>
      <c r="K151" s="15"/>
    </row>
    <row r="152" ht="24" customHeight="1" spans="1:11">
      <c r="A152" s="15"/>
      <c r="B152" s="16"/>
      <c r="C152" s="17" t="s">
        <v>108</v>
      </c>
      <c r="D152" s="18">
        <f>IF(D149=0,0,D150/D149-1)*100</f>
        <v>5</v>
      </c>
      <c r="E152" s="19" t="s">
        <v>22</v>
      </c>
      <c r="F152" s="22">
        <v>0</v>
      </c>
      <c r="G152" s="22">
        <v>15</v>
      </c>
      <c r="H152" s="23" t="s">
        <v>23</v>
      </c>
      <c r="I152" s="24"/>
      <c r="J152" s="24"/>
      <c r="K152" s="24"/>
    </row>
    <row r="153" ht="24" customHeight="1" spans="1:11">
      <c r="A153" s="15" t="s">
        <v>618</v>
      </c>
      <c r="B153" s="16" t="s">
        <v>619</v>
      </c>
      <c r="C153" s="17" t="s">
        <v>26</v>
      </c>
      <c r="D153" s="18">
        <v>670</v>
      </c>
      <c r="E153" s="19" t="s">
        <v>22</v>
      </c>
      <c r="F153" s="22">
        <v>670</v>
      </c>
      <c r="G153" s="19" t="s">
        <v>71</v>
      </c>
      <c r="H153" s="23" t="s">
        <v>23</v>
      </c>
      <c r="I153" s="24"/>
      <c r="J153" s="24"/>
      <c r="K153" s="24"/>
    </row>
    <row r="154" ht="24" customHeight="1" spans="1:11">
      <c r="A154" s="15"/>
      <c r="B154" s="16"/>
      <c r="C154" s="17" t="s">
        <v>106</v>
      </c>
      <c r="D154" s="18">
        <v>700</v>
      </c>
      <c r="E154" s="19" t="s">
        <v>22</v>
      </c>
      <c r="F154" s="22">
        <v>700</v>
      </c>
      <c r="G154" s="19" t="s">
        <v>71</v>
      </c>
      <c r="H154" s="23" t="s">
        <v>23</v>
      </c>
      <c r="I154" s="24"/>
      <c r="J154" s="24"/>
      <c r="K154" s="24"/>
    </row>
    <row r="155" ht="24" customHeight="1" spans="1:11">
      <c r="A155" s="15"/>
      <c r="B155" s="16"/>
      <c r="C155" s="17" t="s">
        <v>107</v>
      </c>
      <c r="D155" s="18">
        <f>D154-D153</f>
        <v>30</v>
      </c>
      <c r="E155" s="19"/>
      <c r="F155" s="20"/>
      <c r="G155" s="20"/>
      <c r="H155" s="21"/>
      <c r="I155" s="15"/>
      <c r="J155" s="15"/>
      <c r="K155" s="15"/>
    </row>
    <row r="156" ht="24" customHeight="1" spans="1:11">
      <c r="A156" s="15"/>
      <c r="B156" s="16"/>
      <c r="C156" s="17" t="s">
        <v>108</v>
      </c>
      <c r="D156" s="18">
        <f>IF(D153=0,0,D154/D153-1)*100</f>
        <v>4.4776119402985</v>
      </c>
      <c r="E156" s="19" t="s">
        <v>22</v>
      </c>
      <c r="F156" s="22">
        <v>0</v>
      </c>
      <c r="G156" s="22">
        <v>15</v>
      </c>
      <c r="H156" s="23" t="s">
        <v>23</v>
      </c>
      <c r="I156" s="24"/>
      <c r="J156" s="24"/>
      <c r="K156" s="24"/>
    </row>
    <row r="157" ht="24" customHeight="1" spans="1:11">
      <c r="A157" s="15" t="s">
        <v>620</v>
      </c>
      <c r="B157" s="16" t="s">
        <v>621</v>
      </c>
      <c r="C157" s="17" t="s">
        <v>26</v>
      </c>
      <c r="D157" s="18">
        <v>75</v>
      </c>
      <c r="E157" s="19" t="s">
        <v>22</v>
      </c>
      <c r="F157" s="22">
        <v>50</v>
      </c>
      <c r="G157" s="22">
        <v>150</v>
      </c>
      <c r="H157" s="23" t="s">
        <v>23</v>
      </c>
      <c r="I157" s="24"/>
      <c r="J157" s="24"/>
      <c r="K157" s="24"/>
    </row>
    <row r="158" ht="24" customHeight="1" spans="1:11">
      <c r="A158" s="15"/>
      <c r="B158" s="16"/>
      <c r="C158" s="17" t="s">
        <v>106</v>
      </c>
      <c r="D158" s="18">
        <v>75</v>
      </c>
      <c r="E158" s="19" t="s">
        <v>22</v>
      </c>
      <c r="F158" s="22">
        <v>50</v>
      </c>
      <c r="G158" s="22">
        <v>150</v>
      </c>
      <c r="H158" s="23" t="s">
        <v>23</v>
      </c>
      <c r="I158" s="24"/>
      <c r="J158" s="24"/>
      <c r="K158" s="24"/>
    </row>
    <row r="159" ht="24" customHeight="1" spans="1:11">
      <c r="A159" s="15"/>
      <c r="B159" s="16"/>
      <c r="C159" s="17" t="s">
        <v>107</v>
      </c>
      <c r="D159" s="18">
        <f>D158-D157</f>
        <v>0</v>
      </c>
      <c r="E159" s="19"/>
      <c r="F159" s="20"/>
      <c r="G159" s="20"/>
      <c r="H159" s="21"/>
      <c r="I159" s="15"/>
      <c r="J159" s="15"/>
      <c r="K159" s="15"/>
    </row>
    <row r="160" ht="24" customHeight="1" spans="1:11">
      <c r="A160" s="15"/>
      <c r="B160" s="16"/>
      <c r="C160" s="17" t="s">
        <v>108</v>
      </c>
      <c r="D160" s="18">
        <f>IF(D157=0,0,D158/D157-1)*100</f>
        <v>0</v>
      </c>
      <c r="E160" s="19" t="s">
        <v>22</v>
      </c>
      <c r="F160" s="22">
        <v>0</v>
      </c>
      <c r="G160" s="22">
        <v>30</v>
      </c>
      <c r="H160" s="23" t="s">
        <v>23</v>
      </c>
      <c r="I160" s="24"/>
      <c r="J160" s="24"/>
      <c r="K160" s="24"/>
    </row>
    <row r="161" ht="24" customHeight="1" spans="1:11">
      <c r="A161" s="12" t="s">
        <v>330</v>
      </c>
      <c r="B161" s="12"/>
      <c r="C161" s="13"/>
      <c r="D161" s="61"/>
      <c r="E161" s="61"/>
      <c r="F161" s="61"/>
      <c r="G161" s="61"/>
      <c r="H161" s="14"/>
      <c r="I161" s="61"/>
      <c r="J161" s="61"/>
      <c r="K161" s="61"/>
    </row>
    <row r="162" ht="24" customHeight="1" spans="1:11">
      <c r="A162" s="15" t="s">
        <v>331</v>
      </c>
      <c r="B162" s="15" t="s">
        <v>622</v>
      </c>
      <c r="C162" s="17" t="s">
        <v>26</v>
      </c>
      <c r="D162" s="18">
        <f>IF(D127=0,0,D11/D127)</f>
        <v>400</v>
      </c>
      <c r="E162" s="19" t="s">
        <v>22</v>
      </c>
      <c r="F162" s="156">
        <f>IF(D149&lt;=444,400,D149*0.9)</f>
        <v>400</v>
      </c>
      <c r="G162" s="105">
        <v>440</v>
      </c>
      <c r="H162" s="23" t="s">
        <v>23</v>
      </c>
      <c r="I162" s="24"/>
      <c r="J162" s="24"/>
      <c r="K162" s="24"/>
    </row>
    <row r="163" ht="24" customHeight="1" spans="1:11">
      <c r="A163" s="15"/>
      <c r="B163" s="15"/>
      <c r="C163" s="17" t="s">
        <v>106</v>
      </c>
      <c r="D163" s="18">
        <f>IF(D128=0,0,D12/D128)</f>
        <v>420</v>
      </c>
      <c r="E163" s="19" t="s">
        <v>22</v>
      </c>
      <c r="F163" s="156">
        <f>IF(D150&lt;=466,420,D150*0.9)</f>
        <v>420</v>
      </c>
      <c r="G163" s="105">
        <v>462</v>
      </c>
      <c r="H163" s="23" t="s">
        <v>23</v>
      </c>
      <c r="I163" s="24"/>
      <c r="J163" s="24"/>
      <c r="K163" s="24"/>
    </row>
    <row r="164" ht="24" customHeight="1" spans="1:11">
      <c r="A164" s="15"/>
      <c r="B164" s="15"/>
      <c r="C164" s="17" t="s">
        <v>107</v>
      </c>
      <c r="D164" s="18">
        <f>D163-D162</f>
        <v>20</v>
      </c>
      <c r="E164" s="19"/>
      <c r="F164" s="157"/>
      <c r="G164" s="20"/>
      <c r="H164" s="23"/>
      <c r="I164" s="32"/>
      <c r="J164" s="32"/>
      <c r="K164" s="32"/>
    </row>
    <row r="165" ht="24" customHeight="1" spans="1:11">
      <c r="A165" s="15" t="s">
        <v>623</v>
      </c>
      <c r="B165" s="15" t="s">
        <v>624</v>
      </c>
      <c r="C165" s="17" t="s">
        <v>26</v>
      </c>
      <c r="D165" s="18">
        <f>D162-D149</f>
        <v>0</v>
      </c>
      <c r="E165" s="19" t="s">
        <v>22</v>
      </c>
      <c r="F165" s="158">
        <v>-10</v>
      </c>
      <c r="G165" s="158">
        <v>10</v>
      </c>
      <c r="H165" s="159" t="s">
        <v>23</v>
      </c>
      <c r="I165" s="119"/>
      <c r="J165" s="119"/>
      <c r="K165" s="119"/>
    </row>
    <row r="166" ht="24" customHeight="1" spans="1:11">
      <c r="A166" s="32"/>
      <c r="B166" s="32"/>
      <c r="C166" s="27" t="s">
        <v>106</v>
      </c>
      <c r="D166" s="44">
        <f>D163-D150</f>
        <v>0</v>
      </c>
      <c r="E166" s="28" t="s">
        <v>22</v>
      </c>
      <c r="F166" s="160">
        <v>-10</v>
      </c>
      <c r="G166" s="160">
        <v>10</v>
      </c>
      <c r="H166" s="148" t="s">
        <v>23</v>
      </c>
      <c r="I166" s="119"/>
      <c r="J166" s="119"/>
      <c r="K166" s="119"/>
    </row>
    <row r="167" ht="24" customHeight="1" spans="1:11">
      <c r="A167" s="35" t="s">
        <v>625</v>
      </c>
      <c r="B167" s="35" t="s">
        <v>626</v>
      </c>
      <c r="C167" s="37" t="s">
        <v>26</v>
      </c>
      <c r="D167" s="58">
        <f>IF(D131=0,0,D19/D131)</f>
        <v>116.833778240771</v>
      </c>
      <c r="E167" s="38" t="s">
        <v>22</v>
      </c>
      <c r="F167" s="161">
        <v>40</v>
      </c>
      <c r="G167" s="130">
        <v>400</v>
      </c>
      <c r="H167" s="127" t="s">
        <v>23</v>
      </c>
      <c r="I167" s="60"/>
      <c r="J167" s="60"/>
      <c r="K167" s="60"/>
    </row>
    <row r="168" ht="24" customHeight="1" spans="1:11">
      <c r="A168" s="15"/>
      <c r="B168" s="15"/>
      <c r="C168" s="17" t="s">
        <v>106</v>
      </c>
      <c r="D168" s="18">
        <f>IF(D132=0,0,D20/D132)</f>
        <v>94.4778305879289</v>
      </c>
      <c r="E168" s="19" t="s">
        <v>22</v>
      </c>
      <c r="F168" s="156">
        <v>42</v>
      </c>
      <c r="G168" s="105">
        <v>420</v>
      </c>
      <c r="H168" s="23" t="s">
        <v>23</v>
      </c>
      <c r="I168" s="24"/>
      <c r="J168" s="24"/>
      <c r="K168" s="24"/>
    </row>
    <row r="169" ht="24" customHeight="1" spans="1:11">
      <c r="A169" s="15"/>
      <c r="B169" s="15"/>
      <c r="C169" s="17" t="s">
        <v>107</v>
      </c>
      <c r="D169" s="18">
        <f>D168-D167</f>
        <v>-22.355947652842</v>
      </c>
      <c r="E169" s="19"/>
      <c r="F169" s="162"/>
      <c r="G169" s="20"/>
      <c r="H169" s="23"/>
      <c r="I169" s="15"/>
      <c r="J169" s="15"/>
      <c r="K169" s="15"/>
    </row>
    <row r="170" ht="24" customHeight="1" spans="1:11">
      <c r="A170" s="15" t="s">
        <v>627</v>
      </c>
      <c r="B170" s="15" t="s">
        <v>628</v>
      </c>
      <c r="C170" s="17" t="s">
        <v>26</v>
      </c>
      <c r="D170" s="18">
        <f>IF(D133=0,0,D23/D133)</f>
        <v>491.936984246062</v>
      </c>
      <c r="E170" s="19" t="s">
        <v>22</v>
      </c>
      <c r="F170" s="163">
        <v>40</v>
      </c>
      <c r="G170" s="105">
        <v>400</v>
      </c>
      <c r="H170" s="23" t="s">
        <v>229</v>
      </c>
      <c r="I170" s="24" t="s">
        <v>629</v>
      </c>
      <c r="J170" s="24"/>
      <c r="K170" s="24"/>
    </row>
    <row r="171" ht="24" customHeight="1" spans="1:11">
      <c r="A171" s="15"/>
      <c r="B171" s="15"/>
      <c r="C171" s="17" t="s">
        <v>106</v>
      </c>
      <c r="D171" s="18">
        <f>IF(D134=0,0,D24/D134)</f>
        <v>204.492123030758</v>
      </c>
      <c r="E171" s="19" t="s">
        <v>22</v>
      </c>
      <c r="F171" s="161">
        <v>42</v>
      </c>
      <c r="G171" s="105">
        <v>420</v>
      </c>
      <c r="H171" s="23" t="s">
        <v>23</v>
      </c>
      <c r="I171" s="24"/>
      <c r="J171" s="24"/>
      <c r="K171" s="24"/>
    </row>
    <row r="172" ht="24" customHeight="1" spans="1:11">
      <c r="A172" s="15"/>
      <c r="B172" s="15"/>
      <c r="C172" s="17" t="s">
        <v>107</v>
      </c>
      <c r="D172" s="18">
        <f>D171-D170</f>
        <v>-287.444861215304</v>
      </c>
      <c r="E172" s="19"/>
      <c r="F172" s="157"/>
      <c r="G172" s="20"/>
      <c r="H172" s="23"/>
      <c r="I172" s="15"/>
      <c r="J172" s="15"/>
      <c r="K172" s="15"/>
    </row>
    <row r="173" ht="24" customHeight="1" spans="1:11">
      <c r="A173" s="15" t="s">
        <v>630</v>
      </c>
      <c r="B173" s="15" t="s">
        <v>631</v>
      </c>
      <c r="C173" s="17" t="s">
        <v>26</v>
      </c>
      <c r="D173" s="18">
        <v>31.6</v>
      </c>
      <c r="E173" s="19" t="s">
        <v>22</v>
      </c>
      <c r="F173" s="156">
        <f>IF(D153&lt;=744,670,D153*0.9)</f>
        <v>670</v>
      </c>
      <c r="G173" s="105">
        <v>737</v>
      </c>
      <c r="H173" s="23" t="s">
        <v>229</v>
      </c>
      <c r="I173" s="24" t="s">
        <v>632</v>
      </c>
      <c r="J173" s="24"/>
      <c r="K173" s="24"/>
    </row>
    <row r="174" ht="24" customHeight="1" spans="1:11">
      <c r="A174" s="15"/>
      <c r="B174" s="15"/>
      <c r="C174" s="17" t="s">
        <v>106</v>
      </c>
      <c r="D174" s="18">
        <v>16.95</v>
      </c>
      <c r="E174" s="19" t="s">
        <v>22</v>
      </c>
      <c r="F174" s="156">
        <f>IF(D154&lt;=777,700,D154*0.9)</f>
        <v>700</v>
      </c>
      <c r="G174" s="105">
        <v>770</v>
      </c>
      <c r="H174" s="23" t="s">
        <v>229</v>
      </c>
      <c r="I174" s="24" t="s">
        <v>633</v>
      </c>
      <c r="J174" s="24"/>
      <c r="K174" s="24"/>
    </row>
    <row r="175" ht="24" customHeight="1" spans="1:11">
      <c r="A175" s="15"/>
      <c r="B175" s="15"/>
      <c r="C175" s="17" t="s">
        <v>107</v>
      </c>
      <c r="D175" s="18">
        <f>D174-D173</f>
        <v>-14.65</v>
      </c>
      <c r="E175" s="19"/>
      <c r="F175" s="157"/>
      <c r="G175" s="20"/>
      <c r="H175" s="23"/>
      <c r="I175" s="15"/>
      <c r="J175" s="15"/>
      <c r="K175" s="15"/>
    </row>
    <row r="176" ht="24" customHeight="1" spans="1:11">
      <c r="A176" s="15" t="s">
        <v>634</v>
      </c>
      <c r="B176" s="15" t="s">
        <v>635</v>
      </c>
      <c r="C176" s="17" t="s">
        <v>26</v>
      </c>
      <c r="D176" s="18">
        <f>D173-D153</f>
        <v>-638.4</v>
      </c>
      <c r="E176" s="19" t="s">
        <v>22</v>
      </c>
      <c r="F176" s="164">
        <v>-10</v>
      </c>
      <c r="G176" s="22">
        <v>10</v>
      </c>
      <c r="H176" s="23" t="s">
        <v>229</v>
      </c>
      <c r="I176" s="24" t="s">
        <v>636</v>
      </c>
      <c r="J176" s="24"/>
      <c r="K176" s="24"/>
    </row>
    <row r="177" ht="24" customHeight="1" spans="1:11">
      <c r="A177" s="32"/>
      <c r="B177" s="32"/>
      <c r="C177" s="27" t="s">
        <v>106</v>
      </c>
      <c r="D177" s="44">
        <f>D174-D154</f>
        <v>-683.05</v>
      </c>
      <c r="E177" s="28" t="s">
        <v>22</v>
      </c>
      <c r="F177" s="165">
        <v>-10</v>
      </c>
      <c r="G177" s="29">
        <v>10</v>
      </c>
      <c r="H177" s="33" t="s">
        <v>229</v>
      </c>
      <c r="I177" s="34" t="s">
        <v>637</v>
      </c>
      <c r="J177" s="34"/>
      <c r="K177" s="34"/>
    </row>
    <row r="178" ht="24" customHeight="1" spans="1:11">
      <c r="A178" s="35" t="s">
        <v>638</v>
      </c>
      <c r="B178" s="35" t="s">
        <v>639</v>
      </c>
      <c r="C178" s="37" t="s">
        <v>26</v>
      </c>
      <c r="D178" s="58">
        <v>19.31</v>
      </c>
      <c r="E178" s="38"/>
      <c r="F178" s="166"/>
      <c r="G178" s="39"/>
      <c r="H178" s="127"/>
      <c r="I178" s="35"/>
      <c r="J178" s="35"/>
      <c r="K178" s="35"/>
    </row>
    <row r="179" ht="24" customHeight="1" spans="1:11">
      <c r="A179" s="15"/>
      <c r="B179" s="15"/>
      <c r="C179" s="17" t="s">
        <v>106</v>
      </c>
      <c r="D179" s="18">
        <v>50</v>
      </c>
      <c r="E179" s="19"/>
      <c r="F179" s="157"/>
      <c r="G179" s="20"/>
      <c r="H179" s="23"/>
      <c r="I179" s="15"/>
      <c r="J179" s="15"/>
      <c r="K179" s="15"/>
    </row>
    <row r="180" ht="24" customHeight="1" spans="1:11">
      <c r="A180" s="15"/>
      <c r="B180" s="15"/>
      <c r="C180" s="17" t="s">
        <v>107</v>
      </c>
      <c r="D180" s="18">
        <f>D179-D178</f>
        <v>30.69</v>
      </c>
      <c r="E180" s="19"/>
      <c r="F180" s="157"/>
      <c r="G180" s="20"/>
      <c r="H180" s="23"/>
      <c r="I180" s="15"/>
      <c r="J180" s="15"/>
      <c r="K180" s="15"/>
    </row>
    <row r="181" ht="24" customHeight="1" spans="1:11">
      <c r="A181" s="15" t="s">
        <v>640</v>
      </c>
      <c r="B181" s="15" t="s">
        <v>641</v>
      </c>
      <c r="C181" s="17" t="s">
        <v>26</v>
      </c>
      <c r="D181" s="18">
        <f>D178-D157</f>
        <v>-55.69</v>
      </c>
      <c r="E181" s="19" t="s">
        <v>22</v>
      </c>
      <c r="F181" s="164">
        <v>-10</v>
      </c>
      <c r="G181" s="22">
        <v>10</v>
      </c>
      <c r="H181" s="23" t="s">
        <v>229</v>
      </c>
      <c r="I181" s="24" t="s">
        <v>642</v>
      </c>
      <c r="J181" s="24"/>
      <c r="K181" s="24"/>
    </row>
    <row r="182" ht="24" customHeight="1" spans="1:11">
      <c r="A182" s="15"/>
      <c r="B182" s="15"/>
      <c r="C182" s="17" t="s">
        <v>106</v>
      </c>
      <c r="D182" s="18">
        <f>D179-D158</f>
        <v>-25</v>
      </c>
      <c r="E182" s="19" t="s">
        <v>22</v>
      </c>
      <c r="F182" s="164">
        <v>-10</v>
      </c>
      <c r="G182" s="22">
        <v>10</v>
      </c>
      <c r="H182" s="23" t="s">
        <v>229</v>
      </c>
      <c r="I182" s="24" t="s">
        <v>643</v>
      </c>
      <c r="J182" s="24"/>
      <c r="K182" s="24"/>
    </row>
    <row r="183" ht="24" customHeight="1" spans="1:11">
      <c r="A183" s="15" t="s">
        <v>644</v>
      </c>
      <c r="B183" s="15" t="s">
        <v>645</v>
      </c>
      <c r="C183" s="17" t="s">
        <v>26</v>
      </c>
      <c r="D183" s="18">
        <v>4.72</v>
      </c>
      <c r="E183" s="19" t="s">
        <v>22</v>
      </c>
      <c r="F183" s="164">
        <v>98</v>
      </c>
      <c r="G183" s="164">
        <v>105</v>
      </c>
      <c r="H183" s="23" t="s">
        <v>229</v>
      </c>
      <c r="I183" s="24" t="s">
        <v>646</v>
      </c>
      <c r="J183" s="24"/>
      <c r="K183" s="24"/>
    </row>
    <row r="184" ht="24" customHeight="1" spans="1:11">
      <c r="A184" s="15"/>
      <c r="B184" s="15"/>
      <c r="C184" s="17" t="s">
        <v>106</v>
      </c>
      <c r="D184" s="18">
        <v>2.42</v>
      </c>
      <c r="E184" s="19" t="s">
        <v>22</v>
      </c>
      <c r="F184" s="164">
        <v>98</v>
      </c>
      <c r="G184" s="164">
        <v>105</v>
      </c>
      <c r="H184" s="23" t="s">
        <v>229</v>
      </c>
      <c r="I184" s="24" t="s">
        <v>647</v>
      </c>
      <c r="J184" s="24"/>
      <c r="K184" s="24"/>
    </row>
  </sheetData>
  <mergeCells count="112">
    <mergeCell ref="A1:K1"/>
    <mergeCell ref="F4:G4"/>
    <mergeCell ref="A6:I6"/>
    <mergeCell ref="A64:I64"/>
    <mergeCell ref="A113:I113"/>
    <mergeCell ref="A126:I126"/>
    <mergeCell ref="A161:I161"/>
    <mergeCell ref="A4:A5"/>
    <mergeCell ref="A7:A10"/>
    <mergeCell ref="A11:A14"/>
    <mergeCell ref="A15:A18"/>
    <mergeCell ref="A19:A22"/>
    <mergeCell ref="A23:A26"/>
    <mergeCell ref="A27:A30"/>
    <mergeCell ref="A31:A34"/>
    <mergeCell ref="A35:A38"/>
    <mergeCell ref="A39:A42"/>
    <mergeCell ref="A43:A46"/>
    <mergeCell ref="A47:A52"/>
    <mergeCell ref="A53:A56"/>
    <mergeCell ref="A57:A59"/>
    <mergeCell ref="A60:A63"/>
    <mergeCell ref="A65:A68"/>
    <mergeCell ref="A69:A72"/>
    <mergeCell ref="A73:A76"/>
    <mergeCell ref="A77:A80"/>
    <mergeCell ref="A81:A84"/>
    <mergeCell ref="A85:A88"/>
    <mergeCell ref="A89:A92"/>
    <mergeCell ref="A93:A96"/>
    <mergeCell ref="A97:A100"/>
    <mergeCell ref="A101:A104"/>
    <mergeCell ref="A105:A108"/>
    <mergeCell ref="A109:A112"/>
    <mergeCell ref="A114:A117"/>
    <mergeCell ref="A118:A121"/>
    <mergeCell ref="A122:A125"/>
    <mergeCell ref="A127:A130"/>
    <mergeCell ref="A131:A132"/>
    <mergeCell ref="A133:A134"/>
    <mergeCell ref="A135:A138"/>
    <mergeCell ref="A139:A142"/>
    <mergeCell ref="A143:A146"/>
    <mergeCell ref="A147:A148"/>
    <mergeCell ref="A149:A152"/>
    <mergeCell ref="A153:A156"/>
    <mergeCell ref="A157:A160"/>
    <mergeCell ref="A162:A164"/>
    <mergeCell ref="A165:A166"/>
    <mergeCell ref="A167:A169"/>
    <mergeCell ref="A170:A172"/>
    <mergeCell ref="A173:A175"/>
    <mergeCell ref="A176:A177"/>
    <mergeCell ref="A178:A180"/>
    <mergeCell ref="A181:A182"/>
    <mergeCell ref="A183:A184"/>
    <mergeCell ref="B4:B5"/>
    <mergeCell ref="B7:B10"/>
    <mergeCell ref="B11:B14"/>
    <mergeCell ref="B15:B18"/>
    <mergeCell ref="B19:B22"/>
    <mergeCell ref="B23:B26"/>
    <mergeCell ref="B27:B30"/>
    <mergeCell ref="B31:B34"/>
    <mergeCell ref="B35:B38"/>
    <mergeCell ref="B39:B42"/>
    <mergeCell ref="B43:B46"/>
    <mergeCell ref="B47:B52"/>
    <mergeCell ref="B53:B56"/>
    <mergeCell ref="B57:B59"/>
    <mergeCell ref="B60:B63"/>
    <mergeCell ref="B65:B68"/>
    <mergeCell ref="B69:B72"/>
    <mergeCell ref="B73:B76"/>
    <mergeCell ref="B77:B80"/>
    <mergeCell ref="B81:B84"/>
    <mergeCell ref="B85:B88"/>
    <mergeCell ref="B89:B92"/>
    <mergeCell ref="B93:B96"/>
    <mergeCell ref="B97:B100"/>
    <mergeCell ref="B101:B104"/>
    <mergeCell ref="B105:B108"/>
    <mergeCell ref="B109:B112"/>
    <mergeCell ref="B114:B117"/>
    <mergeCell ref="B118:B121"/>
    <mergeCell ref="B122:B125"/>
    <mergeCell ref="B127:B130"/>
    <mergeCell ref="B131:B132"/>
    <mergeCell ref="B133:B134"/>
    <mergeCell ref="B135:B138"/>
    <mergeCell ref="B139:B142"/>
    <mergeCell ref="B143:B146"/>
    <mergeCell ref="B147:B148"/>
    <mergeCell ref="B149:B152"/>
    <mergeCell ref="B153:B156"/>
    <mergeCell ref="B157:B160"/>
    <mergeCell ref="B162:B164"/>
    <mergeCell ref="B165:B166"/>
    <mergeCell ref="B167:B169"/>
    <mergeCell ref="B170:B172"/>
    <mergeCell ref="B173:B175"/>
    <mergeCell ref="B176:B177"/>
    <mergeCell ref="B178:B180"/>
    <mergeCell ref="B181:B182"/>
    <mergeCell ref="B183:B184"/>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6"/>
  <sheetViews>
    <sheetView zoomScalePageLayoutView="60" workbookViewId="0">
      <pane topLeftCell="F7" activePane="bottomRight" state="frozen"/>
      <selection activeCell="A1" sqref="$A1:$XFD1048576"/>
    </sheetView>
  </sheetViews>
  <sheetFormatPr defaultColWidth="8" defaultRowHeight="13.5"/>
  <cols>
    <col min="1" max="1" width="22.8" style="1"/>
    <col min="2" max="2" width="35.275" style="1"/>
    <col min="3" max="3" width="36.425" style="1"/>
    <col min="4" max="4" width="22.8" style="1"/>
    <col min="5" max="5" width="5.73333333333333" style="1"/>
    <col min="6" max="6" width="9.175" style="1"/>
    <col min="7" max="7" width="8.74166666666667" style="1"/>
    <col min="8" max="8" width="7.31666666666667" style="1"/>
    <col min="9" max="11" width="30.4" style="1"/>
  </cols>
  <sheetData>
    <row r="1" ht="38.25" customHeight="1" spans="1:11">
      <c r="A1" s="64" t="s">
        <v>648</v>
      </c>
      <c r="B1" s="65"/>
      <c r="C1" s="65"/>
      <c r="D1" s="65"/>
      <c r="E1" s="65"/>
      <c r="F1" s="65"/>
      <c r="G1" s="65"/>
      <c r="H1" s="3"/>
      <c r="I1" s="65"/>
      <c r="J1" s="65"/>
      <c r="K1" s="65"/>
    </row>
    <row r="2" ht="22.5" customHeight="1" spans="1:11">
      <c r="A2" s="66" t="s">
        <v>649</v>
      </c>
      <c r="B2" s="67"/>
      <c r="C2" s="67"/>
      <c r="D2" s="67"/>
      <c r="E2" s="67"/>
      <c r="F2" s="67"/>
      <c r="G2" s="67"/>
      <c r="H2" s="3"/>
      <c r="I2" s="67"/>
      <c r="J2" s="67"/>
      <c r="K2" s="67"/>
    </row>
    <row r="3" ht="22.5" customHeight="1" spans="1:11">
      <c r="A3" s="6" t="s">
        <v>2</v>
      </c>
      <c r="B3" s="68"/>
      <c r="C3" s="69"/>
      <c r="D3" s="69"/>
      <c r="E3" s="69"/>
      <c r="F3" s="69"/>
      <c r="G3" s="69"/>
      <c r="H3" s="8"/>
      <c r="I3" s="69"/>
      <c r="J3" s="69"/>
      <c r="K3" s="69" t="s">
        <v>3</v>
      </c>
    </row>
    <row r="4" ht="22.5" customHeight="1" spans="1:11">
      <c r="A4" s="11" t="s">
        <v>4</v>
      </c>
      <c r="B4" s="70" t="s">
        <v>5</v>
      </c>
      <c r="C4" s="10" t="s">
        <v>6</v>
      </c>
      <c r="D4" s="10" t="s">
        <v>7</v>
      </c>
      <c r="E4" s="11" t="s">
        <v>8</v>
      </c>
      <c r="F4" s="10" t="s">
        <v>9</v>
      </c>
      <c r="G4" s="10"/>
      <c r="H4" s="11" t="s">
        <v>10</v>
      </c>
      <c r="I4" s="10" t="s">
        <v>11</v>
      </c>
      <c r="J4" s="10" t="s">
        <v>12</v>
      </c>
      <c r="K4" s="10" t="s">
        <v>13</v>
      </c>
    </row>
    <row r="5" ht="22.5" customHeight="1" spans="1:11">
      <c r="A5" s="11"/>
      <c r="B5" s="71"/>
      <c r="C5" s="10"/>
      <c r="D5" s="10"/>
      <c r="E5" s="10"/>
      <c r="F5" s="10" t="s">
        <v>14</v>
      </c>
      <c r="G5" s="10" t="s">
        <v>15</v>
      </c>
      <c r="H5" s="10"/>
      <c r="I5" s="10"/>
      <c r="J5" s="10"/>
      <c r="K5" s="10"/>
    </row>
    <row r="6" ht="22.5" customHeight="1" spans="1:11">
      <c r="A6" s="12" t="s">
        <v>16</v>
      </c>
      <c r="B6" s="13"/>
      <c r="C6" s="13"/>
      <c r="D6" s="13"/>
      <c r="E6" s="13"/>
      <c r="F6" s="13"/>
      <c r="G6" s="13"/>
      <c r="H6" s="93"/>
      <c r="I6" s="13"/>
      <c r="J6" s="13"/>
      <c r="K6" s="13"/>
    </row>
    <row r="7" ht="22.5" customHeight="1" spans="1:11">
      <c r="A7" s="15" t="s">
        <v>242</v>
      </c>
      <c r="B7" s="41" t="s">
        <v>18</v>
      </c>
      <c r="C7" s="17" t="s">
        <v>19</v>
      </c>
      <c r="D7" s="18">
        <v>0</v>
      </c>
      <c r="E7" s="141"/>
      <c r="F7" s="20"/>
      <c r="G7" s="20"/>
      <c r="H7" s="21"/>
      <c r="I7" s="15"/>
      <c r="J7" s="15"/>
      <c r="K7" s="15"/>
    </row>
    <row r="8" ht="22.5" customHeight="1" spans="1:11">
      <c r="A8" s="15"/>
      <c r="B8" s="42"/>
      <c r="C8" s="17" t="s">
        <v>20</v>
      </c>
      <c r="D8" s="18">
        <v>0</v>
      </c>
      <c r="E8" s="19"/>
      <c r="F8" s="20"/>
      <c r="G8" s="20"/>
      <c r="H8" s="21"/>
      <c r="I8" s="15"/>
      <c r="J8" s="15"/>
      <c r="K8" s="15"/>
    </row>
    <row r="9" ht="22.5" customHeight="1" spans="1:11">
      <c r="A9" s="32"/>
      <c r="B9" s="96"/>
      <c r="C9" s="27" t="s">
        <v>21</v>
      </c>
      <c r="D9" s="44">
        <f>D8-D7</f>
        <v>0</v>
      </c>
      <c r="E9" s="28" t="s">
        <v>22</v>
      </c>
      <c r="F9" s="29">
        <v>0</v>
      </c>
      <c r="G9" s="29">
        <v>0</v>
      </c>
      <c r="H9" s="33" t="s">
        <v>23</v>
      </c>
      <c r="I9" s="34"/>
      <c r="J9" s="34"/>
      <c r="K9" s="34"/>
    </row>
    <row r="10" ht="22.5" customHeight="1" spans="1:11">
      <c r="A10" s="82" t="s">
        <v>41</v>
      </c>
      <c r="B10" s="83"/>
      <c r="C10" s="83"/>
      <c r="D10" s="83"/>
      <c r="E10" s="83"/>
      <c r="F10" s="83"/>
      <c r="G10" s="83"/>
      <c r="H10" s="84"/>
      <c r="I10" s="83"/>
      <c r="J10" s="83"/>
      <c r="K10" s="83"/>
    </row>
    <row r="11" ht="22.5" customHeight="1" spans="1:11">
      <c r="A11" s="15" t="s">
        <v>650</v>
      </c>
      <c r="B11" s="41" t="s">
        <v>651</v>
      </c>
      <c r="C11" s="17" t="s">
        <v>44</v>
      </c>
      <c r="D11" s="18">
        <v>0</v>
      </c>
      <c r="E11" s="19"/>
      <c r="F11" s="20"/>
      <c r="G11" s="20"/>
      <c r="H11" s="21"/>
      <c r="I11" s="15"/>
      <c r="J11" s="15"/>
      <c r="K11" s="15"/>
    </row>
    <row r="12" ht="22.5" customHeight="1" spans="1:11">
      <c r="A12" s="15"/>
      <c r="B12" s="42"/>
      <c r="C12" s="17" t="s">
        <v>26</v>
      </c>
      <c r="D12" s="18">
        <v>0</v>
      </c>
      <c r="E12" s="19"/>
      <c r="F12" s="20"/>
      <c r="G12" s="20"/>
      <c r="H12" s="21"/>
      <c r="I12" s="15"/>
      <c r="J12" s="15"/>
      <c r="K12" s="15"/>
    </row>
    <row r="13" ht="22.5" customHeight="1" spans="1:11">
      <c r="A13" s="15"/>
      <c r="B13" s="43"/>
      <c r="C13" s="17" t="s">
        <v>45</v>
      </c>
      <c r="D13" s="18">
        <f>IF(D11=0,0,D12/D11)*100</f>
        <v>0</v>
      </c>
      <c r="E13" s="19" t="s">
        <v>22</v>
      </c>
      <c r="F13" s="22">
        <v>95</v>
      </c>
      <c r="G13" s="22">
        <v>105</v>
      </c>
      <c r="H13" s="33" t="s">
        <v>23</v>
      </c>
      <c r="I13" s="34"/>
      <c r="J13" s="34"/>
      <c r="K13" s="34"/>
    </row>
    <row r="14" ht="22.5" customHeight="1" spans="1:11">
      <c r="A14" s="15" t="s">
        <v>652</v>
      </c>
      <c r="B14" s="15" t="s">
        <v>653</v>
      </c>
      <c r="C14" s="17" t="s">
        <v>44</v>
      </c>
      <c r="D14" s="18">
        <v>0</v>
      </c>
      <c r="E14" s="19"/>
      <c r="F14" s="19"/>
      <c r="G14" s="85"/>
      <c r="H14" s="53"/>
      <c r="I14" s="54"/>
      <c r="J14" s="54"/>
      <c r="K14" s="54"/>
    </row>
    <row r="15" ht="22.5" customHeight="1" spans="1:11">
      <c r="A15" s="15"/>
      <c r="B15" s="15"/>
      <c r="C15" s="17" t="s">
        <v>26</v>
      </c>
      <c r="D15" s="18">
        <v>0</v>
      </c>
      <c r="E15" s="19"/>
      <c r="F15" s="19"/>
      <c r="G15" s="85"/>
      <c r="H15" s="57"/>
      <c r="I15" s="112"/>
      <c r="J15" s="112"/>
      <c r="K15" s="112"/>
    </row>
    <row r="16" ht="22.5" customHeight="1" spans="1:11">
      <c r="A16" s="32"/>
      <c r="B16" s="32"/>
      <c r="C16" s="27" t="s">
        <v>45</v>
      </c>
      <c r="D16" s="44">
        <f>IF(D14=0,0,D15/D14)*100</f>
        <v>0</v>
      </c>
      <c r="E16" s="28" t="s">
        <v>22</v>
      </c>
      <c r="F16" s="29">
        <v>95</v>
      </c>
      <c r="G16" s="29">
        <v>105</v>
      </c>
      <c r="H16" s="33" t="s">
        <v>23</v>
      </c>
      <c r="I16" s="34"/>
      <c r="J16" s="34"/>
      <c r="K16" s="34"/>
    </row>
    <row r="17" ht="22.5" customHeight="1" spans="1:11">
      <c r="A17" s="35" t="s">
        <v>654</v>
      </c>
      <c r="B17" s="142" t="s">
        <v>655</v>
      </c>
      <c r="C17" s="143" t="s">
        <v>44</v>
      </c>
      <c r="D17" s="56">
        <v>0</v>
      </c>
      <c r="E17" s="51"/>
      <c r="F17" s="78"/>
      <c r="G17" s="78"/>
      <c r="H17" s="53"/>
      <c r="I17" s="54"/>
      <c r="J17" s="54"/>
      <c r="K17" s="54"/>
    </row>
    <row r="18" ht="22.5" customHeight="1" spans="1:11">
      <c r="A18" s="15"/>
      <c r="B18" s="42"/>
      <c r="C18" s="144" t="s">
        <v>26</v>
      </c>
      <c r="D18" s="56">
        <v>0</v>
      </c>
      <c r="E18" s="51"/>
      <c r="F18" s="145"/>
      <c r="G18" s="145"/>
      <c r="H18" s="57"/>
      <c r="I18" s="54"/>
      <c r="J18" s="54"/>
      <c r="K18" s="54"/>
    </row>
    <row r="19" ht="22.5" customHeight="1" spans="1:11">
      <c r="A19" s="32"/>
      <c r="B19" s="96"/>
      <c r="C19" s="146" t="s">
        <v>45</v>
      </c>
      <c r="D19" s="56">
        <f>IF(D17=0,0,D18/D17)*100</f>
        <v>0</v>
      </c>
      <c r="E19" s="147" t="s">
        <v>22</v>
      </c>
      <c r="F19" s="29">
        <v>95</v>
      </c>
      <c r="G19" s="29">
        <v>105</v>
      </c>
      <c r="H19" s="148" t="s">
        <v>23</v>
      </c>
      <c r="I19" s="119"/>
      <c r="J19" s="119"/>
      <c r="K19" s="119"/>
    </row>
    <row r="20" ht="22.5" customHeight="1" spans="1:11">
      <c r="A20" s="35" t="s">
        <v>656</v>
      </c>
      <c r="B20" s="142" t="s">
        <v>657</v>
      </c>
      <c r="C20" s="37" t="s">
        <v>44</v>
      </c>
      <c r="D20" s="58">
        <v>0</v>
      </c>
      <c r="E20" s="38"/>
      <c r="F20" s="39"/>
      <c r="G20" s="39"/>
      <c r="H20" s="40"/>
      <c r="I20" s="35"/>
      <c r="J20" s="35"/>
      <c r="K20" s="35"/>
    </row>
    <row r="21" ht="22.5" customHeight="1" spans="1:11">
      <c r="A21" s="15"/>
      <c r="B21" s="42"/>
      <c r="C21" s="17" t="s">
        <v>26</v>
      </c>
      <c r="D21" s="18">
        <v>0</v>
      </c>
      <c r="E21" s="19"/>
      <c r="F21" s="20"/>
      <c r="G21" s="20"/>
      <c r="H21" s="21"/>
      <c r="I21" s="15"/>
      <c r="J21" s="15"/>
      <c r="K21" s="15"/>
    </row>
    <row r="22" ht="22.5" customHeight="1" spans="1:11">
      <c r="A22" s="15"/>
      <c r="B22" s="43"/>
      <c r="C22" s="17" t="s">
        <v>45</v>
      </c>
      <c r="D22" s="18">
        <f>IF(D20=0,0,D21/D20)*100</f>
        <v>0</v>
      </c>
      <c r="E22" s="19" t="s">
        <v>22</v>
      </c>
      <c r="F22" s="22">
        <v>95</v>
      </c>
      <c r="G22" s="22">
        <v>105</v>
      </c>
      <c r="H22" s="23" t="s">
        <v>23</v>
      </c>
      <c r="I22" s="24"/>
      <c r="J22" s="24"/>
      <c r="K22" s="24"/>
    </row>
    <row r="23" ht="22.5" customHeight="1" spans="1:11">
      <c r="A23" s="15" t="s">
        <v>658</v>
      </c>
      <c r="B23" s="41" t="s">
        <v>659</v>
      </c>
      <c r="C23" s="17" t="s">
        <v>44</v>
      </c>
      <c r="D23" s="18">
        <v>0</v>
      </c>
      <c r="E23" s="19"/>
      <c r="F23" s="20"/>
      <c r="G23" s="20"/>
      <c r="H23" s="21"/>
      <c r="I23" s="15"/>
      <c r="J23" s="15"/>
      <c r="K23" s="15"/>
    </row>
    <row r="24" ht="22.5" customHeight="1" spans="1:11">
      <c r="A24" s="15"/>
      <c r="B24" s="42"/>
      <c r="C24" s="17" t="s">
        <v>26</v>
      </c>
      <c r="D24" s="18">
        <v>0</v>
      </c>
      <c r="E24" s="19"/>
      <c r="F24" s="20"/>
      <c r="G24" s="20"/>
      <c r="H24" s="21"/>
      <c r="I24" s="15"/>
      <c r="J24" s="15"/>
      <c r="K24" s="15"/>
    </row>
    <row r="25" ht="22.5" customHeight="1" spans="1:11">
      <c r="A25" s="15"/>
      <c r="B25" s="43"/>
      <c r="C25" s="17" t="s">
        <v>45</v>
      </c>
      <c r="D25" s="18">
        <f>IF(D23=0,0,D24/D23)*100</f>
        <v>0</v>
      </c>
      <c r="E25" s="19" t="s">
        <v>22</v>
      </c>
      <c r="F25" s="22">
        <v>95</v>
      </c>
      <c r="G25" s="22">
        <v>105</v>
      </c>
      <c r="H25" s="23" t="s">
        <v>23</v>
      </c>
      <c r="I25" s="24"/>
      <c r="J25" s="24"/>
      <c r="K25" s="24"/>
    </row>
    <row r="26" ht="22.5" customHeight="1" spans="1:11">
      <c r="A26" s="15" t="s">
        <v>660</v>
      </c>
      <c r="B26" s="41" t="s">
        <v>661</v>
      </c>
      <c r="C26" s="17" t="s">
        <v>44</v>
      </c>
      <c r="D26" s="18">
        <v>0</v>
      </c>
      <c r="E26" s="19"/>
      <c r="F26" s="20"/>
      <c r="G26" s="20"/>
      <c r="H26" s="21"/>
      <c r="I26" s="15"/>
      <c r="J26" s="15"/>
      <c r="K26" s="15"/>
    </row>
    <row r="27" ht="22.5" customHeight="1" spans="1:11">
      <c r="A27" s="15"/>
      <c r="B27" s="42"/>
      <c r="C27" s="17" t="s">
        <v>26</v>
      </c>
      <c r="D27" s="18">
        <v>0</v>
      </c>
      <c r="E27" s="19"/>
      <c r="F27" s="22"/>
      <c r="G27" s="22"/>
      <c r="H27" s="23"/>
      <c r="I27" s="24"/>
      <c r="J27" s="24"/>
      <c r="K27" s="24"/>
    </row>
    <row r="28" ht="22.5" customHeight="1" spans="1:11">
      <c r="A28" s="15"/>
      <c r="B28" s="43"/>
      <c r="C28" s="17" t="s">
        <v>45</v>
      </c>
      <c r="D28" s="18">
        <f>IF(D26=0,0,D27/D26*100)</f>
        <v>0</v>
      </c>
      <c r="E28" s="19" t="s">
        <v>22</v>
      </c>
      <c r="F28" s="22">
        <v>95</v>
      </c>
      <c r="G28" s="22">
        <v>105</v>
      </c>
      <c r="H28" s="23" t="s">
        <v>23</v>
      </c>
      <c r="I28" s="24"/>
      <c r="J28" s="24"/>
      <c r="K28" s="24"/>
    </row>
    <row r="29" ht="22.5" customHeight="1" spans="1:11">
      <c r="A29" s="15" t="s">
        <v>662</v>
      </c>
      <c r="B29" s="41" t="s">
        <v>663</v>
      </c>
      <c r="C29" s="17" t="s">
        <v>44</v>
      </c>
      <c r="D29" s="18">
        <v>0</v>
      </c>
      <c r="E29" s="19"/>
      <c r="F29" s="20"/>
      <c r="G29" s="20"/>
      <c r="H29" s="21"/>
      <c r="I29" s="15"/>
      <c r="J29" s="15"/>
      <c r="K29" s="15"/>
    </row>
    <row r="30" ht="22.5" customHeight="1" spans="1:11">
      <c r="A30" s="15"/>
      <c r="B30" s="42"/>
      <c r="C30" s="17" t="s">
        <v>26</v>
      </c>
      <c r="D30" s="18">
        <v>0</v>
      </c>
      <c r="E30" s="19"/>
      <c r="F30" s="20"/>
      <c r="G30" s="20"/>
      <c r="H30" s="21"/>
      <c r="I30" s="15"/>
      <c r="J30" s="15"/>
      <c r="K30" s="15"/>
    </row>
    <row r="31" ht="22.5" customHeight="1" spans="1:11">
      <c r="A31" s="15"/>
      <c r="B31" s="43"/>
      <c r="C31" s="17" t="s">
        <v>45</v>
      </c>
      <c r="D31" s="18">
        <f>IF(D29=0,0,D30/D29)*100</f>
        <v>0</v>
      </c>
      <c r="E31" s="19" t="s">
        <v>22</v>
      </c>
      <c r="F31" s="22">
        <v>95</v>
      </c>
      <c r="G31" s="22">
        <v>105</v>
      </c>
      <c r="H31" s="23" t="s">
        <v>23</v>
      </c>
      <c r="I31" s="24"/>
      <c r="J31" s="24"/>
      <c r="K31" s="24"/>
    </row>
    <row r="32" ht="22.5" customHeight="1" spans="1:11">
      <c r="A32" s="15" t="s">
        <v>664</v>
      </c>
      <c r="B32" s="41" t="s">
        <v>665</v>
      </c>
      <c r="C32" s="17" t="s">
        <v>44</v>
      </c>
      <c r="D32" s="18">
        <v>0</v>
      </c>
      <c r="E32" s="19"/>
      <c r="F32" s="20"/>
      <c r="G32" s="20"/>
      <c r="H32" s="21"/>
      <c r="I32" s="15"/>
      <c r="J32" s="15"/>
      <c r="K32" s="15"/>
    </row>
    <row r="33" ht="22.5" customHeight="1" spans="1:11">
      <c r="A33" s="15"/>
      <c r="B33" s="42"/>
      <c r="C33" s="17" t="s">
        <v>26</v>
      </c>
      <c r="D33" s="18">
        <v>0</v>
      </c>
      <c r="E33" s="19"/>
      <c r="F33" s="20"/>
      <c r="G33" s="20"/>
      <c r="H33" s="21"/>
      <c r="I33" s="15"/>
      <c r="J33" s="15"/>
      <c r="K33" s="15"/>
    </row>
    <row r="34" ht="22.5" customHeight="1" spans="1:11">
      <c r="A34" s="15"/>
      <c r="B34" s="43"/>
      <c r="C34" s="17" t="s">
        <v>45</v>
      </c>
      <c r="D34" s="18">
        <f>IF(D32=0,0,D33/D32)*100</f>
        <v>0</v>
      </c>
      <c r="E34" s="19" t="s">
        <v>22</v>
      </c>
      <c r="F34" s="22">
        <v>95</v>
      </c>
      <c r="G34" s="22">
        <v>105</v>
      </c>
      <c r="H34" s="23" t="s">
        <v>23</v>
      </c>
      <c r="I34" s="24"/>
      <c r="J34" s="24"/>
      <c r="K34" s="24"/>
    </row>
    <row r="35" ht="22.5" customHeight="1" spans="1:11">
      <c r="A35" s="12" t="s">
        <v>52</v>
      </c>
      <c r="B35" s="13"/>
      <c r="C35" s="13"/>
      <c r="D35" s="13"/>
      <c r="E35" s="13"/>
      <c r="F35" s="13"/>
      <c r="G35" s="13"/>
      <c r="H35" s="93"/>
      <c r="I35" s="13"/>
      <c r="J35" s="13"/>
      <c r="K35" s="13"/>
    </row>
    <row r="36" ht="22.5" customHeight="1" spans="1:11">
      <c r="A36" s="15" t="s">
        <v>666</v>
      </c>
      <c r="B36" s="41" t="s">
        <v>667</v>
      </c>
      <c r="C36" s="15" t="s">
        <v>54</v>
      </c>
      <c r="D36" s="18">
        <v>0</v>
      </c>
      <c r="E36" s="19"/>
      <c r="F36" s="20"/>
      <c r="G36" s="20"/>
      <c r="H36" s="21"/>
      <c r="I36" s="15"/>
      <c r="J36" s="15"/>
      <c r="K36" s="15"/>
    </row>
    <row r="37" ht="22.5" customHeight="1" spans="1:11">
      <c r="A37" s="15"/>
      <c r="B37" s="42"/>
      <c r="C37" s="15" t="s">
        <v>26</v>
      </c>
      <c r="D37" s="18">
        <v>0</v>
      </c>
      <c r="E37" s="19"/>
      <c r="F37" s="20"/>
      <c r="G37" s="20"/>
      <c r="H37" s="21"/>
      <c r="I37" s="15"/>
      <c r="J37" s="15"/>
      <c r="K37" s="15"/>
    </row>
    <row r="38" ht="22.5" customHeight="1" spans="1:11">
      <c r="A38" s="15"/>
      <c r="B38" s="43"/>
      <c r="C38" s="15" t="s">
        <v>55</v>
      </c>
      <c r="D38" s="18">
        <f>IF(D37=0,0,D36/D37)*100</f>
        <v>0</v>
      </c>
      <c r="E38" s="19" t="s">
        <v>22</v>
      </c>
      <c r="F38" s="22">
        <v>65</v>
      </c>
      <c r="G38" s="22">
        <v>80</v>
      </c>
      <c r="H38" s="33" t="s">
        <v>23</v>
      </c>
      <c r="I38" s="34"/>
      <c r="J38" s="34"/>
      <c r="K38" s="34"/>
    </row>
    <row r="39" ht="22.5" customHeight="1" spans="1:11">
      <c r="A39" s="15" t="s">
        <v>668</v>
      </c>
      <c r="B39" s="16" t="s">
        <v>655</v>
      </c>
      <c r="C39" s="15" t="s">
        <v>54</v>
      </c>
      <c r="D39" s="18">
        <v>0</v>
      </c>
      <c r="E39" s="19"/>
      <c r="F39" s="19"/>
      <c r="G39" s="85"/>
      <c r="H39" s="53"/>
      <c r="I39" s="54"/>
      <c r="J39" s="54"/>
      <c r="K39" s="54"/>
    </row>
    <row r="40" ht="22.5" customHeight="1" spans="1:11">
      <c r="A40" s="15"/>
      <c r="B40" s="16"/>
      <c r="C40" s="15" t="s">
        <v>26</v>
      </c>
      <c r="D40" s="18">
        <v>0</v>
      </c>
      <c r="E40" s="19"/>
      <c r="F40" s="19"/>
      <c r="G40" s="85"/>
      <c r="H40" s="57"/>
      <c r="I40" s="112"/>
      <c r="J40" s="112"/>
      <c r="K40" s="112"/>
    </row>
    <row r="41" ht="22.5" customHeight="1" spans="1:11">
      <c r="A41" s="32"/>
      <c r="B41" s="106"/>
      <c r="C41" s="32" t="s">
        <v>55</v>
      </c>
      <c r="D41" s="44">
        <f>IF(D40=0,0,D39/D40)*100</f>
        <v>0</v>
      </c>
      <c r="E41" s="28" t="s">
        <v>22</v>
      </c>
      <c r="F41" s="29">
        <v>65</v>
      </c>
      <c r="G41" s="29">
        <v>80</v>
      </c>
      <c r="H41" s="33" t="s">
        <v>23</v>
      </c>
      <c r="I41" s="34"/>
      <c r="J41" s="34"/>
      <c r="K41" s="34"/>
    </row>
    <row r="42" ht="22.5" customHeight="1" spans="1:11">
      <c r="A42" s="35" t="s">
        <v>56</v>
      </c>
      <c r="B42" s="142" t="s">
        <v>657</v>
      </c>
      <c r="C42" s="35" t="s">
        <v>54</v>
      </c>
      <c r="D42" s="58">
        <v>0</v>
      </c>
      <c r="E42" s="38"/>
      <c r="F42" s="39"/>
      <c r="G42" s="39"/>
      <c r="H42" s="40"/>
      <c r="I42" s="35"/>
      <c r="J42" s="35"/>
      <c r="K42" s="35"/>
    </row>
    <row r="43" ht="22.5" customHeight="1" spans="1:11">
      <c r="A43" s="15"/>
      <c r="B43" s="42"/>
      <c r="C43" s="15" t="s">
        <v>57</v>
      </c>
      <c r="D43" s="18">
        <v>0</v>
      </c>
      <c r="E43" s="19"/>
      <c r="F43" s="20"/>
      <c r="G43" s="20"/>
      <c r="H43" s="21"/>
      <c r="I43" s="15"/>
      <c r="J43" s="15"/>
      <c r="K43" s="15"/>
    </row>
    <row r="44" ht="22.5" customHeight="1" spans="1:11">
      <c r="A44" s="15"/>
      <c r="B44" s="43"/>
      <c r="C44" s="15" t="s">
        <v>55</v>
      </c>
      <c r="D44" s="18">
        <f>IF(D43=0,0,D42/D43)*100</f>
        <v>0</v>
      </c>
      <c r="E44" s="19"/>
      <c r="F44" s="63"/>
      <c r="G44" s="63"/>
      <c r="H44" s="62"/>
      <c r="I44" s="15"/>
      <c r="J44" s="15"/>
      <c r="K44" s="15"/>
    </row>
    <row r="45" ht="22.5" customHeight="1" spans="1:11">
      <c r="A45" s="15" t="s">
        <v>669</v>
      </c>
      <c r="B45" s="41" t="s">
        <v>670</v>
      </c>
      <c r="C45" s="15" t="s">
        <v>54</v>
      </c>
      <c r="D45" s="18">
        <v>0</v>
      </c>
      <c r="E45" s="19"/>
      <c r="F45" s="20"/>
      <c r="G45" s="20"/>
      <c r="H45" s="21"/>
      <c r="I45" s="15"/>
      <c r="J45" s="15"/>
      <c r="K45" s="15"/>
    </row>
    <row r="46" ht="22.5" customHeight="1" spans="1:11">
      <c r="A46" s="15"/>
      <c r="B46" s="42"/>
      <c r="C46" s="15" t="s">
        <v>26</v>
      </c>
      <c r="D46" s="18">
        <v>0</v>
      </c>
      <c r="E46" s="19"/>
      <c r="F46" s="20"/>
      <c r="G46" s="20"/>
      <c r="H46" s="21"/>
      <c r="I46" s="15"/>
      <c r="J46" s="15"/>
      <c r="K46" s="15"/>
    </row>
    <row r="47" ht="22.5" customHeight="1" spans="1:11">
      <c r="A47" s="15"/>
      <c r="B47" s="43"/>
      <c r="C47" s="32" t="s">
        <v>55</v>
      </c>
      <c r="D47" s="18">
        <f>IF(D46=0,0,D45/D46)*100</f>
        <v>0</v>
      </c>
      <c r="E47" s="19" t="s">
        <v>22</v>
      </c>
      <c r="F47" s="22">
        <v>65</v>
      </c>
      <c r="G47" s="22">
        <v>80</v>
      </c>
      <c r="H47" s="33" t="s">
        <v>23</v>
      </c>
      <c r="I47" s="34"/>
      <c r="J47" s="34"/>
      <c r="K47" s="34"/>
    </row>
    <row r="48" ht="22.5" customHeight="1" spans="1:11">
      <c r="A48" s="15" t="s">
        <v>671</v>
      </c>
      <c r="B48" s="149" t="s">
        <v>670</v>
      </c>
      <c r="C48" s="121" t="s">
        <v>54</v>
      </c>
      <c r="D48" s="18">
        <v>0</v>
      </c>
      <c r="E48" s="19"/>
      <c r="F48" s="19"/>
      <c r="G48" s="85"/>
      <c r="H48" s="53"/>
      <c r="I48" s="54"/>
      <c r="J48" s="54"/>
      <c r="K48" s="54"/>
    </row>
    <row r="49" ht="22.5" customHeight="1" spans="1:11">
      <c r="A49" s="15"/>
      <c r="B49" s="149"/>
      <c r="C49" s="121" t="s">
        <v>26</v>
      </c>
      <c r="D49" s="18">
        <v>0</v>
      </c>
      <c r="E49" s="19"/>
      <c r="F49" s="19"/>
      <c r="G49" s="85"/>
      <c r="H49" s="57"/>
      <c r="I49" s="54"/>
      <c r="J49" s="54"/>
      <c r="K49" s="54"/>
    </row>
    <row r="50" ht="22.5" customHeight="1" spans="1:11">
      <c r="A50" s="32"/>
      <c r="B50" s="150"/>
      <c r="C50" s="121" t="s">
        <v>55</v>
      </c>
      <c r="D50" s="44">
        <f>IF(D49=0,0,D48/D49)*100</f>
        <v>0</v>
      </c>
      <c r="E50" s="28" t="s">
        <v>22</v>
      </c>
      <c r="F50" s="29">
        <v>65</v>
      </c>
      <c r="G50" s="29">
        <v>80</v>
      </c>
      <c r="H50" s="148" t="s">
        <v>23</v>
      </c>
      <c r="I50" s="119"/>
      <c r="J50" s="119"/>
      <c r="K50" s="119"/>
    </row>
    <row r="51" ht="22.5" customHeight="1" spans="1:11">
      <c r="A51" s="35" t="s">
        <v>672</v>
      </c>
      <c r="B51" s="142" t="s">
        <v>663</v>
      </c>
      <c r="C51" s="35" t="s">
        <v>54</v>
      </c>
      <c r="D51" s="58">
        <v>0</v>
      </c>
      <c r="E51" s="38"/>
      <c r="F51" s="39"/>
      <c r="G51" s="39"/>
      <c r="H51" s="40"/>
      <c r="I51" s="35"/>
      <c r="J51" s="35"/>
      <c r="K51" s="35"/>
    </row>
    <row r="52" ht="22.5" customHeight="1" spans="1:11">
      <c r="A52" s="15"/>
      <c r="B52" s="42"/>
      <c r="C52" s="15" t="s">
        <v>26</v>
      </c>
      <c r="D52" s="18">
        <v>0</v>
      </c>
      <c r="E52" s="19"/>
      <c r="F52" s="20"/>
      <c r="G52" s="20"/>
      <c r="H52" s="21"/>
      <c r="I52" s="15"/>
      <c r="J52" s="15"/>
      <c r="K52" s="15"/>
    </row>
    <row r="53" ht="22.5" customHeight="1" spans="1:11">
      <c r="A53" s="15"/>
      <c r="B53" s="43"/>
      <c r="C53" s="15" t="s">
        <v>55</v>
      </c>
      <c r="D53" s="18">
        <f>IF(D52=0,0,D51/D52)*100</f>
        <v>0</v>
      </c>
      <c r="E53" s="19" t="s">
        <v>22</v>
      </c>
      <c r="F53" s="22">
        <v>65</v>
      </c>
      <c r="G53" s="22">
        <v>80</v>
      </c>
      <c r="H53" s="23" t="s">
        <v>23</v>
      </c>
      <c r="I53" s="24"/>
      <c r="J53" s="24"/>
      <c r="K53" s="24"/>
    </row>
    <row r="54" ht="22.5" customHeight="1" spans="1:11">
      <c r="A54" s="15" t="s">
        <v>673</v>
      </c>
      <c r="B54" s="41" t="s">
        <v>665</v>
      </c>
      <c r="C54" s="15" t="s">
        <v>54</v>
      </c>
      <c r="D54" s="18">
        <v>0</v>
      </c>
      <c r="E54" s="19"/>
      <c r="F54" s="20"/>
      <c r="G54" s="20"/>
      <c r="H54" s="21"/>
      <c r="I54" s="15"/>
      <c r="J54" s="15"/>
      <c r="K54" s="15"/>
    </row>
    <row r="55" ht="22.5" customHeight="1" spans="1:11">
      <c r="A55" s="15"/>
      <c r="B55" s="42"/>
      <c r="C55" s="15" t="s">
        <v>26</v>
      </c>
      <c r="D55" s="18">
        <v>0</v>
      </c>
      <c r="E55" s="19"/>
      <c r="F55" s="20"/>
      <c r="G55" s="20"/>
      <c r="H55" s="21"/>
      <c r="I55" s="15"/>
      <c r="J55" s="15"/>
      <c r="K55" s="15"/>
    </row>
    <row r="56" ht="22.5" customHeight="1" spans="1:11">
      <c r="A56" s="15"/>
      <c r="B56" s="43"/>
      <c r="C56" s="15" t="s">
        <v>55</v>
      </c>
      <c r="D56" s="18">
        <f>IF(D55=0,0,D54/D55)*100</f>
        <v>0</v>
      </c>
      <c r="E56" s="19" t="s">
        <v>22</v>
      </c>
      <c r="F56" s="22">
        <v>65</v>
      </c>
      <c r="G56" s="22">
        <v>80</v>
      </c>
      <c r="H56" s="23" t="s">
        <v>23</v>
      </c>
      <c r="I56" s="24"/>
      <c r="J56" s="24"/>
      <c r="K56" s="24"/>
    </row>
    <row r="57" ht="22.5" customHeight="1" spans="1:11">
      <c r="A57" s="15" t="s">
        <v>60</v>
      </c>
      <c r="B57" s="41" t="s">
        <v>674</v>
      </c>
      <c r="C57" s="15" t="s">
        <v>54</v>
      </c>
      <c r="D57" s="18">
        <v>0</v>
      </c>
      <c r="E57" s="19"/>
      <c r="F57" s="20"/>
      <c r="G57" s="20"/>
      <c r="H57" s="21"/>
      <c r="I57" s="15"/>
      <c r="J57" s="15"/>
      <c r="K57" s="15"/>
    </row>
    <row r="58" ht="22.5" customHeight="1" spans="1:11">
      <c r="A58" s="15"/>
      <c r="B58" s="42"/>
      <c r="C58" s="15" t="s">
        <v>26</v>
      </c>
      <c r="D58" s="18">
        <v>0</v>
      </c>
      <c r="E58" s="19"/>
      <c r="F58" s="20"/>
      <c r="G58" s="20"/>
      <c r="H58" s="21"/>
      <c r="I58" s="15"/>
      <c r="J58" s="15"/>
      <c r="K58" s="15"/>
    </row>
    <row r="59" ht="22.5" customHeight="1" spans="1:11">
      <c r="A59" s="15"/>
      <c r="B59" s="43"/>
      <c r="C59" s="15" t="s">
        <v>55</v>
      </c>
      <c r="D59" s="18">
        <f>IF(D58=0,0,D57/D58)*100</f>
        <v>0</v>
      </c>
      <c r="E59" s="19" t="s">
        <v>22</v>
      </c>
      <c r="F59" s="22">
        <v>90</v>
      </c>
      <c r="G59" s="22">
        <v>105</v>
      </c>
      <c r="H59" s="23" t="s">
        <v>23</v>
      </c>
      <c r="I59" s="24"/>
      <c r="J59" s="24"/>
      <c r="K59" s="24"/>
    </row>
    <row r="60" ht="22.5" customHeight="1" spans="1:11">
      <c r="A60" s="15" t="s">
        <v>73</v>
      </c>
      <c r="B60" s="90" t="s">
        <v>675</v>
      </c>
      <c r="C60" s="15" t="s">
        <v>54</v>
      </c>
      <c r="D60" s="18">
        <v>0</v>
      </c>
      <c r="E60" s="19"/>
      <c r="F60" s="20"/>
      <c r="G60" s="20"/>
      <c r="H60" s="21"/>
      <c r="I60" s="15"/>
      <c r="J60" s="15"/>
      <c r="K60" s="15"/>
    </row>
    <row r="61" ht="22.5" customHeight="1" spans="1:11">
      <c r="A61" s="15"/>
      <c r="B61" s="91"/>
      <c r="C61" s="15" t="s">
        <v>26</v>
      </c>
      <c r="D61" s="18">
        <v>0</v>
      </c>
      <c r="E61" s="19"/>
      <c r="F61" s="20"/>
      <c r="G61" s="20"/>
      <c r="H61" s="21"/>
      <c r="I61" s="15"/>
      <c r="J61" s="15"/>
      <c r="K61" s="15"/>
    </row>
    <row r="62" ht="22.5" customHeight="1" spans="1:11">
      <c r="A62" s="15"/>
      <c r="B62" s="92"/>
      <c r="C62" s="15" t="s">
        <v>55</v>
      </c>
      <c r="D62" s="18">
        <f>IF(D61=0,0,D60/D61)*100</f>
        <v>0</v>
      </c>
      <c r="E62" s="19" t="s">
        <v>22</v>
      </c>
      <c r="F62" s="22">
        <v>90</v>
      </c>
      <c r="G62" s="22">
        <v>105</v>
      </c>
      <c r="H62" s="23" t="s">
        <v>23</v>
      </c>
      <c r="I62" s="24"/>
      <c r="J62" s="24"/>
      <c r="K62" s="24"/>
    </row>
    <row r="63" ht="22.5" customHeight="1" spans="1:11">
      <c r="A63" s="15" t="s">
        <v>77</v>
      </c>
      <c r="B63" s="41" t="s">
        <v>676</v>
      </c>
      <c r="C63" s="15" t="s">
        <v>54</v>
      </c>
      <c r="D63" s="18">
        <v>0</v>
      </c>
      <c r="E63" s="19"/>
      <c r="F63" s="20"/>
      <c r="G63" s="20"/>
      <c r="H63" s="21"/>
      <c r="I63" s="15"/>
      <c r="J63" s="15"/>
      <c r="K63" s="15"/>
    </row>
    <row r="64" ht="22.5" customHeight="1" spans="1:11">
      <c r="A64" s="15"/>
      <c r="B64" s="42"/>
      <c r="C64" s="15" t="s">
        <v>26</v>
      </c>
      <c r="D64" s="18">
        <v>0</v>
      </c>
      <c r="E64" s="19"/>
      <c r="F64" s="20"/>
      <c r="G64" s="20"/>
      <c r="H64" s="21"/>
      <c r="I64" s="15"/>
      <c r="J64" s="15"/>
      <c r="K64" s="15"/>
    </row>
    <row r="65" ht="22.5" customHeight="1" spans="1:11">
      <c r="A65" s="15"/>
      <c r="B65" s="43"/>
      <c r="C65" s="15" t="s">
        <v>55</v>
      </c>
      <c r="D65" s="18">
        <f>IF(D64=0,0,D63/D64)*100</f>
        <v>0</v>
      </c>
      <c r="E65" s="19" t="s">
        <v>22</v>
      </c>
      <c r="F65" s="22">
        <v>65</v>
      </c>
      <c r="G65" s="22">
        <v>80</v>
      </c>
      <c r="H65" s="23" t="s">
        <v>23</v>
      </c>
      <c r="I65" s="24"/>
      <c r="J65" s="24"/>
      <c r="K65" s="24"/>
    </row>
    <row r="66" ht="22.5" customHeight="1" spans="1:11">
      <c r="A66" s="90" t="s">
        <v>677</v>
      </c>
      <c r="B66" s="41" t="s">
        <v>678</v>
      </c>
      <c r="C66" s="15" t="s">
        <v>54</v>
      </c>
      <c r="D66" s="18">
        <v>0</v>
      </c>
      <c r="E66" s="19"/>
      <c r="F66" s="20"/>
      <c r="G66" s="20"/>
      <c r="H66" s="21"/>
      <c r="I66" s="15"/>
      <c r="J66" s="15"/>
      <c r="K66" s="15"/>
    </row>
    <row r="67" ht="22.5" customHeight="1" spans="1:11">
      <c r="A67" s="91"/>
      <c r="B67" s="42"/>
      <c r="C67" s="15" t="s">
        <v>26</v>
      </c>
      <c r="D67" s="18">
        <v>0</v>
      </c>
      <c r="E67" s="19"/>
      <c r="F67" s="20"/>
      <c r="G67" s="20"/>
      <c r="H67" s="21"/>
      <c r="I67" s="15"/>
      <c r="J67" s="15"/>
      <c r="K67" s="15"/>
    </row>
    <row r="68" ht="22.5" customHeight="1" spans="1:11">
      <c r="A68" s="92"/>
      <c r="B68" s="43"/>
      <c r="C68" s="15" t="s">
        <v>55</v>
      </c>
      <c r="D68" s="18">
        <f>IF(D67=0,0,D66/D67)*100</f>
        <v>0</v>
      </c>
      <c r="E68" s="19" t="s">
        <v>22</v>
      </c>
      <c r="F68" s="22">
        <v>70</v>
      </c>
      <c r="G68" s="22">
        <v>95</v>
      </c>
      <c r="H68" s="23" t="s">
        <v>23</v>
      </c>
      <c r="I68" s="24"/>
      <c r="J68" s="24"/>
      <c r="K68" s="24"/>
    </row>
    <row r="69" ht="22.5" customHeight="1" spans="1:11">
      <c r="A69" s="12" t="s">
        <v>81</v>
      </c>
      <c r="B69" s="13"/>
      <c r="C69" s="13"/>
      <c r="D69" s="13"/>
      <c r="E69" s="13"/>
      <c r="F69" s="13"/>
      <c r="G69" s="13"/>
      <c r="H69" s="93"/>
      <c r="I69" s="13"/>
      <c r="J69" s="13"/>
      <c r="K69" s="13"/>
    </row>
    <row r="70" ht="22.5" customHeight="1" spans="1:11">
      <c r="A70" s="90" t="s">
        <v>679</v>
      </c>
      <c r="B70" s="41" t="s">
        <v>667</v>
      </c>
      <c r="C70" s="17" t="s">
        <v>84</v>
      </c>
      <c r="D70" s="18">
        <v>0</v>
      </c>
      <c r="E70" s="19"/>
      <c r="F70" s="20"/>
      <c r="G70" s="20"/>
      <c r="H70" s="21"/>
      <c r="I70" s="15"/>
      <c r="J70" s="15"/>
      <c r="K70" s="15"/>
    </row>
    <row r="71" ht="22.5" customHeight="1" spans="1:11">
      <c r="A71" s="91"/>
      <c r="B71" s="42"/>
      <c r="C71" s="17" t="s">
        <v>26</v>
      </c>
      <c r="D71" s="18">
        <v>0</v>
      </c>
      <c r="E71" s="19"/>
      <c r="F71" s="20"/>
      <c r="G71" s="20"/>
      <c r="H71" s="21"/>
      <c r="I71" s="15"/>
      <c r="J71" s="15"/>
      <c r="K71" s="15"/>
    </row>
    <row r="72" ht="22.5" customHeight="1" spans="1:11">
      <c r="A72" s="92"/>
      <c r="B72" s="43"/>
      <c r="C72" s="17" t="s">
        <v>85</v>
      </c>
      <c r="D72" s="18">
        <f>IF(D70=0,0,D71/D70-1)*100</f>
        <v>0</v>
      </c>
      <c r="E72" s="19" t="s">
        <v>22</v>
      </c>
      <c r="F72" s="22">
        <v>5</v>
      </c>
      <c r="G72" s="22">
        <v>20</v>
      </c>
      <c r="H72" s="33" t="s">
        <v>23</v>
      </c>
      <c r="I72" s="34"/>
      <c r="J72" s="34"/>
      <c r="K72" s="34"/>
    </row>
    <row r="73" ht="22.5" customHeight="1" spans="1:11">
      <c r="A73" s="90" t="s">
        <v>680</v>
      </c>
      <c r="B73" s="41" t="s">
        <v>653</v>
      </c>
      <c r="C73" s="17" t="s">
        <v>84</v>
      </c>
      <c r="D73" s="18">
        <v>0</v>
      </c>
      <c r="E73" s="19"/>
      <c r="F73" s="19"/>
      <c r="G73" s="85"/>
      <c r="H73" s="53"/>
      <c r="I73" s="54"/>
      <c r="J73" s="54"/>
      <c r="K73" s="54"/>
    </row>
    <row r="74" ht="22.5" customHeight="1" spans="1:11">
      <c r="A74" s="91"/>
      <c r="B74" s="42"/>
      <c r="C74" s="17" t="s">
        <v>26</v>
      </c>
      <c r="D74" s="18">
        <v>0</v>
      </c>
      <c r="E74" s="19"/>
      <c r="F74" s="19"/>
      <c r="G74" s="85"/>
      <c r="H74" s="57"/>
      <c r="I74" s="112"/>
      <c r="J74" s="112"/>
      <c r="K74" s="112"/>
    </row>
    <row r="75" ht="22.5" customHeight="1" spans="1:11">
      <c r="A75" s="95"/>
      <c r="B75" s="96"/>
      <c r="C75" s="27" t="s">
        <v>85</v>
      </c>
      <c r="D75" s="18">
        <f>IF(D73=0,0,D74/D73-1)*100</f>
        <v>0</v>
      </c>
      <c r="E75" s="28" t="s">
        <v>22</v>
      </c>
      <c r="F75" s="29">
        <v>2</v>
      </c>
      <c r="G75" s="29">
        <v>20</v>
      </c>
      <c r="H75" s="33" t="s">
        <v>23</v>
      </c>
      <c r="I75" s="34"/>
      <c r="J75" s="34"/>
      <c r="K75" s="34"/>
    </row>
    <row r="76" ht="22.5" customHeight="1" spans="1:11">
      <c r="A76" s="151" t="s">
        <v>681</v>
      </c>
      <c r="B76" s="142" t="s">
        <v>655</v>
      </c>
      <c r="C76" s="30" t="s">
        <v>84</v>
      </c>
      <c r="D76" s="18">
        <v>0</v>
      </c>
      <c r="E76" s="31"/>
      <c r="F76" s="31"/>
      <c r="G76" s="152"/>
      <c r="H76" s="53"/>
      <c r="I76" s="54"/>
      <c r="J76" s="54"/>
      <c r="K76" s="54"/>
    </row>
    <row r="77" ht="22.5" customHeight="1" spans="1:11">
      <c r="A77" s="95"/>
      <c r="B77" s="96"/>
      <c r="C77" s="30" t="s">
        <v>26</v>
      </c>
      <c r="D77" s="18">
        <v>0</v>
      </c>
      <c r="E77" s="31"/>
      <c r="F77" s="38"/>
      <c r="G77" s="133"/>
      <c r="H77" s="57"/>
      <c r="I77" s="54"/>
      <c r="J77" s="54"/>
      <c r="K77" s="54"/>
    </row>
    <row r="78" ht="22.5" customHeight="1" spans="1:11">
      <c r="A78" s="153"/>
      <c r="B78" s="154"/>
      <c r="C78" s="30" t="s">
        <v>85</v>
      </c>
      <c r="D78" s="44">
        <f>IF(D76=0,0,D77/D76-1)*100</f>
        <v>0</v>
      </c>
      <c r="E78" s="31" t="s">
        <v>22</v>
      </c>
      <c r="F78" s="113">
        <v>5</v>
      </c>
      <c r="G78" s="113">
        <v>20</v>
      </c>
      <c r="H78" s="148" t="s">
        <v>23</v>
      </c>
      <c r="I78" s="119"/>
      <c r="J78" s="119"/>
      <c r="K78" s="119"/>
    </row>
    <row r="79" ht="22.5" customHeight="1" spans="1:11">
      <c r="A79" s="35" t="s">
        <v>86</v>
      </c>
      <c r="B79" s="142" t="s">
        <v>657</v>
      </c>
      <c r="C79" s="37" t="s">
        <v>84</v>
      </c>
      <c r="D79" s="58">
        <v>0</v>
      </c>
      <c r="E79" s="38"/>
      <c r="F79" s="39"/>
      <c r="G79" s="39"/>
      <c r="H79" s="40"/>
      <c r="I79" s="35"/>
      <c r="J79" s="35"/>
      <c r="K79" s="35"/>
    </row>
    <row r="80" ht="22.5" customHeight="1" spans="1:11">
      <c r="A80" s="15"/>
      <c r="B80" s="88"/>
      <c r="C80" s="17" t="s">
        <v>26</v>
      </c>
      <c r="D80" s="18">
        <v>0</v>
      </c>
      <c r="E80" s="19"/>
      <c r="F80" s="20"/>
      <c r="G80" s="20"/>
      <c r="H80" s="21"/>
      <c r="I80" s="15"/>
      <c r="J80" s="15"/>
      <c r="K80" s="15"/>
    </row>
    <row r="81" ht="22.5" customHeight="1" spans="1:11">
      <c r="A81" s="15"/>
      <c r="B81" s="89"/>
      <c r="C81" s="17" t="s">
        <v>85</v>
      </c>
      <c r="D81" s="18">
        <f>IF(D79=0,0,D80/D79-1)*100</f>
        <v>0</v>
      </c>
      <c r="E81" s="19"/>
      <c r="F81" s="20"/>
      <c r="G81" s="20"/>
      <c r="H81" s="62"/>
      <c r="I81" s="15"/>
      <c r="J81" s="15"/>
      <c r="K81" s="15"/>
    </row>
    <row r="82" ht="22.5" customHeight="1" spans="1:11">
      <c r="A82" s="15" t="s">
        <v>682</v>
      </c>
      <c r="B82" s="41" t="s">
        <v>670</v>
      </c>
      <c r="C82" s="17" t="s">
        <v>84</v>
      </c>
      <c r="D82" s="18">
        <v>0</v>
      </c>
      <c r="E82" s="19"/>
      <c r="F82" s="20"/>
      <c r="G82" s="20"/>
      <c r="H82" s="21"/>
      <c r="I82" s="15"/>
      <c r="J82" s="15"/>
      <c r="K82" s="15"/>
    </row>
    <row r="83" ht="22.5" customHeight="1" spans="1:11">
      <c r="A83" s="15"/>
      <c r="B83" s="42"/>
      <c r="C83" s="17" t="s">
        <v>26</v>
      </c>
      <c r="D83" s="18">
        <v>0</v>
      </c>
      <c r="E83" s="19"/>
      <c r="F83" s="20"/>
      <c r="G83" s="20"/>
      <c r="H83" s="21"/>
      <c r="I83" s="15"/>
      <c r="J83" s="15"/>
      <c r="K83" s="15"/>
    </row>
    <row r="84" ht="22.5" customHeight="1" spans="1:11">
      <c r="A84" s="15"/>
      <c r="B84" s="43"/>
      <c r="C84" s="17" t="s">
        <v>85</v>
      </c>
      <c r="D84" s="18">
        <f>IF(D82=0,0,D83/D82-1)*100</f>
        <v>0</v>
      </c>
      <c r="E84" s="19" t="s">
        <v>22</v>
      </c>
      <c r="F84" s="22">
        <v>0</v>
      </c>
      <c r="G84" s="22">
        <v>20</v>
      </c>
      <c r="H84" s="33" t="s">
        <v>23</v>
      </c>
      <c r="I84" s="34"/>
      <c r="J84" s="34"/>
      <c r="K84" s="34"/>
    </row>
    <row r="85" ht="22.5" customHeight="1" spans="1:11">
      <c r="A85" s="15" t="s">
        <v>683</v>
      </c>
      <c r="B85" s="15" t="s">
        <v>670</v>
      </c>
      <c r="C85" s="17" t="s">
        <v>84</v>
      </c>
      <c r="D85" s="18">
        <v>0</v>
      </c>
      <c r="E85" s="19"/>
      <c r="F85" s="19"/>
      <c r="G85" s="85"/>
      <c r="H85" s="53"/>
      <c r="I85" s="54"/>
      <c r="J85" s="54"/>
      <c r="K85" s="54"/>
    </row>
    <row r="86" ht="22.5" customHeight="1" spans="1:11">
      <c r="A86" s="15"/>
      <c r="B86" s="17"/>
      <c r="C86" s="17" t="s">
        <v>26</v>
      </c>
      <c r="D86" s="18">
        <v>0</v>
      </c>
      <c r="E86" s="19"/>
      <c r="F86" s="19"/>
      <c r="G86" s="85"/>
      <c r="H86" s="57"/>
      <c r="I86" s="112"/>
      <c r="J86" s="112"/>
      <c r="K86" s="112"/>
    </row>
    <row r="87" ht="22.5" customHeight="1" spans="1:11">
      <c r="A87" s="32"/>
      <c r="B87" s="27"/>
      <c r="C87" s="27" t="s">
        <v>85</v>
      </c>
      <c r="D87" s="44">
        <f>IF(D85=0,0,D86/D85-1)*100</f>
        <v>0</v>
      </c>
      <c r="E87" s="28" t="s">
        <v>22</v>
      </c>
      <c r="F87" s="29">
        <v>0</v>
      </c>
      <c r="G87" s="29">
        <v>20</v>
      </c>
      <c r="H87" s="33" t="s">
        <v>23</v>
      </c>
      <c r="I87" s="34"/>
      <c r="J87" s="34"/>
      <c r="K87" s="34"/>
    </row>
    <row r="88" ht="22.5" customHeight="1" spans="1:11">
      <c r="A88" s="35" t="s">
        <v>684</v>
      </c>
      <c r="B88" s="142" t="s">
        <v>663</v>
      </c>
      <c r="C88" s="37" t="s">
        <v>84</v>
      </c>
      <c r="D88" s="58">
        <v>0</v>
      </c>
      <c r="E88" s="38"/>
      <c r="F88" s="39"/>
      <c r="G88" s="39"/>
      <c r="H88" s="40"/>
      <c r="I88" s="35"/>
      <c r="J88" s="35"/>
      <c r="K88" s="35"/>
    </row>
    <row r="89" ht="22.5" customHeight="1" spans="1:11">
      <c r="A89" s="15"/>
      <c r="B89" s="88"/>
      <c r="C89" s="17" t="s">
        <v>26</v>
      </c>
      <c r="D89" s="18">
        <v>0</v>
      </c>
      <c r="E89" s="19"/>
      <c r="F89" s="20"/>
      <c r="G89" s="20"/>
      <c r="H89" s="21"/>
      <c r="I89" s="15"/>
      <c r="J89" s="15"/>
      <c r="K89" s="15"/>
    </row>
    <row r="90" ht="22.5" customHeight="1" spans="1:11">
      <c r="A90" s="15"/>
      <c r="B90" s="89"/>
      <c r="C90" s="17" t="s">
        <v>85</v>
      </c>
      <c r="D90" s="18">
        <f>IF(D88=0,0,D89/D88-1)*100</f>
        <v>0</v>
      </c>
      <c r="E90" s="19" t="s">
        <v>22</v>
      </c>
      <c r="F90" s="22">
        <v>0</v>
      </c>
      <c r="G90" s="22">
        <v>20</v>
      </c>
      <c r="H90" s="23" t="s">
        <v>23</v>
      </c>
      <c r="I90" s="24"/>
      <c r="J90" s="24"/>
      <c r="K90" s="24"/>
    </row>
    <row r="91" ht="22.5" customHeight="1" spans="1:11">
      <c r="A91" s="15" t="s">
        <v>685</v>
      </c>
      <c r="B91" s="41" t="s">
        <v>665</v>
      </c>
      <c r="C91" s="17" t="s">
        <v>84</v>
      </c>
      <c r="D91" s="18">
        <v>0</v>
      </c>
      <c r="E91" s="19"/>
      <c r="F91" s="20"/>
      <c r="G91" s="20"/>
      <c r="H91" s="21"/>
      <c r="I91" s="15"/>
      <c r="J91" s="15"/>
      <c r="K91" s="15"/>
    </row>
    <row r="92" ht="22.5" customHeight="1" spans="1:11">
      <c r="A92" s="15"/>
      <c r="B92" s="42"/>
      <c r="C92" s="17" t="s">
        <v>26</v>
      </c>
      <c r="D92" s="18">
        <v>0</v>
      </c>
      <c r="E92" s="19"/>
      <c r="F92" s="20"/>
      <c r="G92" s="20"/>
      <c r="H92" s="21"/>
      <c r="I92" s="15"/>
      <c r="J92" s="15"/>
      <c r="K92" s="15"/>
    </row>
    <row r="93" ht="22.5" customHeight="1" spans="1:11">
      <c r="A93" s="15"/>
      <c r="B93" s="43"/>
      <c r="C93" s="17" t="s">
        <v>85</v>
      </c>
      <c r="D93" s="18">
        <f>IF(D91=0,0,D92/D91-1)*100</f>
        <v>0</v>
      </c>
      <c r="E93" s="19" t="s">
        <v>22</v>
      </c>
      <c r="F93" s="22">
        <v>0</v>
      </c>
      <c r="G93" s="22">
        <v>20</v>
      </c>
      <c r="H93" s="23" t="s">
        <v>23</v>
      </c>
      <c r="I93" s="24"/>
      <c r="J93" s="24"/>
      <c r="K93" s="24"/>
    </row>
    <row r="94" ht="22.5" customHeight="1" spans="1:11">
      <c r="A94" s="15" t="s">
        <v>365</v>
      </c>
      <c r="B94" s="41" t="s">
        <v>674</v>
      </c>
      <c r="C94" s="17" t="s">
        <v>84</v>
      </c>
      <c r="D94" s="18">
        <v>0</v>
      </c>
      <c r="E94" s="19"/>
      <c r="F94" s="20"/>
      <c r="G94" s="20"/>
      <c r="H94" s="21"/>
      <c r="I94" s="15"/>
      <c r="J94" s="15"/>
      <c r="K94" s="15"/>
    </row>
    <row r="95" ht="22.5" customHeight="1" spans="1:11">
      <c r="A95" s="15"/>
      <c r="B95" s="88"/>
      <c r="C95" s="17" t="s">
        <v>26</v>
      </c>
      <c r="D95" s="18">
        <v>0</v>
      </c>
      <c r="E95" s="19"/>
      <c r="F95" s="20"/>
      <c r="G95" s="20"/>
      <c r="H95" s="21"/>
      <c r="I95" s="15"/>
      <c r="J95" s="15"/>
      <c r="K95" s="15"/>
    </row>
    <row r="96" ht="22.5" customHeight="1" spans="1:11">
      <c r="A96" s="15"/>
      <c r="B96" s="89"/>
      <c r="C96" s="17" t="s">
        <v>85</v>
      </c>
      <c r="D96" s="18">
        <f>IF(D94=0,0,D95/D94-1)*100</f>
        <v>0</v>
      </c>
      <c r="E96" s="19" t="s">
        <v>22</v>
      </c>
      <c r="F96" s="22">
        <v>0</v>
      </c>
      <c r="G96" s="22">
        <v>10</v>
      </c>
      <c r="H96" s="23" t="s">
        <v>23</v>
      </c>
      <c r="I96" s="24"/>
      <c r="J96" s="24"/>
      <c r="K96" s="24"/>
    </row>
    <row r="97" ht="22.5" customHeight="1" spans="1:11">
      <c r="A97" s="15" t="s">
        <v>367</v>
      </c>
      <c r="B97" s="41" t="s">
        <v>675</v>
      </c>
      <c r="C97" s="17" t="s">
        <v>84</v>
      </c>
      <c r="D97" s="18">
        <v>0</v>
      </c>
      <c r="E97" s="19"/>
      <c r="F97" s="20"/>
      <c r="G97" s="20"/>
      <c r="H97" s="21"/>
      <c r="I97" s="15"/>
      <c r="J97" s="15"/>
      <c r="K97" s="15"/>
    </row>
    <row r="98" ht="22.5" customHeight="1" spans="1:11">
      <c r="A98" s="15"/>
      <c r="B98" s="88"/>
      <c r="C98" s="17" t="s">
        <v>26</v>
      </c>
      <c r="D98" s="18">
        <v>0</v>
      </c>
      <c r="E98" s="19"/>
      <c r="F98" s="20"/>
      <c r="G98" s="20"/>
      <c r="H98" s="21"/>
      <c r="I98" s="15"/>
      <c r="J98" s="15"/>
      <c r="K98" s="15"/>
    </row>
    <row r="99" ht="22.5" customHeight="1" spans="1:11">
      <c r="A99" s="15"/>
      <c r="B99" s="89"/>
      <c r="C99" s="17" t="s">
        <v>85</v>
      </c>
      <c r="D99" s="18">
        <f>IF(D97=0,0,D98/D97-1)*100</f>
        <v>0</v>
      </c>
      <c r="E99" s="19" t="s">
        <v>22</v>
      </c>
      <c r="F99" s="22">
        <v>0</v>
      </c>
      <c r="G99" s="22">
        <v>10</v>
      </c>
      <c r="H99" s="23" t="s">
        <v>23</v>
      </c>
      <c r="I99" s="24"/>
      <c r="J99" s="24"/>
      <c r="K99" s="24"/>
    </row>
    <row r="100" ht="22.5" customHeight="1" spans="1:11">
      <c r="A100" s="15" t="s">
        <v>368</v>
      </c>
      <c r="B100" s="41" t="s">
        <v>676</v>
      </c>
      <c r="C100" s="17" t="s">
        <v>84</v>
      </c>
      <c r="D100" s="18">
        <v>0</v>
      </c>
      <c r="E100" s="19"/>
      <c r="F100" s="20"/>
      <c r="G100" s="20"/>
      <c r="H100" s="21"/>
      <c r="I100" s="15"/>
      <c r="J100" s="15"/>
      <c r="K100" s="15"/>
    </row>
    <row r="101" ht="22.5" customHeight="1" spans="1:11">
      <c r="A101" s="15"/>
      <c r="B101" s="42"/>
      <c r="C101" s="17" t="s">
        <v>26</v>
      </c>
      <c r="D101" s="18">
        <v>0</v>
      </c>
      <c r="E101" s="19"/>
      <c r="F101" s="20"/>
      <c r="G101" s="20"/>
      <c r="H101" s="21"/>
      <c r="I101" s="15"/>
      <c r="J101" s="15"/>
      <c r="K101" s="15"/>
    </row>
    <row r="102" ht="22.5" customHeight="1" spans="1:11">
      <c r="A102" s="15"/>
      <c r="B102" s="43"/>
      <c r="C102" s="17" t="s">
        <v>85</v>
      </c>
      <c r="D102" s="18">
        <f>IF(D100=0,0,D101/D100-1)*100</f>
        <v>0</v>
      </c>
      <c r="E102" s="19" t="s">
        <v>22</v>
      </c>
      <c r="F102" s="22">
        <v>5</v>
      </c>
      <c r="G102" s="22">
        <v>20</v>
      </c>
      <c r="H102" s="23" t="s">
        <v>23</v>
      </c>
      <c r="I102" s="24"/>
      <c r="J102" s="24"/>
      <c r="K102" s="24"/>
    </row>
    <row r="103" ht="22.5" customHeight="1" spans="1:11">
      <c r="A103" s="90" t="s">
        <v>686</v>
      </c>
      <c r="B103" s="41" t="s">
        <v>678</v>
      </c>
      <c r="C103" s="17" t="s">
        <v>84</v>
      </c>
      <c r="D103" s="18">
        <v>0</v>
      </c>
      <c r="E103" s="19"/>
      <c r="F103" s="20"/>
      <c r="G103" s="20"/>
      <c r="H103" s="21"/>
      <c r="I103" s="15"/>
      <c r="J103" s="15"/>
      <c r="K103" s="15"/>
    </row>
    <row r="104" ht="22.5" customHeight="1" spans="1:11">
      <c r="A104" s="91"/>
      <c r="B104" s="88"/>
      <c r="C104" s="17" t="s">
        <v>26</v>
      </c>
      <c r="D104" s="18">
        <v>0</v>
      </c>
      <c r="E104" s="19"/>
      <c r="F104" s="20"/>
      <c r="G104" s="20"/>
      <c r="H104" s="21"/>
      <c r="I104" s="15"/>
      <c r="J104" s="15"/>
      <c r="K104" s="15"/>
    </row>
    <row r="105" ht="22.5" customHeight="1" spans="1:11">
      <c r="A105" s="95"/>
      <c r="B105" s="155"/>
      <c r="C105" s="27" t="s">
        <v>85</v>
      </c>
      <c r="D105" s="44">
        <f>IF(D104=0,0,D104/D103-1)*100</f>
        <v>0</v>
      </c>
      <c r="E105" s="28" t="s">
        <v>22</v>
      </c>
      <c r="F105" s="29">
        <v>-20</v>
      </c>
      <c r="G105" s="29">
        <v>20</v>
      </c>
      <c r="H105" s="33" t="s">
        <v>23</v>
      </c>
      <c r="I105" s="34"/>
      <c r="J105" s="34"/>
      <c r="K105" s="34"/>
    </row>
    <row r="106" ht="22.5" customHeight="1" spans="1:11">
      <c r="A106" s="99"/>
      <c r="B106" s="100"/>
      <c r="C106" s="100"/>
      <c r="D106" s="101"/>
      <c r="E106" s="100"/>
      <c r="F106" s="100"/>
      <c r="G106" s="102"/>
      <c r="H106" s="103"/>
      <c r="I106" s="102"/>
      <c r="J106" s="104"/>
      <c r="K106" s="104"/>
    </row>
  </sheetData>
  <mergeCells count="81">
    <mergeCell ref="A1:K1"/>
    <mergeCell ref="A2:K2"/>
    <mergeCell ref="F4:G4"/>
    <mergeCell ref="A6:I6"/>
    <mergeCell ref="A10:I10"/>
    <mergeCell ref="A35:I35"/>
    <mergeCell ref="A69:I69"/>
    <mergeCell ref="A106:I106"/>
    <mergeCell ref="A4:A5"/>
    <mergeCell ref="A7:A9"/>
    <mergeCell ref="A11:A13"/>
    <mergeCell ref="A14:A16"/>
    <mergeCell ref="A17:A19"/>
    <mergeCell ref="A20:A22"/>
    <mergeCell ref="A23:A25"/>
    <mergeCell ref="A26:A28"/>
    <mergeCell ref="A29:A31"/>
    <mergeCell ref="A32:A34"/>
    <mergeCell ref="A36:A38"/>
    <mergeCell ref="A39:A41"/>
    <mergeCell ref="A42:A44"/>
    <mergeCell ref="A45:A47"/>
    <mergeCell ref="A48:A50"/>
    <mergeCell ref="A51:A53"/>
    <mergeCell ref="A54:A56"/>
    <mergeCell ref="A57:A59"/>
    <mergeCell ref="A60:A62"/>
    <mergeCell ref="A63:A65"/>
    <mergeCell ref="A66:A68"/>
    <mergeCell ref="A70:A72"/>
    <mergeCell ref="A73:A75"/>
    <mergeCell ref="A76:A78"/>
    <mergeCell ref="A79:A81"/>
    <mergeCell ref="A82:A84"/>
    <mergeCell ref="A85:A87"/>
    <mergeCell ref="A88:A90"/>
    <mergeCell ref="A91:A93"/>
    <mergeCell ref="A94:A96"/>
    <mergeCell ref="A97:A99"/>
    <mergeCell ref="A100:A102"/>
    <mergeCell ref="A103:A105"/>
    <mergeCell ref="B4:B5"/>
    <mergeCell ref="B7:B9"/>
    <mergeCell ref="B11:B13"/>
    <mergeCell ref="B14:B16"/>
    <mergeCell ref="B17:B19"/>
    <mergeCell ref="B20:B22"/>
    <mergeCell ref="B23:B25"/>
    <mergeCell ref="B26:B28"/>
    <mergeCell ref="B29:B31"/>
    <mergeCell ref="B32:B34"/>
    <mergeCell ref="B36:B38"/>
    <mergeCell ref="B39:B41"/>
    <mergeCell ref="B42:B44"/>
    <mergeCell ref="B45:B47"/>
    <mergeCell ref="B48:B50"/>
    <mergeCell ref="B51:B53"/>
    <mergeCell ref="B54:B56"/>
    <mergeCell ref="B57:B59"/>
    <mergeCell ref="B60:B62"/>
    <mergeCell ref="B63:B65"/>
    <mergeCell ref="B66:B68"/>
    <mergeCell ref="B70:B72"/>
    <mergeCell ref="B73:B75"/>
    <mergeCell ref="B76:B78"/>
    <mergeCell ref="B79:B81"/>
    <mergeCell ref="B82:B84"/>
    <mergeCell ref="B85:B87"/>
    <mergeCell ref="B88:B90"/>
    <mergeCell ref="B91:B93"/>
    <mergeCell ref="B94:B96"/>
    <mergeCell ref="B97:B99"/>
    <mergeCell ref="B100:B102"/>
    <mergeCell ref="B103:B105"/>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2"/>
  <sheetViews>
    <sheetView zoomScalePageLayoutView="60" workbookViewId="0">
      <pane topLeftCell="F7" activePane="bottomRight" state="frozen"/>
      <selection activeCell="A1" sqref="$A1:$XFD1048576"/>
    </sheetView>
  </sheetViews>
  <sheetFormatPr defaultColWidth="8" defaultRowHeight="13.5"/>
  <cols>
    <col min="1" max="1" width="22.8" style="1"/>
    <col min="2" max="2" width="33.4166666666667" style="1"/>
    <col min="3" max="4" width="22.8" style="1"/>
    <col min="5" max="5" width="5.73333333333333" style="1"/>
    <col min="6" max="6" width="10.325" style="1"/>
    <col min="7" max="7" width="12.7583333333333" style="1"/>
    <col min="8" max="8" width="7.025" style="1"/>
    <col min="9" max="11" width="30.4" style="1"/>
  </cols>
  <sheetData>
    <row r="1" ht="34.5" customHeight="1" spans="1:11">
      <c r="A1" s="2" t="s">
        <v>687</v>
      </c>
      <c r="B1" s="2"/>
      <c r="C1" s="2"/>
      <c r="D1" s="2"/>
      <c r="E1" s="2"/>
      <c r="F1" s="2"/>
      <c r="G1" s="2"/>
      <c r="H1" s="3"/>
      <c r="I1" s="2"/>
      <c r="J1" s="2"/>
      <c r="K1" s="2"/>
    </row>
    <row r="2" ht="16.5" customHeight="1" spans="1:11">
      <c r="A2" s="4"/>
      <c r="B2" s="4"/>
      <c r="C2" s="4"/>
      <c r="D2" s="4"/>
      <c r="E2" s="4"/>
      <c r="F2" s="4"/>
      <c r="G2" s="4"/>
      <c r="H2" s="3"/>
      <c r="I2" s="5"/>
      <c r="J2" s="5"/>
      <c r="K2" s="5" t="s">
        <v>688</v>
      </c>
    </row>
    <row r="3" ht="16.5" customHeight="1" spans="1:11">
      <c r="A3" s="6" t="s">
        <v>2</v>
      </c>
      <c r="B3" s="7"/>
      <c r="C3" s="7"/>
      <c r="D3" s="7"/>
      <c r="E3" s="7"/>
      <c r="F3" s="7"/>
      <c r="G3" s="7"/>
      <c r="H3" s="8"/>
      <c r="I3" s="9"/>
      <c r="J3" s="9"/>
      <c r="K3" s="9" t="s">
        <v>102</v>
      </c>
    </row>
    <row r="4" ht="24" customHeight="1" spans="1:11">
      <c r="A4" s="10" t="s">
        <v>4</v>
      </c>
      <c r="B4" s="10" t="s">
        <v>5</v>
      </c>
      <c r="C4" s="10" t="s">
        <v>6</v>
      </c>
      <c r="D4" s="10" t="s">
        <v>7</v>
      </c>
      <c r="E4" s="11" t="s">
        <v>8</v>
      </c>
      <c r="F4" s="10" t="s">
        <v>9</v>
      </c>
      <c r="G4" s="10"/>
      <c r="H4" s="11" t="s">
        <v>10</v>
      </c>
      <c r="I4" s="10" t="s">
        <v>11</v>
      </c>
      <c r="J4" s="10" t="s">
        <v>12</v>
      </c>
      <c r="K4" s="10" t="s">
        <v>13</v>
      </c>
    </row>
    <row r="5" ht="24" customHeight="1" spans="1:11">
      <c r="A5" s="10"/>
      <c r="B5" s="10"/>
      <c r="C5" s="10"/>
      <c r="D5" s="10"/>
      <c r="E5" s="10"/>
      <c r="F5" s="10" t="s">
        <v>14</v>
      </c>
      <c r="G5" s="10" t="s">
        <v>15</v>
      </c>
      <c r="H5" s="10"/>
      <c r="I5" s="10"/>
      <c r="J5" s="10"/>
      <c r="K5" s="10"/>
    </row>
    <row r="6" ht="24" customHeight="1" spans="1:11">
      <c r="A6" s="12" t="s">
        <v>276</v>
      </c>
      <c r="B6" s="12"/>
      <c r="C6" s="13"/>
      <c r="D6" s="13"/>
      <c r="E6" s="13"/>
      <c r="F6" s="13"/>
      <c r="G6" s="13"/>
      <c r="H6" s="14"/>
      <c r="I6" s="13"/>
      <c r="J6" s="13"/>
      <c r="K6" s="13"/>
    </row>
    <row r="7" ht="24" customHeight="1" spans="1:11">
      <c r="A7" s="15" t="s">
        <v>453</v>
      </c>
      <c r="B7" s="16" t="s">
        <v>105</v>
      </c>
      <c r="C7" s="17" t="s">
        <v>26</v>
      </c>
      <c r="D7" s="18">
        <v>0</v>
      </c>
      <c r="E7" s="19"/>
      <c r="F7" s="20"/>
      <c r="G7" s="20"/>
      <c r="H7" s="21"/>
      <c r="I7" s="15"/>
      <c r="J7" s="15"/>
      <c r="K7" s="15"/>
    </row>
    <row r="8" ht="24" customHeight="1" spans="1:11">
      <c r="A8" s="15"/>
      <c r="B8" s="16"/>
      <c r="C8" s="17" t="s">
        <v>106</v>
      </c>
      <c r="D8" s="18">
        <v>0</v>
      </c>
      <c r="E8" s="19"/>
      <c r="F8" s="20"/>
      <c r="G8" s="20"/>
      <c r="H8" s="21"/>
      <c r="I8" s="15"/>
      <c r="J8" s="15"/>
      <c r="K8" s="15"/>
    </row>
    <row r="9" ht="24" customHeight="1" spans="1:11">
      <c r="A9" s="15"/>
      <c r="B9" s="16"/>
      <c r="C9" s="17" t="s">
        <v>107</v>
      </c>
      <c r="D9" s="18">
        <f>D8-D7</f>
        <v>0</v>
      </c>
      <c r="E9" s="19"/>
      <c r="F9" s="20"/>
      <c r="G9" s="20"/>
      <c r="H9" s="21"/>
      <c r="I9" s="15"/>
      <c r="J9" s="15"/>
      <c r="K9" s="15"/>
    </row>
    <row r="10" ht="24" customHeight="1" spans="1:11">
      <c r="A10" s="15"/>
      <c r="B10" s="16"/>
      <c r="C10" s="17" t="s">
        <v>108</v>
      </c>
      <c r="D10" s="18">
        <f>IF(D7=0,0,D8/D7-1)*100</f>
        <v>0</v>
      </c>
      <c r="E10" s="19" t="s">
        <v>22</v>
      </c>
      <c r="F10" s="105">
        <v>5</v>
      </c>
      <c r="G10" s="105">
        <v>20</v>
      </c>
      <c r="H10" s="62" t="s">
        <v>23</v>
      </c>
      <c r="I10" s="24"/>
      <c r="J10" s="24"/>
      <c r="K10" s="24"/>
    </row>
    <row r="11" ht="24" customHeight="1" spans="1:11">
      <c r="A11" s="15" t="s">
        <v>689</v>
      </c>
      <c r="B11" s="16" t="s">
        <v>667</v>
      </c>
      <c r="C11" s="17" t="s">
        <v>26</v>
      </c>
      <c r="D11" s="18">
        <v>0</v>
      </c>
      <c r="E11" s="19"/>
      <c r="F11" s="20"/>
      <c r="G11" s="20"/>
      <c r="H11" s="21"/>
      <c r="I11" s="15"/>
      <c r="J11" s="15"/>
      <c r="K11" s="15"/>
    </row>
    <row r="12" ht="24" customHeight="1" spans="1:11">
      <c r="A12" s="15"/>
      <c r="B12" s="16"/>
      <c r="C12" s="17" t="s">
        <v>106</v>
      </c>
      <c r="D12" s="18">
        <v>0</v>
      </c>
      <c r="E12" s="19"/>
      <c r="F12" s="20"/>
      <c r="G12" s="20"/>
      <c r="H12" s="21"/>
      <c r="I12" s="15"/>
      <c r="J12" s="15"/>
      <c r="K12" s="15"/>
    </row>
    <row r="13" ht="24" customHeight="1" spans="1:11">
      <c r="A13" s="15"/>
      <c r="B13" s="16"/>
      <c r="C13" s="17" t="s">
        <v>107</v>
      </c>
      <c r="D13" s="18">
        <f>D12-D11</f>
        <v>0</v>
      </c>
      <c r="E13" s="19"/>
      <c r="F13" s="20"/>
      <c r="G13" s="20"/>
      <c r="H13" s="21"/>
      <c r="I13" s="15"/>
      <c r="J13" s="15"/>
      <c r="K13" s="15"/>
    </row>
    <row r="14" ht="24" customHeight="1" spans="1:11">
      <c r="A14" s="15"/>
      <c r="B14" s="16"/>
      <c r="C14" s="17" t="s">
        <v>108</v>
      </c>
      <c r="D14" s="18">
        <f>IF(D11=0,0,D12/D11-1)*100</f>
        <v>0</v>
      </c>
      <c r="E14" s="19" t="s">
        <v>22</v>
      </c>
      <c r="F14" s="105">
        <v>5</v>
      </c>
      <c r="G14" s="105">
        <v>20</v>
      </c>
      <c r="H14" s="62" t="s">
        <v>23</v>
      </c>
      <c r="I14" s="24"/>
      <c r="J14" s="24"/>
      <c r="K14" s="24"/>
    </row>
    <row r="15" ht="24" customHeight="1" spans="1:11">
      <c r="A15" s="15" t="s">
        <v>690</v>
      </c>
      <c r="B15" s="16" t="s">
        <v>691</v>
      </c>
      <c r="C15" s="17" t="s">
        <v>26</v>
      </c>
      <c r="D15" s="18">
        <v>0</v>
      </c>
      <c r="E15" s="19"/>
      <c r="F15" s="20"/>
      <c r="G15" s="20"/>
      <c r="H15" s="21"/>
      <c r="I15" s="15"/>
      <c r="J15" s="15"/>
      <c r="K15" s="15"/>
    </row>
    <row r="16" ht="24" customHeight="1" spans="1:11">
      <c r="A16" s="15"/>
      <c r="B16" s="16"/>
      <c r="C16" s="17" t="s">
        <v>106</v>
      </c>
      <c r="D16" s="18">
        <v>0</v>
      </c>
      <c r="E16" s="19"/>
      <c r="F16" s="20"/>
      <c r="G16" s="20"/>
      <c r="H16" s="21"/>
      <c r="I16" s="15"/>
      <c r="J16" s="15"/>
      <c r="K16" s="15"/>
    </row>
    <row r="17" ht="24" customHeight="1" spans="1:11">
      <c r="A17" s="15"/>
      <c r="B17" s="16"/>
      <c r="C17" s="17" t="s">
        <v>107</v>
      </c>
      <c r="D17" s="18">
        <f>D16-D15</f>
        <v>0</v>
      </c>
      <c r="E17" s="19"/>
      <c r="F17" s="20"/>
      <c r="G17" s="20"/>
      <c r="H17" s="21"/>
      <c r="I17" s="15"/>
      <c r="J17" s="15"/>
      <c r="K17" s="15"/>
    </row>
    <row r="18" ht="24" customHeight="1" spans="1:11">
      <c r="A18" s="15"/>
      <c r="B18" s="16"/>
      <c r="C18" s="17" t="s">
        <v>108</v>
      </c>
      <c r="D18" s="18">
        <f>IF(D15=0,0,D16/D15-1)*100</f>
        <v>0</v>
      </c>
      <c r="E18" s="19" t="s">
        <v>22</v>
      </c>
      <c r="F18" s="105">
        <v>5</v>
      </c>
      <c r="G18" s="105">
        <v>20</v>
      </c>
      <c r="H18" s="62" t="s">
        <v>23</v>
      </c>
      <c r="I18" s="24"/>
      <c r="J18" s="24"/>
      <c r="K18" s="24"/>
    </row>
    <row r="19" ht="24" customHeight="1" spans="1:11">
      <c r="A19" s="15" t="s">
        <v>692</v>
      </c>
      <c r="B19" s="16" t="s">
        <v>693</v>
      </c>
      <c r="C19" s="17" t="s">
        <v>26</v>
      </c>
      <c r="D19" s="18">
        <v>0</v>
      </c>
      <c r="E19" s="19"/>
      <c r="F19" s="20"/>
      <c r="G19" s="20"/>
      <c r="H19" s="21"/>
      <c r="I19" s="15"/>
      <c r="J19" s="15"/>
      <c r="K19" s="15"/>
    </row>
    <row r="20" ht="24" customHeight="1" spans="1:11">
      <c r="A20" s="15"/>
      <c r="B20" s="16"/>
      <c r="C20" s="17" t="s">
        <v>106</v>
      </c>
      <c r="D20" s="18">
        <v>0</v>
      </c>
      <c r="E20" s="19"/>
      <c r="F20" s="20"/>
      <c r="G20" s="20"/>
      <c r="H20" s="21"/>
      <c r="I20" s="15"/>
      <c r="J20" s="15"/>
      <c r="K20" s="15"/>
    </row>
    <row r="21" ht="24" customHeight="1" spans="1:11">
      <c r="A21" s="15"/>
      <c r="B21" s="16"/>
      <c r="C21" s="17" t="s">
        <v>107</v>
      </c>
      <c r="D21" s="18">
        <f>D20-D19</f>
        <v>0</v>
      </c>
      <c r="E21" s="19"/>
      <c r="F21" s="20"/>
      <c r="G21" s="20"/>
      <c r="H21" s="21"/>
      <c r="I21" s="15"/>
      <c r="J21" s="15"/>
      <c r="K21" s="15"/>
    </row>
    <row r="22" ht="24" customHeight="1" spans="1:11">
      <c r="A22" s="32"/>
      <c r="B22" s="106"/>
      <c r="C22" s="27" t="s">
        <v>108</v>
      </c>
      <c r="D22" s="18">
        <f>IF(D19=0,0,D20/D19-1)*100</f>
        <v>0</v>
      </c>
      <c r="E22" s="19" t="s">
        <v>22</v>
      </c>
      <c r="F22" s="105">
        <v>5</v>
      </c>
      <c r="G22" s="105">
        <v>20</v>
      </c>
      <c r="H22" s="107" t="s">
        <v>23</v>
      </c>
      <c r="I22" s="34"/>
      <c r="J22" s="34"/>
      <c r="K22" s="34"/>
    </row>
    <row r="23" ht="24" customHeight="1" spans="1:11">
      <c r="A23" s="108" t="s">
        <v>694</v>
      </c>
      <c r="B23" s="108" t="s">
        <v>653</v>
      </c>
      <c r="C23" s="109" t="s">
        <v>26</v>
      </c>
      <c r="D23" s="18">
        <v>0</v>
      </c>
      <c r="E23" s="19"/>
      <c r="F23" s="19"/>
      <c r="G23" s="85"/>
      <c r="H23" s="53"/>
      <c r="I23" s="54"/>
      <c r="J23" s="54"/>
      <c r="K23" s="54"/>
    </row>
    <row r="24" ht="24" customHeight="1" spans="1:11">
      <c r="A24" s="110"/>
      <c r="B24" s="111"/>
      <c r="C24" s="109" t="s">
        <v>106</v>
      </c>
      <c r="D24" s="18">
        <v>0</v>
      </c>
      <c r="E24" s="19"/>
      <c r="F24" s="19"/>
      <c r="G24" s="85"/>
      <c r="H24" s="53"/>
      <c r="I24" s="54"/>
      <c r="J24" s="54"/>
      <c r="K24" s="54"/>
    </row>
    <row r="25" ht="24" customHeight="1" spans="1:11">
      <c r="A25" s="110"/>
      <c r="B25" s="111"/>
      <c r="C25" s="109" t="s">
        <v>107</v>
      </c>
      <c r="D25" s="18">
        <f>D24-D23</f>
        <v>0</v>
      </c>
      <c r="E25" s="19"/>
      <c r="F25" s="19"/>
      <c r="G25" s="85"/>
      <c r="H25" s="57"/>
      <c r="I25" s="112"/>
      <c r="J25" s="112"/>
      <c r="K25" s="112"/>
    </row>
    <row r="26" ht="24" customHeight="1" spans="1:11">
      <c r="A26" s="110"/>
      <c r="B26" s="111"/>
      <c r="C26" s="109" t="s">
        <v>108</v>
      </c>
      <c r="D26" s="44">
        <f>IF(D23=0,0,D24/D23-1)*100</f>
        <v>0</v>
      </c>
      <c r="E26" s="28" t="s">
        <v>22</v>
      </c>
      <c r="F26" s="113">
        <v>2</v>
      </c>
      <c r="G26" s="113">
        <v>20</v>
      </c>
      <c r="H26" s="107" t="s">
        <v>23</v>
      </c>
      <c r="I26" s="34"/>
      <c r="J26" s="34"/>
      <c r="K26" s="34"/>
    </row>
    <row r="27" ht="24" customHeight="1" spans="1:11">
      <c r="A27" s="35" t="s">
        <v>695</v>
      </c>
      <c r="B27" s="36" t="s">
        <v>696</v>
      </c>
      <c r="C27" s="37" t="s">
        <v>26</v>
      </c>
      <c r="D27" s="114">
        <v>0</v>
      </c>
      <c r="E27" s="38"/>
      <c r="F27" s="59"/>
      <c r="G27" s="59"/>
      <c r="H27" s="115"/>
      <c r="I27" s="60"/>
      <c r="J27" s="60"/>
      <c r="K27" s="60"/>
    </row>
    <row r="28" ht="24" customHeight="1" spans="1:11">
      <c r="A28" s="15"/>
      <c r="B28" s="16"/>
      <c r="C28" s="17" t="s">
        <v>106</v>
      </c>
      <c r="D28" s="116">
        <v>0</v>
      </c>
      <c r="E28" s="19"/>
      <c r="F28" s="22"/>
      <c r="G28" s="22"/>
      <c r="H28" s="62"/>
      <c r="I28" s="24"/>
      <c r="J28" s="24"/>
      <c r="K28" s="24"/>
    </row>
    <row r="29" ht="24" customHeight="1" spans="1:11">
      <c r="A29" s="15"/>
      <c r="B29" s="16"/>
      <c r="C29" s="17" t="s">
        <v>107</v>
      </c>
      <c r="D29" s="18">
        <f>D28-D27</f>
        <v>0</v>
      </c>
      <c r="E29" s="19"/>
      <c r="F29" s="20"/>
      <c r="G29" s="20"/>
      <c r="H29" s="21"/>
      <c r="I29" s="15"/>
      <c r="J29" s="15"/>
      <c r="K29" s="15"/>
    </row>
    <row r="30" ht="24" customHeight="1" spans="1:11">
      <c r="A30" s="32"/>
      <c r="B30" s="106"/>
      <c r="C30" s="17" t="s">
        <v>108</v>
      </c>
      <c r="D30" s="18">
        <f>IF(D27=0,0,D28/D27-1)*100</f>
        <v>0</v>
      </c>
      <c r="E30" s="19" t="s">
        <v>22</v>
      </c>
      <c r="F30" s="105">
        <v>5</v>
      </c>
      <c r="G30" s="105">
        <v>20</v>
      </c>
      <c r="H30" s="107" t="s">
        <v>23</v>
      </c>
      <c r="I30" s="34"/>
      <c r="J30" s="34"/>
      <c r="K30" s="34"/>
    </row>
    <row r="31" ht="24" customHeight="1" spans="1:11">
      <c r="A31" s="35" t="s">
        <v>697</v>
      </c>
      <c r="B31" s="36" t="s">
        <v>655</v>
      </c>
      <c r="C31" s="17" t="s">
        <v>26</v>
      </c>
      <c r="D31" s="18">
        <v>0</v>
      </c>
      <c r="E31" s="19"/>
      <c r="F31" s="105"/>
      <c r="G31" s="117"/>
      <c r="H31" s="54"/>
      <c r="I31" s="54"/>
      <c r="J31" s="54"/>
      <c r="K31" s="54"/>
    </row>
    <row r="32" ht="24" customHeight="1" spans="1:11">
      <c r="A32" s="15"/>
      <c r="B32" s="16"/>
      <c r="C32" s="17" t="s">
        <v>106</v>
      </c>
      <c r="D32" s="18">
        <v>0</v>
      </c>
      <c r="E32" s="19"/>
      <c r="F32" s="105"/>
      <c r="G32" s="117"/>
      <c r="H32" s="54"/>
      <c r="I32" s="54"/>
      <c r="J32" s="54"/>
      <c r="K32" s="54"/>
    </row>
    <row r="33" ht="24" customHeight="1" spans="1:11">
      <c r="A33" s="15"/>
      <c r="B33" s="16"/>
      <c r="C33" s="17" t="s">
        <v>107</v>
      </c>
      <c r="D33" s="18">
        <f>D32-D31</f>
        <v>0</v>
      </c>
      <c r="E33" s="19"/>
      <c r="F33" s="105"/>
      <c r="G33" s="117"/>
      <c r="H33" s="112"/>
      <c r="I33" s="54"/>
      <c r="J33" s="54"/>
      <c r="K33" s="54"/>
    </row>
    <row r="34" ht="24" customHeight="1" spans="1:11">
      <c r="A34" s="32"/>
      <c r="B34" s="106"/>
      <c r="C34" s="27" t="s">
        <v>108</v>
      </c>
      <c r="D34" s="44">
        <f>IF(D31=0,0,D33/D31)*100</f>
        <v>0</v>
      </c>
      <c r="E34" s="28" t="s">
        <v>22</v>
      </c>
      <c r="F34" s="113">
        <v>0</v>
      </c>
      <c r="G34" s="113">
        <v>20</v>
      </c>
      <c r="H34" s="118"/>
      <c r="I34" s="119"/>
      <c r="J34" s="119"/>
      <c r="K34" s="119"/>
    </row>
    <row r="35" ht="24" customHeight="1" spans="1:11">
      <c r="A35" s="35" t="s">
        <v>698</v>
      </c>
      <c r="B35" s="36" t="s">
        <v>699</v>
      </c>
      <c r="C35" s="37" t="s">
        <v>26</v>
      </c>
      <c r="D35" s="58">
        <f>(D15-D19)-D27-D31</f>
        <v>0</v>
      </c>
      <c r="E35" s="38" t="s">
        <v>22</v>
      </c>
      <c r="F35" s="59">
        <v>0</v>
      </c>
      <c r="G35" s="59">
        <v>0</v>
      </c>
      <c r="H35" s="62" t="s">
        <v>23</v>
      </c>
      <c r="I35" s="60"/>
      <c r="J35" s="60"/>
      <c r="K35" s="60"/>
    </row>
    <row r="36" ht="24" customHeight="1" spans="1:11">
      <c r="A36" s="32"/>
      <c r="B36" s="106"/>
      <c r="C36" s="27" t="s">
        <v>106</v>
      </c>
      <c r="D36" s="44">
        <f>(D16-D20)-D28-D32</f>
        <v>0</v>
      </c>
      <c r="E36" s="28" t="s">
        <v>22</v>
      </c>
      <c r="F36" s="29">
        <v>0</v>
      </c>
      <c r="G36" s="29">
        <v>0</v>
      </c>
      <c r="H36" s="62" t="s">
        <v>23</v>
      </c>
      <c r="I36" s="34"/>
      <c r="J36" s="34"/>
      <c r="K36" s="34"/>
    </row>
    <row r="37" ht="24" customHeight="1" spans="1:11">
      <c r="A37" s="35" t="s">
        <v>700</v>
      </c>
      <c r="B37" s="36" t="s">
        <v>657</v>
      </c>
      <c r="C37" s="37" t="s">
        <v>26</v>
      </c>
      <c r="D37" s="58">
        <v>0</v>
      </c>
      <c r="E37" s="38"/>
      <c r="F37" s="59"/>
      <c r="G37" s="59"/>
      <c r="H37" s="62"/>
      <c r="I37" s="60"/>
      <c r="J37" s="60"/>
      <c r="K37" s="60"/>
    </row>
    <row r="38" ht="24" customHeight="1" spans="1:11">
      <c r="A38" s="15"/>
      <c r="B38" s="16"/>
      <c r="C38" s="17" t="s">
        <v>106</v>
      </c>
      <c r="D38" s="18">
        <v>0</v>
      </c>
      <c r="E38" s="19"/>
      <c r="F38" s="22"/>
      <c r="G38" s="22"/>
      <c r="H38" s="62"/>
      <c r="I38" s="24"/>
      <c r="J38" s="24"/>
      <c r="K38" s="24"/>
    </row>
    <row r="39" ht="24" customHeight="1" spans="1:11">
      <c r="A39" s="15"/>
      <c r="B39" s="16"/>
      <c r="C39" s="17" t="s">
        <v>107</v>
      </c>
      <c r="D39" s="18">
        <f>D38-D37</f>
        <v>0</v>
      </c>
      <c r="E39" s="19"/>
      <c r="F39" s="20"/>
      <c r="G39" s="20"/>
      <c r="H39" s="14"/>
      <c r="I39" s="15"/>
      <c r="J39" s="15"/>
      <c r="K39" s="15"/>
    </row>
    <row r="40" ht="24" customHeight="1" spans="1:11">
      <c r="A40" s="32"/>
      <c r="B40" s="106"/>
      <c r="C40" s="27" t="s">
        <v>108</v>
      </c>
      <c r="D40" s="18">
        <f>IF(D37=0,0,D38/D37-1)*100</f>
        <v>0</v>
      </c>
      <c r="E40" s="19"/>
      <c r="F40" s="20"/>
      <c r="G40" s="20"/>
      <c r="H40" s="120"/>
      <c r="I40" s="32"/>
      <c r="J40" s="32"/>
      <c r="K40" s="32"/>
    </row>
    <row r="41" ht="24" customHeight="1" spans="1:11">
      <c r="A41" s="108" t="s">
        <v>701</v>
      </c>
      <c r="B41" s="108" t="s">
        <v>702</v>
      </c>
      <c r="C41" s="121" t="s">
        <v>139</v>
      </c>
      <c r="D41" s="18">
        <v>0</v>
      </c>
      <c r="E41" s="19"/>
      <c r="F41" s="22"/>
      <c r="G41" s="122"/>
      <c r="H41" s="53"/>
      <c r="I41" s="54"/>
      <c r="J41" s="54"/>
      <c r="K41" s="54"/>
    </row>
    <row r="42" ht="24" customHeight="1" spans="1:11">
      <c r="A42" s="111"/>
      <c r="B42" s="111"/>
      <c r="C42" s="121" t="s">
        <v>140</v>
      </c>
      <c r="D42" s="18">
        <v>0</v>
      </c>
      <c r="E42" s="19"/>
      <c r="F42" s="22"/>
      <c r="G42" s="122"/>
      <c r="H42" s="57"/>
      <c r="I42" s="112"/>
      <c r="J42" s="112"/>
      <c r="K42" s="112"/>
    </row>
    <row r="43" ht="24" customHeight="1" spans="1:11">
      <c r="A43" s="111"/>
      <c r="B43" s="111"/>
      <c r="C43" s="121" t="s">
        <v>21</v>
      </c>
      <c r="D43" s="123">
        <f>D42-D41</f>
        <v>0</v>
      </c>
      <c r="E43" s="19" t="s">
        <v>22</v>
      </c>
      <c r="F43" s="22">
        <v>0</v>
      </c>
      <c r="G43" s="22">
        <v>0</v>
      </c>
      <c r="H43" s="107" t="s">
        <v>23</v>
      </c>
      <c r="I43" s="34"/>
      <c r="J43" s="34"/>
      <c r="K43" s="34"/>
    </row>
    <row r="44" ht="24" customHeight="1" spans="1:11">
      <c r="A44" s="111"/>
      <c r="B44" s="111"/>
      <c r="C44" s="121" t="s">
        <v>141</v>
      </c>
      <c r="D44" s="116">
        <v>0</v>
      </c>
      <c r="E44" s="19"/>
      <c r="F44" s="22"/>
      <c r="G44" s="122"/>
      <c r="H44" s="53"/>
      <c r="I44" s="54"/>
      <c r="J44" s="54"/>
      <c r="K44" s="54"/>
    </row>
    <row r="45" ht="24" customHeight="1" spans="1:11">
      <c r="A45" s="111"/>
      <c r="B45" s="111"/>
      <c r="C45" s="109" t="s">
        <v>142</v>
      </c>
      <c r="D45" s="18">
        <v>0</v>
      </c>
      <c r="E45" s="19"/>
      <c r="F45" s="22"/>
      <c r="G45" s="122"/>
      <c r="H45" s="57"/>
      <c r="I45" s="112"/>
      <c r="J45" s="112"/>
      <c r="K45" s="112"/>
    </row>
    <row r="46" ht="24" customHeight="1" spans="1:11">
      <c r="A46" s="111"/>
      <c r="B46" s="111"/>
      <c r="C46" s="109" t="s">
        <v>21</v>
      </c>
      <c r="D46" s="44">
        <f>D45-D44</f>
        <v>0</v>
      </c>
      <c r="E46" s="28" t="s">
        <v>22</v>
      </c>
      <c r="F46" s="29">
        <v>0</v>
      </c>
      <c r="G46" s="29">
        <v>0</v>
      </c>
      <c r="H46" s="107" t="s">
        <v>23</v>
      </c>
      <c r="I46" s="34"/>
      <c r="J46" s="34"/>
      <c r="K46" s="34"/>
    </row>
    <row r="47" ht="24" customHeight="1" spans="1:11">
      <c r="A47" s="35" t="s">
        <v>703</v>
      </c>
      <c r="B47" s="36" t="s">
        <v>704</v>
      </c>
      <c r="C47" s="37" t="s">
        <v>26</v>
      </c>
      <c r="D47" s="58">
        <v>0</v>
      </c>
      <c r="E47" s="38"/>
      <c r="F47" s="39"/>
      <c r="G47" s="39"/>
      <c r="H47" s="40"/>
      <c r="I47" s="35"/>
      <c r="J47" s="35"/>
      <c r="K47" s="35"/>
    </row>
    <row r="48" ht="24" customHeight="1" spans="1:11">
      <c r="A48" s="15"/>
      <c r="B48" s="16"/>
      <c r="C48" s="17" t="s">
        <v>106</v>
      </c>
      <c r="D48" s="18">
        <v>0</v>
      </c>
      <c r="E48" s="19"/>
      <c r="F48" s="20"/>
      <c r="G48" s="20"/>
      <c r="H48" s="21"/>
      <c r="I48" s="15"/>
      <c r="J48" s="15"/>
      <c r="K48" s="15"/>
    </row>
    <row r="49" ht="24" customHeight="1" spans="1:11">
      <c r="A49" s="15"/>
      <c r="B49" s="16"/>
      <c r="C49" s="17" t="s">
        <v>107</v>
      </c>
      <c r="D49" s="18">
        <f>D48-D47</f>
        <v>0</v>
      </c>
      <c r="E49" s="19"/>
      <c r="F49" s="20"/>
      <c r="G49" s="20"/>
      <c r="H49" s="21"/>
      <c r="I49" s="15"/>
      <c r="J49" s="15"/>
      <c r="K49" s="15"/>
    </row>
    <row r="50" ht="24" customHeight="1" spans="1:11">
      <c r="A50" s="15"/>
      <c r="B50" s="16"/>
      <c r="C50" s="17" t="s">
        <v>108</v>
      </c>
      <c r="D50" s="18">
        <f>IF(D47=0,0,D48/D47-1)*100</f>
        <v>0</v>
      </c>
      <c r="E50" s="19"/>
      <c r="F50" s="20"/>
      <c r="G50" s="20"/>
      <c r="H50" s="21"/>
      <c r="I50" s="15"/>
      <c r="J50" s="15"/>
      <c r="K50" s="15"/>
    </row>
    <row r="51" ht="24" customHeight="1" spans="1:11">
      <c r="A51" s="15" t="s">
        <v>705</v>
      </c>
      <c r="B51" s="15" t="s">
        <v>148</v>
      </c>
      <c r="C51" s="17" t="s">
        <v>26</v>
      </c>
      <c r="D51" s="18">
        <v>0</v>
      </c>
      <c r="E51" s="19" t="s">
        <v>22</v>
      </c>
      <c r="F51" s="22">
        <v>0.35</v>
      </c>
      <c r="G51" s="22">
        <v>4</v>
      </c>
      <c r="H51" s="62" t="s">
        <v>23</v>
      </c>
      <c r="I51" s="24"/>
      <c r="J51" s="24"/>
      <c r="K51" s="24"/>
    </row>
    <row r="52" ht="24" customHeight="1" spans="1:11">
      <c r="A52" s="15"/>
      <c r="B52" s="15"/>
      <c r="C52" s="17" t="s">
        <v>106</v>
      </c>
      <c r="D52" s="18">
        <v>0</v>
      </c>
      <c r="E52" s="19" t="s">
        <v>22</v>
      </c>
      <c r="F52" s="22">
        <v>0.35</v>
      </c>
      <c r="G52" s="22">
        <v>4</v>
      </c>
      <c r="H52" s="62" t="s">
        <v>23</v>
      </c>
      <c r="I52" s="24"/>
      <c r="J52" s="24"/>
      <c r="K52" s="24"/>
    </row>
    <row r="53" ht="24" customHeight="1" spans="1:11">
      <c r="A53" s="15"/>
      <c r="B53" s="15"/>
      <c r="C53" s="17" t="s">
        <v>107</v>
      </c>
      <c r="D53" s="18">
        <f>D52-D51</f>
        <v>0</v>
      </c>
      <c r="E53" s="19"/>
      <c r="F53" s="20"/>
      <c r="G53" s="20"/>
      <c r="H53" s="21"/>
      <c r="I53" s="15"/>
      <c r="J53" s="15"/>
      <c r="K53" s="15"/>
    </row>
    <row r="54" ht="24" customHeight="1" spans="1:11">
      <c r="A54" s="15" t="s">
        <v>381</v>
      </c>
      <c r="B54" s="15" t="s">
        <v>706</v>
      </c>
      <c r="C54" s="17" t="s">
        <v>26</v>
      </c>
      <c r="D54" s="18">
        <v>0</v>
      </c>
      <c r="E54" s="19" t="s">
        <v>22</v>
      </c>
      <c r="F54" s="22">
        <v>0</v>
      </c>
      <c r="G54" s="22">
        <v>0</v>
      </c>
      <c r="H54" s="62" t="s">
        <v>23</v>
      </c>
      <c r="I54" s="24"/>
      <c r="J54" s="24"/>
      <c r="K54" s="24"/>
    </row>
    <row r="55" ht="24" customHeight="1" spans="1:11">
      <c r="A55" s="15"/>
      <c r="B55" s="15"/>
      <c r="C55" s="17" t="s">
        <v>106</v>
      </c>
      <c r="D55" s="18">
        <v>0</v>
      </c>
      <c r="E55" s="19" t="s">
        <v>22</v>
      </c>
      <c r="F55" s="22">
        <v>0</v>
      </c>
      <c r="G55" s="22">
        <v>0</v>
      </c>
      <c r="H55" s="62" t="s">
        <v>23</v>
      </c>
      <c r="I55" s="24"/>
      <c r="J55" s="24"/>
      <c r="K55" s="24"/>
    </row>
    <row r="56" ht="24" customHeight="1" spans="1:11">
      <c r="A56" s="15"/>
      <c r="B56" s="15"/>
      <c r="C56" s="17" t="s">
        <v>107</v>
      </c>
      <c r="D56" s="18">
        <f>D55-D54</f>
        <v>0</v>
      </c>
      <c r="E56" s="19"/>
      <c r="F56" s="20"/>
      <c r="G56" s="20"/>
      <c r="H56" s="14"/>
      <c r="I56" s="15"/>
      <c r="J56" s="15"/>
      <c r="K56" s="15"/>
    </row>
    <row r="57" ht="24" customHeight="1" spans="1:11">
      <c r="A57" s="15"/>
      <c r="B57" s="15"/>
      <c r="C57" s="17" t="s">
        <v>108</v>
      </c>
      <c r="D57" s="18">
        <f>IF(D54=0,0,D55/D54-1)*100</f>
        <v>0</v>
      </c>
      <c r="E57" s="19"/>
      <c r="F57" s="26"/>
      <c r="G57" s="26"/>
      <c r="H57" s="14"/>
      <c r="I57" s="15"/>
      <c r="J57" s="15"/>
      <c r="K57" s="15"/>
    </row>
    <row r="58" ht="24" customHeight="1" spans="1:11">
      <c r="A58" s="15" t="s">
        <v>383</v>
      </c>
      <c r="B58" s="15" t="s">
        <v>384</v>
      </c>
      <c r="C58" s="17" t="s">
        <v>26</v>
      </c>
      <c r="D58" s="18">
        <v>0</v>
      </c>
      <c r="E58" s="19" t="s">
        <v>22</v>
      </c>
      <c r="F58" s="22">
        <v>0</v>
      </c>
      <c r="G58" s="22">
        <v>0</v>
      </c>
      <c r="H58" s="62" t="s">
        <v>23</v>
      </c>
      <c r="I58" s="24"/>
      <c r="J58" s="24"/>
      <c r="K58" s="24"/>
    </row>
    <row r="59" ht="24" customHeight="1" spans="1:11">
      <c r="A59" s="15"/>
      <c r="B59" s="15"/>
      <c r="C59" s="17" t="s">
        <v>106</v>
      </c>
      <c r="D59" s="18">
        <v>0</v>
      </c>
      <c r="E59" s="19" t="s">
        <v>22</v>
      </c>
      <c r="F59" s="22">
        <v>0</v>
      </c>
      <c r="G59" s="22">
        <v>0</v>
      </c>
      <c r="H59" s="62" t="s">
        <v>23</v>
      </c>
      <c r="I59" s="24"/>
      <c r="J59" s="24"/>
      <c r="K59" s="24"/>
    </row>
    <row r="60" ht="24" customHeight="1" spans="1:11">
      <c r="A60" s="12" t="s">
        <v>297</v>
      </c>
      <c r="B60" s="12"/>
      <c r="C60" s="13"/>
      <c r="D60" s="13"/>
      <c r="E60" s="13"/>
      <c r="F60" s="13"/>
      <c r="G60" s="13"/>
      <c r="H60" s="14"/>
      <c r="I60" s="13"/>
      <c r="J60" s="13"/>
      <c r="K60" s="13"/>
    </row>
    <row r="61" ht="24" customHeight="1" spans="1:11">
      <c r="A61" s="15" t="s">
        <v>385</v>
      </c>
      <c r="B61" s="16" t="s">
        <v>105</v>
      </c>
      <c r="C61" s="17" t="s">
        <v>26</v>
      </c>
      <c r="D61" s="18">
        <v>0</v>
      </c>
      <c r="E61" s="19"/>
      <c r="F61" s="20"/>
      <c r="G61" s="20"/>
      <c r="H61" s="21"/>
      <c r="I61" s="15"/>
      <c r="J61" s="15"/>
      <c r="K61" s="15"/>
    </row>
    <row r="62" ht="24" customHeight="1" spans="1:11">
      <c r="A62" s="15"/>
      <c r="B62" s="16"/>
      <c r="C62" s="17" t="s">
        <v>106</v>
      </c>
      <c r="D62" s="18">
        <v>0</v>
      </c>
      <c r="E62" s="19"/>
      <c r="F62" s="20"/>
      <c r="G62" s="20"/>
      <c r="H62" s="21"/>
      <c r="I62" s="15"/>
      <c r="J62" s="15"/>
      <c r="K62" s="15"/>
    </row>
    <row r="63" ht="24" customHeight="1" spans="1:11">
      <c r="A63" s="15"/>
      <c r="B63" s="16"/>
      <c r="C63" s="17" t="s">
        <v>107</v>
      </c>
      <c r="D63" s="18">
        <f>D62-D61</f>
        <v>0</v>
      </c>
      <c r="E63" s="19"/>
      <c r="F63" s="20"/>
      <c r="G63" s="20"/>
      <c r="H63" s="21"/>
      <c r="I63" s="15"/>
      <c r="J63" s="15"/>
      <c r="K63" s="15"/>
    </row>
    <row r="64" ht="24" customHeight="1" spans="1:11">
      <c r="A64" s="15"/>
      <c r="B64" s="16"/>
      <c r="C64" s="17" t="s">
        <v>108</v>
      </c>
      <c r="D64" s="18">
        <f>IF(D61=0,0,D62/D61-1)*100</f>
        <v>0</v>
      </c>
      <c r="E64" s="19" t="s">
        <v>22</v>
      </c>
      <c r="F64" s="22">
        <v>0</v>
      </c>
      <c r="G64" s="22">
        <v>20</v>
      </c>
      <c r="H64" s="62" t="s">
        <v>23</v>
      </c>
      <c r="I64" s="24"/>
      <c r="J64" s="24"/>
      <c r="K64" s="24"/>
    </row>
    <row r="65" ht="24" customHeight="1" spans="1:11">
      <c r="A65" s="15" t="s">
        <v>707</v>
      </c>
      <c r="B65" s="16" t="s">
        <v>670</v>
      </c>
      <c r="C65" s="17" t="s">
        <v>26</v>
      </c>
      <c r="D65" s="18">
        <v>0</v>
      </c>
      <c r="E65" s="19"/>
      <c r="F65" s="20"/>
      <c r="G65" s="20"/>
      <c r="H65" s="21"/>
      <c r="I65" s="15"/>
      <c r="J65" s="15"/>
      <c r="K65" s="15"/>
    </row>
    <row r="66" ht="24" customHeight="1" spans="1:11">
      <c r="A66" s="15"/>
      <c r="B66" s="16"/>
      <c r="C66" s="17" t="s">
        <v>106</v>
      </c>
      <c r="D66" s="18">
        <v>0</v>
      </c>
      <c r="E66" s="19"/>
      <c r="F66" s="20"/>
      <c r="G66" s="20"/>
      <c r="H66" s="21"/>
      <c r="I66" s="15"/>
      <c r="J66" s="15"/>
      <c r="K66" s="15"/>
    </row>
    <row r="67" ht="24" customHeight="1" spans="1:11">
      <c r="A67" s="15"/>
      <c r="B67" s="16"/>
      <c r="C67" s="17" t="s">
        <v>107</v>
      </c>
      <c r="D67" s="18">
        <f>D66-D65</f>
        <v>0</v>
      </c>
      <c r="E67" s="19"/>
      <c r="F67" s="20"/>
      <c r="G67" s="20"/>
      <c r="H67" s="21"/>
      <c r="I67" s="15"/>
      <c r="J67" s="15"/>
      <c r="K67" s="15"/>
    </row>
    <row r="68" ht="24" customHeight="1" spans="1:11">
      <c r="A68" s="15"/>
      <c r="B68" s="16"/>
      <c r="C68" s="17" t="s">
        <v>108</v>
      </c>
      <c r="D68" s="18">
        <f>IF(D65=0,0,D66/D65-1)*100</f>
        <v>0</v>
      </c>
      <c r="E68" s="19" t="s">
        <v>22</v>
      </c>
      <c r="F68" s="22">
        <v>0</v>
      </c>
      <c r="G68" s="22">
        <v>20</v>
      </c>
      <c r="H68" s="107" t="s">
        <v>23</v>
      </c>
      <c r="I68" s="34"/>
      <c r="J68" s="34"/>
      <c r="K68" s="34"/>
    </row>
    <row r="69" ht="24" customHeight="1" spans="1:11">
      <c r="A69" s="15" t="s">
        <v>708</v>
      </c>
      <c r="B69" s="15" t="s">
        <v>709</v>
      </c>
      <c r="C69" s="17" t="s">
        <v>26</v>
      </c>
      <c r="D69" s="18">
        <v>0</v>
      </c>
      <c r="E69" s="19"/>
      <c r="F69" s="19"/>
      <c r="G69" s="85"/>
      <c r="H69" s="53"/>
      <c r="I69" s="54"/>
      <c r="J69" s="54"/>
      <c r="K69" s="54"/>
    </row>
    <row r="70" ht="24" customHeight="1" spans="1:11">
      <c r="A70" s="15"/>
      <c r="B70" s="15"/>
      <c r="C70" s="17" t="s">
        <v>106</v>
      </c>
      <c r="D70" s="18">
        <v>0</v>
      </c>
      <c r="E70" s="19"/>
      <c r="F70" s="19"/>
      <c r="G70" s="85"/>
      <c r="H70" s="53"/>
      <c r="I70" s="54"/>
      <c r="J70" s="54"/>
      <c r="K70" s="54"/>
    </row>
    <row r="71" ht="24" customHeight="1" spans="1:11">
      <c r="A71" s="15"/>
      <c r="B71" s="15"/>
      <c r="C71" s="17" t="s">
        <v>107</v>
      </c>
      <c r="D71" s="18">
        <f>D70-D69</f>
        <v>0</v>
      </c>
      <c r="E71" s="19"/>
      <c r="F71" s="19"/>
      <c r="G71" s="85"/>
      <c r="H71" s="57"/>
      <c r="I71" s="112"/>
      <c r="J71" s="112"/>
      <c r="K71" s="112"/>
    </row>
    <row r="72" ht="24" customHeight="1" spans="1:11">
      <c r="A72" s="32"/>
      <c r="B72" s="32"/>
      <c r="C72" s="27" t="s">
        <v>108</v>
      </c>
      <c r="D72" s="44">
        <f>IF(D69=0,0,D70/D69-1)*100</f>
        <v>0</v>
      </c>
      <c r="E72" s="28" t="s">
        <v>22</v>
      </c>
      <c r="F72" s="29">
        <v>0</v>
      </c>
      <c r="G72" s="29">
        <v>20</v>
      </c>
      <c r="H72" s="62" t="s">
        <v>23</v>
      </c>
      <c r="I72" s="34"/>
      <c r="J72" s="34"/>
      <c r="K72" s="34"/>
    </row>
    <row r="73" ht="24" customHeight="1" spans="1:11">
      <c r="A73" s="36" t="s">
        <v>710</v>
      </c>
      <c r="B73" s="35" t="s">
        <v>711</v>
      </c>
      <c r="C73" s="37" t="s">
        <v>26</v>
      </c>
      <c r="D73" s="58">
        <f>IF(D157=0,0,D69/D157)</f>
        <v>0</v>
      </c>
      <c r="E73" s="38" t="s">
        <v>22</v>
      </c>
      <c r="F73" s="59">
        <v>5000</v>
      </c>
      <c r="G73" s="59">
        <v>20000</v>
      </c>
      <c r="H73" s="62" t="s">
        <v>23</v>
      </c>
      <c r="I73" s="60"/>
      <c r="J73" s="60"/>
      <c r="K73" s="60"/>
    </row>
    <row r="74" ht="24" customHeight="1" spans="1:11">
      <c r="A74" s="16"/>
      <c r="B74" s="15"/>
      <c r="C74" s="17" t="s">
        <v>106</v>
      </c>
      <c r="D74" s="18">
        <f>IF(D158=0,0,D70/D158)</f>
        <v>0</v>
      </c>
      <c r="E74" s="19" t="s">
        <v>22</v>
      </c>
      <c r="F74" s="22">
        <v>5000</v>
      </c>
      <c r="G74" s="22">
        <v>20000</v>
      </c>
      <c r="H74" s="62" t="s">
        <v>23</v>
      </c>
      <c r="I74" s="24"/>
      <c r="J74" s="24"/>
      <c r="K74" s="24"/>
    </row>
    <row r="75" ht="24" customHeight="1" spans="1:11">
      <c r="A75" s="16"/>
      <c r="B75" s="15"/>
      <c r="C75" s="17" t="s">
        <v>107</v>
      </c>
      <c r="D75" s="18">
        <f>D74-D73</f>
        <v>0</v>
      </c>
      <c r="E75" s="19"/>
      <c r="F75" s="20"/>
      <c r="G75" s="20"/>
      <c r="H75" s="21"/>
      <c r="I75" s="15"/>
      <c r="J75" s="15"/>
      <c r="K75" s="15"/>
    </row>
    <row r="76" ht="24" customHeight="1" spans="1:11">
      <c r="A76" s="106"/>
      <c r="B76" s="32"/>
      <c r="C76" s="27" t="s">
        <v>108</v>
      </c>
      <c r="D76" s="44">
        <f>IF(D73=0,0,D74/D73-1)*100</f>
        <v>0</v>
      </c>
      <c r="E76" s="19" t="s">
        <v>22</v>
      </c>
      <c r="F76" s="22">
        <v>-5</v>
      </c>
      <c r="G76" s="22">
        <v>20</v>
      </c>
      <c r="H76" s="107" t="s">
        <v>23</v>
      </c>
      <c r="I76" s="34"/>
      <c r="J76" s="34"/>
      <c r="K76" s="34"/>
    </row>
    <row r="77" ht="24" customHeight="1" spans="1:11">
      <c r="A77" s="36" t="s">
        <v>712</v>
      </c>
      <c r="B77" s="36" t="s">
        <v>713</v>
      </c>
      <c r="C77" s="30" t="s">
        <v>26</v>
      </c>
      <c r="D77" s="124">
        <v>0</v>
      </c>
      <c r="E77" s="19"/>
      <c r="F77" s="19"/>
      <c r="G77" s="85"/>
      <c r="H77" s="53"/>
      <c r="I77" s="54"/>
      <c r="J77" s="54"/>
      <c r="K77" s="54"/>
    </row>
    <row r="78" ht="24" customHeight="1" spans="1:11">
      <c r="A78" s="16"/>
      <c r="B78" s="16"/>
      <c r="C78" s="30" t="s">
        <v>106</v>
      </c>
      <c r="D78" s="124">
        <v>0</v>
      </c>
      <c r="E78" s="19"/>
      <c r="F78" s="19"/>
      <c r="G78" s="85"/>
      <c r="H78" s="53"/>
      <c r="I78" s="54"/>
      <c r="J78" s="54"/>
      <c r="K78" s="54"/>
    </row>
    <row r="79" ht="24" customHeight="1" spans="1:11">
      <c r="A79" s="16"/>
      <c r="B79" s="16"/>
      <c r="C79" s="30" t="s">
        <v>107</v>
      </c>
      <c r="D79" s="58">
        <f>D78-D77</f>
        <v>0</v>
      </c>
      <c r="E79" s="19"/>
      <c r="F79" s="19"/>
      <c r="G79" s="85"/>
      <c r="H79" s="57"/>
      <c r="I79" s="54"/>
      <c r="J79" s="54"/>
      <c r="K79" s="54"/>
    </row>
    <row r="80" ht="24" customHeight="1" spans="1:11">
      <c r="A80" s="106"/>
      <c r="B80" s="106"/>
      <c r="C80" s="30" t="s">
        <v>108</v>
      </c>
      <c r="D80" s="44">
        <f>IF(D77=0,0,D78/D77-1)*100</f>
        <v>0</v>
      </c>
      <c r="E80" s="19" t="s">
        <v>22</v>
      </c>
      <c r="F80" s="22">
        <v>0</v>
      </c>
      <c r="G80" s="22">
        <v>20</v>
      </c>
      <c r="H80" s="118" t="s">
        <v>23</v>
      </c>
      <c r="I80" s="119"/>
      <c r="J80" s="119"/>
      <c r="K80" s="119"/>
    </row>
    <row r="81" ht="24" customHeight="1" spans="1:11">
      <c r="A81" s="36" t="s">
        <v>714</v>
      </c>
      <c r="B81" s="36" t="s">
        <v>715</v>
      </c>
      <c r="C81" s="30" t="s">
        <v>26</v>
      </c>
      <c r="D81" s="124">
        <f>IF(D161=0,0,D77/D161)</f>
        <v>0</v>
      </c>
      <c r="E81" s="19" t="s">
        <v>22</v>
      </c>
      <c r="F81" s="22">
        <v>10000</v>
      </c>
      <c r="G81" s="22">
        <v>50000</v>
      </c>
      <c r="H81" s="118" t="s">
        <v>23</v>
      </c>
      <c r="I81" s="119"/>
      <c r="J81" s="119"/>
      <c r="K81" s="119"/>
    </row>
    <row r="82" ht="24" customHeight="1" spans="1:11">
      <c r="A82" s="16"/>
      <c r="B82" s="16"/>
      <c r="C82" s="30" t="s">
        <v>106</v>
      </c>
      <c r="D82" s="124">
        <f>IF(D162=0,0,D78/D162)</f>
        <v>0</v>
      </c>
      <c r="E82" s="19" t="s">
        <v>22</v>
      </c>
      <c r="F82" s="22">
        <v>10000</v>
      </c>
      <c r="G82" s="22">
        <v>50000</v>
      </c>
      <c r="H82" s="125" t="s">
        <v>23</v>
      </c>
      <c r="I82" s="119"/>
      <c r="J82" s="119"/>
      <c r="K82" s="119"/>
    </row>
    <row r="83" ht="24" customHeight="1" spans="1:11">
      <c r="A83" s="16"/>
      <c r="B83" s="16"/>
      <c r="C83" s="30" t="s">
        <v>107</v>
      </c>
      <c r="D83" s="58">
        <f>D82-D81</f>
        <v>0</v>
      </c>
      <c r="E83" s="19"/>
      <c r="F83" s="19"/>
      <c r="G83" s="85"/>
      <c r="H83" s="57"/>
      <c r="I83" s="54"/>
      <c r="J83" s="54"/>
      <c r="K83" s="54"/>
    </row>
    <row r="84" ht="24" customHeight="1" spans="1:11">
      <c r="A84" s="106"/>
      <c r="B84" s="106"/>
      <c r="C84" s="30" t="s">
        <v>108</v>
      </c>
      <c r="D84" s="18">
        <f>IF(D81=0,0,D82/D81-1)*100</f>
        <v>0</v>
      </c>
      <c r="E84" s="28" t="s">
        <v>22</v>
      </c>
      <c r="F84" s="29">
        <v>-5</v>
      </c>
      <c r="G84" s="29">
        <v>20</v>
      </c>
      <c r="H84" s="125" t="s">
        <v>23</v>
      </c>
      <c r="I84" s="119"/>
      <c r="J84" s="119"/>
      <c r="K84" s="119"/>
    </row>
    <row r="85" ht="24" customHeight="1" spans="1:11">
      <c r="A85" s="35" t="s">
        <v>716</v>
      </c>
      <c r="B85" s="36" t="s">
        <v>717</v>
      </c>
      <c r="C85" s="37" t="s">
        <v>26</v>
      </c>
      <c r="D85" s="18">
        <v>0</v>
      </c>
      <c r="E85" s="38"/>
      <c r="F85" s="126"/>
      <c r="G85" s="126"/>
      <c r="H85" s="127"/>
      <c r="I85" s="60"/>
      <c r="J85" s="60"/>
      <c r="K85" s="60"/>
    </row>
    <row r="86" ht="24" customHeight="1" spans="1:11">
      <c r="A86" s="15"/>
      <c r="B86" s="16"/>
      <c r="C86" s="24" t="s">
        <v>106</v>
      </c>
      <c r="D86" s="18">
        <v>0</v>
      </c>
      <c r="E86" s="19"/>
      <c r="F86" s="128"/>
      <c r="G86" s="128"/>
      <c r="H86" s="23"/>
      <c r="I86" s="24"/>
      <c r="J86" s="24"/>
      <c r="K86" s="24"/>
    </row>
    <row r="87" ht="24" customHeight="1" spans="1:11">
      <c r="A87" s="15"/>
      <c r="B87" s="16"/>
      <c r="C87" s="24" t="s">
        <v>107</v>
      </c>
      <c r="D87" s="18">
        <f>D86-D85</f>
        <v>0</v>
      </c>
      <c r="E87" s="19"/>
      <c r="F87" s="20"/>
      <c r="G87" s="20"/>
      <c r="H87" s="21"/>
      <c r="I87" s="15"/>
      <c r="J87" s="15"/>
      <c r="K87" s="15"/>
    </row>
    <row r="88" ht="24" customHeight="1" spans="1:11">
      <c r="A88" s="15"/>
      <c r="B88" s="16"/>
      <c r="C88" s="17" t="s">
        <v>108</v>
      </c>
      <c r="D88" s="18">
        <f>IF(D85=0,0,D86/D85-1)*100</f>
        <v>0</v>
      </c>
      <c r="E88" s="19" t="s">
        <v>22</v>
      </c>
      <c r="F88" s="22">
        <v>0</v>
      </c>
      <c r="G88" s="22">
        <v>20</v>
      </c>
      <c r="H88" s="62" t="s">
        <v>23</v>
      </c>
      <c r="I88" s="24"/>
      <c r="J88" s="24"/>
      <c r="K88" s="24"/>
    </row>
    <row r="89" ht="24" customHeight="1" spans="1:11">
      <c r="A89" s="15" t="s">
        <v>718</v>
      </c>
      <c r="B89" s="15" t="s">
        <v>719</v>
      </c>
      <c r="C89" s="17" t="s">
        <v>26</v>
      </c>
      <c r="D89" s="18">
        <v>0</v>
      </c>
      <c r="E89" s="19" t="s">
        <v>22</v>
      </c>
      <c r="F89" s="128">
        <v>600000</v>
      </c>
      <c r="G89" s="128">
        <v>1200000</v>
      </c>
      <c r="H89" s="62" t="s">
        <v>23</v>
      </c>
      <c r="I89" s="24"/>
      <c r="J89" s="24"/>
      <c r="K89" s="24"/>
    </row>
    <row r="90" ht="24" customHeight="1" spans="1:11">
      <c r="A90" s="15"/>
      <c r="B90" s="15"/>
      <c r="C90" s="17" t="s">
        <v>106</v>
      </c>
      <c r="D90" s="18">
        <v>0</v>
      </c>
      <c r="E90" s="19" t="s">
        <v>22</v>
      </c>
      <c r="F90" s="128">
        <v>600000</v>
      </c>
      <c r="G90" s="128">
        <v>1200000</v>
      </c>
      <c r="H90" s="107" t="s">
        <v>23</v>
      </c>
      <c r="I90" s="34"/>
      <c r="J90" s="34"/>
      <c r="K90" s="34"/>
    </row>
    <row r="91" ht="24" customHeight="1" spans="1:11">
      <c r="A91" s="15"/>
      <c r="B91" s="15"/>
      <c r="C91" s="17" t="s">
        <v>107</v>
      </c>
      <c r="D91" s="18">
        <f>D90-D89</f>
        <v>0</v>
      </c>
      <c r="E91" s="19"/>
      <c r="F91" s="128"/>
      <c r="G91" s="129"/>
      <c r="H91" s="57"/>
      <c r="I91" s="54"/>
      <c r="J91" s="54"/>
      <c r="K91" s="54"/>
    </row>
    <row r="92" ht="24" customHeight="1" spans="1:11">
      <c r="A92" s="15"/>
      <c r="B92" s="15"/>
      <c r="C92" s="17" t="s">
        <v>108</v>
      </c>
      <c r="D92" s="18">
        <f>IF(D89=0,0,D90/D89-1)*100</f>
        <v>0</v>
      </c>
      <c r="E92" s="19" t="s">
        <v>22</v>
      </c>
      <c r="F92" s="22">
        <v>-5</v>
      </c>
      <c r="G92" s="22">
        <v>20</v>
      </c>
      <c r="H92" s="125" t="s">
        <v>23</v>
      </c>
      <c r="I92" s="119"/>
      <c r="J92" s="119"/>
      <c r="K92" s="119"/>
    </row>
    <row r="93" ht="24" customHeight="1" spans="1:11">
      <c r="A93" s="15" t="s">
        <v>720</v>
      </c>
      <c r="B93" s="15" t="s">
        <v>661</v>
      </c>
      <c r="C93" s="17" t="s">
        <v>26</v>
      </c>
      <c r="D93" s="18">
        <v>0</v>
      </c>
      <c r="E93" s="19"/>
      <c r="F93" s="22"/>
      <c r="G93" s="122"/>
      <c r="H93" s="54"/>
      <c r="I93" s="54"/>
      <c r="J93" s="54"/>
      <c r="K93" s="54"/>
    </row>
    <row r="94" ht="24" customHeight="1" spans="1:11">
      <c r="A94" s="15"/>
      <c r="B94" s="15"/>
      <c r="C94" s="17" t="s">
        <v>106</v>
      </c>
      <c r="D94" s="18">
        <v>0</v>
      </c>
      <c r="E94" s="19"/>
      <c r="F94" s="22"/>
      <c r="G94" s="122"/>
      <c r="H94" s="54"/>
      <c r="I94" s="54"/>
      <c r="J94" s="54"/>
      <c r="K94" s="54"/>
    </row>
    <row r="95" ht="24" customHeight="1" spans="1:11">
      <c r="A95" s="15"/>
      <c r="B95" s="15"/>
      <c r="C95" s="17" t="s">
        <v>107</v>
      </c>
      <c r="D95" s="18">
        <f>D94-D93</f>
        <v>0</v>
      </c>
      <c r="E95" s="19"/>
      <c r="F95" s="22"/>
      <c r="G95" s="122"/>
      <c r="H95" s="112"/>
      <c r="I95" s="54"/>
      <c r="J95" s="54"/>
      <c r="K95" s="54"/>
    </row>
    <row r="96" ht="24" customHeight="1" spans="1:11">
      <c r="A96" s="15"/>
      <c r="B96" s="15"/>
      <c r="C96" s="17" t="s">
        <v>108</v>
      </c>
      <c r="D96" s="18">
        <f>IF(D93=0,0,D94/D93-1)*100</f>
        <v>0</v>
      </c>
      <c r="E96" s="19" t="s">
        <v>22</v>
      </c>
      <c r="F96" s="22">
        <v>0</v>
      </c>
      <c r="G96" s="22">
        <v>20</v>
      </c>
      <c r="H96" s="118" t="s">
        <v>23</v>
      </c>
      <c r="I96" s="119"/>
      <c r="J96" s="119"/>
      <c r="K96" s="119"/>
    </row>
    <row r="97" ht="24" customHeight="1" spans="1:11">
      <c r="A97" s="15" t="s">
        <v>721</v>
      </c>
      <c r="B97" s="15" t="s">
        <v>722</v>
      </c>
      <c r="C97" s="17" t="s">
        <v>26</v>
      </c>
      <c r="D97" s="18">
        <f>IF(D171=0,0,D93/D171)</f>
        <v>0</v>
      </c>
      <c r="E97" s="19" t="s">
        <v>22</v>
      </c>
      <c r="F97" s="22">
        <v>2000</v>
      </c>
      <c r="G97" s="22">
        <v>1000000</v>
      </c>
      <c r="H97" s="118" t="s">
        <v>23</v>
      </c>
      <c r="I97" s="119"/>
      <c r="J97" s="119"/>
      <c r="K97" s="119"/>
    </row>
    <row r="98" ht="24" customHeight="1" spans="1:11">
      <c r="A98" s="15"/>
      <c r="B98" s="15"/>
      <c r="C98" s="17" t="s">
        <v>106</v>
      </c>
      <c r="D98" s="18">
        <f>IF(D172=0,0,D94/D172)</f>
        <v>0</v>
      </c>
      <c r="E98" s="19" t="s">
        <v>22</v>
      </c>
      <c r="F98" s="22">
        <v>2000</v>
      </c>
      <c r="G98" s="22">
        <v>1000000</v>
      </c>
      <c r="H98" s="125" t="s">
        <v>23</v>
      </c>
      <c r="I98" s="119"/>
      <c r="J98" s="119"/>
      <c r="K98" s="119"/>
    </row>
    <row r="99" ht="24" customHeight="1" spans="1:11">
      <c r="A99" s="15"/>
      <c r="B99" s="15"/>
      <c r="C99" s="17" t="s">
        <v>107</v>
      </c>
      <c r="D99" s="18">
        <f>D98-D97</f>
        <v>0</v>
      </c>
      <c r="E99" s="19"/>
      <c r="F99" s="22"/>
      <c r="G99" s="122"/>
      <c r="H99" s="112"/>
      <c r="I99" s="54"/>
      <c r="J99" s="54"/>
      <c r="K99" s="54"/>
    </row>
    <row r="100" ht="24" customHeight="1" spans="1:11">
      <c r="A100" s="32"/>
      <c r="B100" s="32"/>
      <c r="C100" s="27" t="s">
        <v>108</v>
      </c>
      <c r="D100" s="44">
        <f>IF(D97=0,0,D98/D97-1)*100</f>
        <v>0</v>
      </c>
      <c r="E100" s="28" t="s">
        <v>22</v>
      </c>
      <c r="F100" s="29">
        <v>0</v>
      </c>
      <c r="G100" s="29">
        <v>15</v>
      </c>
      <c r="H100" s="125" t="s">
        <v>23</v>
      </c>
      <c r="I100" s="119"/>
      <c r="J100" s="119"/>
      <c r="K100" s="119"/>
    </row>
    <row r="101" ht="24" customHeight="1" spans="1:11">
      <c r="A101" s="35" t="s">
        <v>723</v>
      </c>
      <c r="B101" s="36" t="s">
        <v>663</v>
      </c>
      <c r="C101" s="37" t="s">
        <v>26</v>
      </c>
      <c r="D101" s="58">
        <v>0</v>
      </c>
      <c r="E101" s="38"/>
      <c r="F101" s="59"/>
      <c r="G101" s="130"/>
      <c r="H101" s="127"/>
      <c r="I101" s="60"/>
      <c r="J101" s="60"/>
      <c r="K101" s="60"/>
    </row>
    <row r="102" ht="24" customHeight="1" spans="1:11">
      <c r="A102" s="15"/>
      <c r="B102" s="16"/>
      <c r="C102" s="17" t="s">
        <v>106</v>
      </c>
      <c r="D102" s="18">
        <v>0</v>
      </c>
      <c r="E102" s="19"/>
      <c r="F102" s="22"/>
      <c r="G102" s="105"/>
      <c r="H102" s="23"/>
      <c r="I102" s="24"/>
      <c r="J102" s="24"/>
      <c r="K102" s="24"/>
    </row>
    <row r="103" ht="24" customHeight="1" spans="1:11">
      <c r="A103" s="15"/>
      <c r="B103" s="16"/>
      <c r="C103" s="17" t="s">
        <v>107</v>
      </c>
      <c r="D103" s="18">
        <f>D102-D101</f>
        <v>0</v>
      </c>
      <c r="E103" s="19"/>
      <c r="F103" s="20"/>
      <c r="G103" s="20"/>
      <c r="H103" s="21"/>
      <c r="I103" s="15"/>
      <c r="J103" s="15"/>
      <c r="K103" s="15"/>
    </row>
    <row r="104" ht="24" customHeight="1" spans="1:11">
      <c r="A104" s="32"/>
      <c r="B104" s="106"/>
      <c r="C104" s="17" t="s">
        <v>108</v>
      </c>
      <c r="D104" s="18">
        <f>IF(D101=0,0,D102/D101-1)*100</f>
        <v>0</v>
      </c>
      <c r="E104" s="19" t="s">
        <v>22</v>
      </c>
      <c r="F104" s="22">
        <v>-10</v>
      </c>
      <c r="G104" s="22">
        <v>20</v>
      </c>
      <c r="H104" s="107" t="s">
        <v>23</v>
      </c>
      <c r="I104" s="34"/>
      <c r="J104" s="34"/>
      <c r="K104" s="34"/>
    </row>
    <row r="105" ht="24" customHeight="1" spans="1:11">
      <c r="A105" s="35" t="s">
        <v>724</v>
      </c>
      <c r="B105" s="36" t="s">
        <v>725</v>
      </c>
      <c r="C105" s="17" t="s">
        <v>26</v>
      </c>
      <c r="D105" s="18">
        <v>0</v>
      </c>
      <c r="E105" s="19"/>
      <c r="F105" s="22"/>
      <c r="G105" s="122"/>
      <c r="H105" s="54"/>
      <c r="I105" s="54"/>
      <c r="J105" s="54"/>
      <c r="K105" s="54"/>
    </row>
    <row r="106" ht="24" customHeight="1" spans="1:11">
      <c r="A106" s="15"/>
      <c r="B106" s="16"/>
      <c r="C106" s="17" t="s">
        <v>106</v>
      </c>
      <c r="D106" s="18">
        <v>0</v>
      </c>
      <c r="E106" s="19"/>
      <c r="F106" s="22"/>
      <c r="G106" s="122"/>
      <c r="H106" s="54"/>
      <c r="I106" s="54"/>
      <c r="J106" s="54"/>
      <c r="K106" s="54"/>
    </row>
    <row r="107" ht="24" customHeight="1" spans="1:11">
      <c r="A107" s="15"/>
      <c r="B107" s="16"/>
      <c r="C107" s="17" t="s">
        <v>107</v>
      </c>
      <c r="D107" s="18">
        <f>D106-D105</f>
        <v>0</v>
      </c>
      <c r="E107" s="19"/>
      <c r="F107" s="22"/>
      <c r="G107" s="122"/>
      <c r="H107" s="112"/>
      <c r="I107" s="54"/>
      <c r="J107" s="54"/>
      <c r="K107" s="54"/>
    </row>
    <row r="108" ht="24" customHeight="1" spans="1:11">
      <c r="A108" s="32"/>
      <c r="B108" s="106"/>
      <c r="C108" s="27" t="s">
        <v>108</v>
      </c>
      <c r="D108" s="44">
        <f>IF(D105=0,0,D106/D105-1)*100</f>
        <v>0</v>
      </c>
      <c r="E108" s="28" t="s">
        <v>22</v>
      </c>
      <c r="F108" s="29">
        <v>0</v>
      </c>
      <c r="G108" s="29">
        <v>20</v>
      </c>
      <c r="H108" s="125" t="s">
        <v>23</v>
      </c>
      <c r="I108" s="119"/>
      <c r="J108" s="119"/>
      <c r="K108" s="119"/>
    </row>
    <row r="109" ht="24" customHeight="1" spans="1:11">
      <c r="A109" s="35" t="s">
        <v>726</v>
      </c>
      <c r="B109" s="36" t="s">
        <v>665</v>
      </c>
      <c r="C109" s="37" t="s">
        <v>26</v>
      </c>
      <c r="D109" s="58">
        <v>0</v>
      </c>
      <c r="E109" s="38"/>
      <c r="F109" s="59"/>
      <c r="G109" s="59"/>
      <c r="H109" s="127"/>
      <c r="I109" s="60"/>
      <c r="J109" s="60"/>
      <c r="K109" s="60"/>
    </row>
    <row r="110" ht="24" customHeight="1" spans="1:11">
      <c r="A110" s="15"/>
      <c r="B110" s="16"/>
      <c r="C110" s="17" t="s">
        <v>106</v>
      </c>
      <c r="D110" s="18">
        <v>0</v>
      </c>
      <c r="E110" s="19"/>
      <c r="F110" s="22"/>
      <c r="G110" s="22"/>
      <c r="H110" s="23"/>
      <c r="I110" s="24"/>
      <c r="J110" s="24"/>
      <c r="K110" s="24"/>
    </row>
    <row r="111" ht="24" customHeight="1" spans="1:11">
      <c r="A111" s="15"/>
      <c r="B111" s="16"/>
      <c r="C111" s="17" t="s">
        <v>107</v>
      </c>
      <c r="D111" s="18">
        <f>D110-D109</f>
        <v>0</v>
      </c>
      <c r="E111" s="19"/>
      <c r="F111" s="20"/>
      <c r="G111" s="20"/>
      <c r="H111" s="21"/>
      <c r="I111" s="15"/>
      <c r="J111" s="15"/>
      <c r="K111" s="15"/>
    </row>
    <row r="112" ht="24" customHeight="1" spans="1:11">
      <c r="A112" s="15"/>
      <c r="B112" s="16"/>
      <c r="C112" s="17" t="s">
        <v>108</v>
      </c>
      <c r="D112" s="18">
        <f>IF(D109=0,0,D110/D109-1)*100</f>
        <v>0</v>
      </c>
      <c r="E112" s="19" t="s">
        <v>22</v>
      </c>
      <c r="F112" s="22">
        <v>0</v>
      </c>
      <c r="G112" s="22">
        <v>20</v>
      </c>
      <c r="H112" s="62" t="s">
        <v>23</v>
      </c>
      <c r="I112" s="24"/>
      <c r="J112" s="24"/>
      <c r="K112" s="24"/>
    </row>
    <row r="113" ht="24" customHeight="1" spans="1:11">
      <c r="A113" s="15" t="s">
        <v>727</v>
      </c>
      <c r="B113" s="16" t="s">
        <v>728</v>
      </c>
      <c r="C113" s="17" t="s">
        <v>26</v>
      </c>
      <c r="D113" s="18">
        <v>0</v>
      </c>
      <c r="E113" s="19" t="s">
        <v>22</v>
      </c>
      <c r="F113" s="22">
        <v>0</v>
      </c>
      <c r="G113" s="22">
        <v>0</v>
      </c>
      <c r="H113" s="62" t="s">
        <v>23</v>
      </c>
      <c r="I113" s="24"/>
      <c r="J113" s="24"/>
      <c r="K113" s="24"/>
    </row>
    <row r="114" ht="24" customHeight="1" spans="1:11">
      <c r="A114" s="15"/>
      <c r="B114" s="16"/>
      <c r="C114" s="17" t="s">
        <v>106</v>
      </c>
      <c r="D114" s="18">
        <v>0</v>
      </c>
      <c r="E114" s="19" t="s">
        <v>22</v>
      </c>
      <c r="F114" s="22">
        <v>0</v>
      </c>
      <c r="G114" s="22">
        <v>0</v>
      </c>
      <c r="H114" s="107" t="s">
        <v>23</v>
      </c>
      <c r="I114" s="24"/>
      <c r="J114" s="24"/>
      <c r="K114" s="24"/>
    </row>
    <row r="115" ht="24" customHeight="1" spans="1:11">
      <c r="A115" s="15"/>
      <c r="B115" s="16"/>
      <c r="C115" s="17" t="s">
        <v>107</v>
      </c>
      <c r="D115" s="18">
        <f>D114-D113</f>
        <v>0</v>
      </c>
      <c r="E115" s="19"/>
      <c r="F115" s="22"/>
      <c r="G115" s="122"/>
      <c r="H115" s="131"/>
      <c r="I115" s="34"/>
      <c r="J115" s="34"/>
      <c r="K115" s="34"/>
    </row>
    <row r="116" ht="24" customHeight="1" spans="1:11">
      <c r="A116" s="32"/>
      <c r="B116" s="106"/>
      <c r="C116" s="27" t="s">
        <v>108</v>
      </c>
      <c r="D116" s="44">
        <f>IF(D113=0,0,D114/D113-1)*100</f>
        <v>0</v>
      </c>
      <c r="E116" s="28"/>
      <c r="F116" s="29"/>
      <c r="G116" s="132"/>
      <c r="H116" s="54"/>
      <c r="I116" s="54"/>
      <c r="J116" s="54"/>
      <c r="K116" s="54"/>
    </row>
    <row r="117" ht="24" customHeight="1" spans="1:11">
      <c r="A117" s="35" t="s">
        <v>729</v>
      </c>
      <c r="B117" s="36" t="s">
        <v>730</v>
      </c>
      <c r="C117" s="37" t="s">
        <v>26</v>
      </c>
      <c r="D117" s="124">
        <v>0</v>
      </c>
      <c r="E117" s="38"/>
      <c r="F117" s="38"/>
      <c r="G117" s="133"/>
      <c r="H117" s="53"/>
      <c r="I117" s="54"/>
      <c r="J117" s="54"/>
      <c r="K117" s="54"/>
    </row>
    <row r="118" ht="24" customHeight="1" spans="1:11">
      <c r="A118" s="15"/>
      <c r="B118" s="16"/>
      <c r="C118" s="17" t="s">
        <v>106</v>
      </c>
      <c r="D118" s="124">
        <v>0</v>
      </c>
      <c r="E118" s="19"/>
      <c r="F118" s="19"/>
      <c r="G118" s="85"/>
      <c r="H118" s="53"/>
      <c r="I118" s="54"/>
      <c r="J118" s="54"/>
      <c r="K118" s="54"/>
    </row>
    <row r="119" ht="24" customHeight="1" spans="1:11">
      <c r="A119" s="15"/>
      <c r="B119" s="16"/>
      <c r="C119" s="17" t="s">
        <v>107</v>
      </c>
      <c r="D119" s="58">
        <f>D118-D117</f>
        <v>0</v>
      </c>
      <c r="E119" s="19"/>
      <c r="F119" s="19"/>
      <c r="G119" s="85"/>
      <c r="H119" s="57"/>
      <c r="I119" s="112"/>
      <c r="J119" s="112"/>
      <c r="K119" s="112"/>
    </row>
    <row r="120" ht="24" customHeight="1" spans="1:11">
      <c r="A120" s="32"/>
      <c r="B120" s="106"/>
      <c r="C120" s="27" t="s">
        <v>108</v>
      </c>
      <c r="D120" s="44">
        <f>IF(D117=0,0,D118/D117-1)*100</f>
        <v>0</v>
      </c>
      <c r="E120" s="28" t="s">
        <v>22</v>
      </c>
      <c r="F120" s="29">
        <v>0</v>
      </c>
      <c r="G120" s="29">
        <v>20</v>
      </c>
      <c r="H120" s="62" t="s">
        <v>23</v>
      </c>
      <c r="I120" s="34"/>
      <c r="J120" s="34"/>
      <c r="K120" s="34"/>
    </row>
    <row r="121" ht="24" customHeight="1" spans="1:11">
      <c r="A121" s="35" t="s">
        <v>731</v>
      </c>
      <c r="B121" s="36" t="s">
        <v>732</v>
      </c>
      <c r="C121" s="37" t="s">
        <v>26</v>
      </c>
      <c r="D121" s="58">
        <f>D113-D117</f>
        <v>0</v>
      </c>
      <c r="E121" s="38" t="s">
        <v>22</v>
      </c>
      <c r="F121" s="59">
        <v>0</v>
      </c>
      <c r="G121" s="59">
        <v>0</v>
      </c>
      <c r="H121" s="62" t="s">
        <v>23</v>
      </c>
      <c r="I121" s="60"/>
      <c r="J121" s="60"/>
      <c r="K121" s="60"/>
    </row>
    <row r="122" ht="24" customHeight="1" spans="1:11">
      <c r="A122" s="15"/>
      <c r="B122" s="16"/>
      <c r="C122" s="17" t="s">
        <v>106</v>
      </c>
      <c r="D122" s="18">
        <f>D114-D118</f>
        <v>0</v>
      </c>
      <c r="E122" s="19" t="s">
        <v>22</v>
      </c>
      <c r="F122" s="22">
        <v>0</v>
      </c>
      <c r="G122" s="22">
        <v>0</v>
      </c>
      <c r="H122" s="62" t="s">
        <v>23</v>
      </c>
      <c r="I122" s="24"/>
      <c r="J122" s="24"/>
      <c r="K122" s="24"/>
    </row>
    <row r="123" ht="24" customHeight="1" spans="1:11">
      <c r="A123" s="15"/>
      <c r="B123" s="16"/>
      <c r="C123" s="17" t="s">
        <v>107</v>
      </c>
      <c r="D123" s="18">
        <f>D122-D121</f>
        <v>0</v>
      </c>
      <c r="E123" s="19"/>
      <c r="F123" s="20"/>
      <c r="G123" s="20"/>
      <c r="H123" s="21"/>
      <c r="I123" s="15"/>
      <c r="J123" s="15"/>
      <c r="K123" s="15"/>
    </row>
    <row r="124" ht="24" customHeight="1" spans="1:11">
      <c r="A124" s="15"/>
      <c r="B124" s="16"/>
      <c r="C124" s="17" t="s">
        <v>108</v>
      </c>
      <c r="D124" s="18">
        <f>IF(D121=0,0,D122/D121-1)*100</f>
        <v>0</v>
      </c>
      <c r="E124" s="19"/>
      <c r="F124" s="20"/>
      <c r="G124" s="20"/>
      <c r="H124" s="21"/>
      <c r="I124" s="15"/>
      <c r="J124" s="15"/>
      <c r="K124" s="15"/>
    </row>
    <row r="125" ht="24" customHeight="1" spans="1:11">
      <c r="A125" s="12" t="s">
        <v>306</v>
      </c>
      <c r="B125" s="12"/>
      <c r="C125" s="13"/>
      <c r="D125" s="13"/>
      <c r="E125" s="13"/>
      <c r="F125" s="13"/>
      <c r="G125" s="13"/>
      <c r="H125" s="14"/>
      <c r="I125" s="13"/>
      <c r="J125" s="13"/>
      <c r="K125" s="13"/>
    </row>
    <row r="126" ht="24" customHeight="1" spans="1:11">
      <c r="A126" s="15" t="s">
        <v>176</v>
      </c>
      <c r="B126" s="16" t="s">
        <v>122</v>
      </c>
      <c r="C126" s="17" t="s">
        <v>26</v>
      </c>
      <c r="D126" s="18">
        <v>0</v>
      </c>
      <c r="E126" s="19" t="s">
        <v>22</v>
      </c>
      <c r="F126" s="22">
        <v>0</v>
      </c>
      <c r="G126" s="20"/>
      <c r="H126" s="62" t="s">
        <v>23</v>
      </c>
      <c r="I126" s="24"/>
      <c r="J126" s="24"/>
      <c r="K126" s="24"/>
    </row>
    <row r="127" ht="24" customHeight="1" spans="1:11">
      <c r="A127" s="15"/>
      <c r="B127" s="16"/>
      <c r="C127" s="17" t="s">
        <v>106</v>
      </c>
      <c r="D127" s="18">
        <v>0</v>
      </c>
      <c r="E127" s="19" t="s">
        <v>22</v>
      </c>
      <c r="F127" s="22">
        <v>0</v>
      </c>
      <c r="G127" s="20"/>
      <c r="H127" s="62" t="s">
        <v>23</v>
      </c>
      <c r="I127" s="24"/>
      <c r="J127" s="24"/>
      <c r="K127" s="24"/>
    </row>
    <row r="128" ht="24" customHeight="1" spans="1:11">
      <c r="A128" s="15"/>
      <c r="B128" s="16"/>
      <c r="C128" s="17" t="s">
        <v>107</v>
      </c>
      <c r="D128" s="18">
        <f>D127-D126</f>
        <v>0</v>
      </c>
      <c r="E128" s="19"/>
      <c r="F128" s="20"/>
      <c r="G128" s="20"/>
      <c r="H128" s="21"/>
      <c r="I128" s="15"/>
      <c r="J128" s="15"/>
      <c r="K128" s="15"/>
    </row>
    <row r="129" ht="24" customHeight="1" spans="1:11">
      <c r="A129" s="15"/>
      <c r="B129" s="16"/>
      <c r="C129" s="17" t="s">
        <v>108</v>
      </c>
      <c r="D129" s="18">
        <f>IF(D126=0,0,D127/D126-1)*100</f>
        <v>0</v>
      </c>
      <c r="E129" s="19"/>
      <c r="F129" s="20"/>
      <c r="G129" s="20"/>
      <c r="H129" s="21"/>
      <c r="I129" s="15"/>
      <c r="J129" s="15"/>
      <c r="K129" s="15"/>
    </row>
    <row r="130" ht="24" customHeight="1" spans="1:11">
      <c r="A130" s="15" t="s">
        <v>177</v>
      </c>
      <c r="B130" s="16" t="s">
        <v>122</v>
      </c>
      <c r="C130" s="17" t="s">
        <v>26</v>
      </c>
      <c r="D130" s="18">
        <v>0</v>
      </c>
      <c r="E130" s="19" t="s">
        <v>22</v>
      </c>
      <c r="F130" s="22">
        <v>0</v>
      </c>
      <c r="G130" s="20"/>
      <c r="H130" s="62" t="s">
        <v>23</v>
      </c>
      <c r="I130" s="24"/>
      <c r="J130" s="24"/>
      <c r="K130" s="24"/>
    </row>
    <row r="131" ht="24" customHeight="1" spans="1:11">
      <c r="A131" s="15"/>
      <c r="B131" s="16"/>
      <c r="C131" s="17" t="s">
        <v>106</v>
      </c>
      <c r="D131" s="18">
        <v>0</v>
      </c>
      <c r="E131" s="19" t="s">
        <v>22</v>
      </c>
      <c r="F131" s="22">
        <v>0</v>
      </c>
      <c r="G131" s="20"/>
      <c r="H131" s="62" t="s">
        <v>23</v>
      </c>
      <c r="I131" s="24"/>
      <c r="J131" s="24"/>
      <c r="K131" s="24"/>
    </row>
    <row r="132" ht="24" customHeight="1" spans="1:11">
      <c r="A132" s="15"/>
      <c r="B132" s="16"/>
      <c r="C132" s="17" t="s">
        <v>107</v>
      </c>
      <c r="D132" s="18">
        <f>D131-D130</f>
        <v>0</v>
      </c>
      <c r="E132" s="19"/>
      <c r="F132" s="20"/>
      <c r="G132" s="20"/>
      <c r="H132" s="21"/>
      <c r="I132" s="15"/>
      <c r="J132" s="15"/>
      <c r="K132" s="15"/>
    </row>
    <row r="133" ht="24" customHeight="1" spans="1:11">
      <c r="A133" s="15"/>
      <c r="B133" s="16"/>
      <c r="C133" s="17" t="s">
        <v>108</v>
      </c>
      <c r="D133" s="18">
        <f>IF(D130=0,0,D131/D130-1)*100</f>
        <v>0</v>
      </c>
      <c r="E133" s="19"/>
      <c r="F133" s="20"/>
      <c r="G133" s="20"/>
      <c r="H133" s="21"/>
      <c r="I133" s="15"/>
      <c r="J133" s="15"/>
      <c r="K133" s="15"/>
    </row>
    <row r="134" ht="24" customHeight="1" spans="1:11">
      <c r="A134" s="15" t="s">
        <v>178</v>
      </c>
      <c r="B134" s="15" t="s">
        <v>179</v>
      </c>
      <c r="C134" s="17" t="s">
        <v>26</v>
      </c>
      <c r="D134" s="18">
        <f>IF(D61=0,0,D130/D61*12)</f>
        <v>0</v>
      </c>
      <c r="E134" s="19" t="s">
        <v>22</v>
      </c>
      <c r="F134" s="22">
        <v>6</v>
      </c>
      <c r="G134" s="20"/>
      <c r="H134" s="62" t="s">
        <v>23</v>
      </c>
      <c r="I134" s="24"/>
      <c r="J134" s="24"/>
      <c r="K134" s="24"/>
    </row>
    <row r="135" ht="24" customHeight="1" spans="1:11">
      <c r="A135" s="15"/>
      <c r="B135" s="15"/>
      <c r="C135" s="17" t="s">
        <v>106</v>
      </c>
      <c r="D135" s="18">
        <f>IF(D62=0,0,D131/D62*12)</f>
        <v>0</v>
      </c>
      <c r="E135" s="19" t="s">
        <v>22</v>
      </c>
      <c r="F135" s="22">
        <v>6</v>
      </c>
      <c r="G135" s="20"/>
      <c r="H135" s="62" t="s">
        <v>23</v>
      </c>
      <c r="I135" s="24"/>
      <c r="J135" s="24"/>
      <c r="K135" s="24"/>
    </row>
    <row r="136" ht="24" customHeight="1" spans="1:11">
      <c r="A136" s="15"/>
      <c r="B136" s="15"/>
      <c r="C136" s="17" t="s">
        <v>107</v>
      </c>
      <c r="D136" s="18">
        <f>D135-D134</f>
        <v>0</v>
      </c>
      <c r="E136" s="19"/>
      <c r="F136" s="20"/>
      <c r="G136" s="20"/>
      <c r="H136" s="21"/>
      <c r="I136" s="15"/>
      <c r="J136" s="15"/>
      <c r="K136" s="15"/>
    </row>
    <row r="137" ht="24" customHeight="1" spans="1:11">
      <c r="A137" s="15"/>
      <c r="B137" s="15"/>
      <c r="C137" s="17" t="s">
        <v>108</v>
      </c>
      <c r="D137" s="18">
        <f>IF(D134=0,0,D135/D134-1)*100</f>
        <v>0</v>
      </c>
      <c r="E137" s="19"/>
      <c r="F137" s="20"/>
      <c r="G137" s="20"/>
      <c r="H137" s="21"/>
      <c r="I137" s="15"/>
      <c r="J137" s="15"/>
      <c r="K137" s="15"/>
    </row>
    <row r="138" ht="24" customHeight="1" spans="1:11">
      <c r="A138" s="12" t="s">
        <v>311</v>
      </c>
      <c r="B138" s="12"/>
      <c r="C138" s="13"/>
      <c r="D138" s="61"/>
      <c r="E138" s="61"/>
      <c r="F138" s="61"/>
      <c r="G138" s="61"/>
      <c r="H138" s="14"/>
      <c r="I138" s="61"/>
      <c r="J138" s="61"/>
      <c r="K138" s="61"/>
    </row>
    <row r="139" ht="24" customHeight="1" spans="1:11">
      <c r="A139" s="15" t="s">
        <v>181</v>
      </c>
      <c r="B139" s="16" t="s">
        <v>674</v>
      </c>
      <c r="C139" s="17" t="s">
        <v>26</v>
      </c>
      <c r="D139" s="18">
        <v>0</v>
      </c>
      <c r="E139" s="19"/>
      <c r="F139" s="20"/>
      <c r="G139" s="20"/>
      <c r="H139" s="21"/>
      <c r="I139" s="15"/>
      <c r="J139" s="15"/>
      <c r="K139" s="15"/>
    </row>
    <row r="140" ht="24" customHeight="1" spans="1:11">
      <c r="A140" s="15"/>
      <c r="B140" s="16"/>
      <c r="C140" s="17" t="s">
        <v>106</v>
      </c>
      <c r="D140" s="18">
        <v>0</v>
      </c>
      <c r="E140" s="19"/>
      <c r="F140" s="20"/>
      <c r="G140" s="20"/>
      <c r="H140" s="21"/>
      <c r="I140" s="15"/>
      <c r="J140" s="15"/>
      <c r="K140" s="15"/>
    </row>
    <row r="141" ht="24" customHeight="1" spans="1:11">
      <c r="A141" s="15"/>
      <c r="B141" s="16"/>
      <c r="C141" s="17" t="s">
        <v>107</v>
      </c>
      <c r="D141" s="18">
        <f>D140-D139</f>
        <v>0</v>
      </c>
      <c r="E141" s="19"/>
      <c r="F141" s="20"/>
      <c r="G141" s="20"/>
      <c r="H141" s="21"/>
      <c r="I141" s="15"/>
      <c r="J141" s="15"/>
      <c r="K141" s="15"/>
    </row>
    <row r="142" ht="24" customHeight="1" spans="1:11">
      <c r="A142" s="15"/>
      <c r="B142" s="16"/>
      <c r="C142" s="27" t="s">
        <v>108</v>
      </c>
      <c r="D142" s="44">
        <f>IF(D139=0,0,D141/D139)*100</f>
        <v>0</v>
      </c>
      <c r="E142" s="19" t="s">
        <v>22</v>
      </c>
      <c r="F142" s="22">
        <v>0</v>
      </c>
      <c r="G142" s="22">
        <v>10</v>
      </c>
      <c r="H142" s="107" t="s">
        <v>23</v>
      </c>
      <c r="I142" s="34"/>
      <c r="J142" s="34"/>
      <c r="K142" s="34"/>
    </row>
    <row r="143" ht="24" customHeight="1" spans="1:11">
      <c r="A143" s="15" t="s">
        <v>733</v>
      </c>
      <c r="B143" s="134" t="s">
        <v>734</v>
      </c>
      <c r="C143" s="135" t="s">
        <v>26</v>
      </c>
      <c r="D143" s="136">
        <v>0</v>
      </c>
      <c r="E143" s="19"/>
      <c r="F143" s="63"/>
      <c r="G143" s="137"/>
      <c r="H143" s="53"/>
      <c r="I143" s="54"/>
      <c r="J143" s="54"/>
      <c r="K143" s="54"/>
    </row>
    <row r="144" ht="24" customHeight="1" spans="1:11">
      <c r="A144" s="15"/>
      <c r="B144" s="134"/>
      <c r="C144" s="135" t="s">
        <v>106</v>
      </c>
      <c r="D144" s="138">
        <v>0</v>
      </c>
      <c r="E144" s="19"/>
      <c r="F144" s="63"/>
      <c r="G144" s="137"/>
      <c r="H144" s="53"/>
      <c r="I144" s="54"/>
      <c r="J144" s="54"/>
      <c r="K144" s="54"/>
    </row>
    <row r="145" ht="24" customHeight="1" spans="1:11">
      <c r="A145" s="15"/>
      <c r="B145" s="134"/>
      <c r="C145" s="109" t="s">
        <v>107</v>
      </c>
      <c r="D145" s="139">
        <f>D144-D143</f>
        <v>0</v>
      </c>
      <c r="E145" s="19"/>
      <c r="F145" s="63"/>
      <c r="G145" s="137"/>
      <c r="H145" s="57"/>
      <c r="I145" s="54"/>
      <c r="J145" s="54"/>
      <c r="K145" s="54"/>
    </row>
    <row r="146" ht="24" customHeight="1" spans="1:11">
      <c r="A146" s="15"/>
      <c r="B146" s="134"/>
      <c r="C146" s="109" t="s">
        <v>108</v>
      </c>
      <c r="D146" s="18">
        <f>IF(D143=0,0,D145/D143)*100</f>
        <v>0</v>
      </c>
      <c r="E146" s="19" t="s">
        <v>22</v>
      </c>
      <c r="F146" s="22">
        <v>0</v>
      </c>
      <c r="G146" s="22">
        <v>10</v>
      </c>
      <c r="H146" s="125" t="s">
        <v>23</v>
      </c>
      <c r="I146" s="119"/>
      <c r="J146" s="119"/>
      <c r="K146" s="119"/>
    </row>
    <row r="147" ht="24" customHeight="1" spans="1:11">
      <c r="A147" s="15" t="s">
        <v>735</v>
      </c>
      <c r="B147" s="134" t="s">
        <v>736</v>
      </c>
      <c r="C147" s="109" t="s">
        <v>26</v>
      </c>
      <c r="D147" s="139">
        <v>0</v>
      </c>
      <c r="E147" s="19"/>
      <c r="F147" s="63"/>
      <c r="G147" s="137"/>
      <c r="H147" s="53"/>
      <c r="I147" s="54"/>
      <c r="J147" s="54"/>
      <c r="K147" s="54"/>
    </row>
    <row r="148" ht="24" customHeight="1" spans="1:11">
      <c r="A148" s="15"/>
      <c r="B148" s="134"/>
      <c r="C148" s="109" t="s">
        <v>106</v>
      </c>
      <c r="D148" s="139">
        <v>0</v>
      </c>
      <c r="E148" s="19"/>
      <c r="F148" s="63"/>
      <c r="G148" s="137"/>
      <c r="H148" s="53"/>
      <c r="I148" s="54"/>
      <c r="J148" s="54"/>
      <c r="K148" s="54"/>
    </row>
    <row r="149" ht="24" customHeight="1" spans="1:11">
      <c r="A149" s="15"/>
      <c r="B149" s="134"/>
      <c r="C149" s="109" t="s">
        <v>107</v>
      </c>
      <c r="D149" s="139">
        <f>D148-D147</f>
        <v>0</v>
      </c>
      <c r="E149" s="19"/>
      <c r="F149" s="63"/>
      <c r="G149" s="137"/>
      <c r="H149" s="57"/>
      <c r="I149" s="54"/>
      <c r="J149" s="54"/>
      <c r="K149" s="54"/>
    </row>
    <row r="150" ht="24" customHeight="1" spans="1:11">
      <c r="A150" s="32"/>
      <c r="B150" s="140"/>
      <c r="C150" s="109" t="s">
        <v>108</v>
      </c>
      <c r="D150" s="18">
        <f>IF(D147=0,0,D148/D147-1)*100</f>
        <v>0</v>
      </c>
      <c r="E150" s="28" t="s">
        <v>22</v>
      </c>
      <c r="F150" s="29">
        <v>0</v>
      </c>
      <c r="G150" s="29">
        <v>10</v>
      </c>
      <c r="H150" s="125" t="s">
        <v>23</v>
      </c>
      <c r="I150" s="119"/>
      <c r="J150" s="119"/>
      <c r="K150" s="119"/>
    </row>
    <row r="151" ht="24" customHeight="1" spans="1:11">
      <c r="A151" s="35" t="s">
        <v>515</v>
      </c>
      <c r="B151" s="36" t="s">
        <v>675</v>
      </c>
      <c r="C151" s="37" t="s">
        <v>26</v>
      </c>
      <c r="D151" s="18">
        <v>0</v>
      </c>
      <c r="E151" s="38"/>
      <c r="F151" s="39"/>
      <c r="G151" s="39"/>
      <c r="H151" s="40"/>
      <c r="I151" s="35"/>
      <c r="J151" s="35"/>
      <c r="K151" s="35"/>
    </row>
    <row r="152" ht="24" customHeight="1" spans="1:11">
      <c r="A152" s="15"/>
      <c r="B152" s="16"/>
      <c r="C152" s="17" t="s">
        <v>106</v>
      </c>
      <c r="D152" s="18">
        <v>0</v>
      </c>
      <c r="E152" s="19"/>
      <c r="F152" s="20"/>
      <c r="G152" s="20"/>
      <c r="H152" s="21"/>
      <c r="I152" s="15"/>
      <c r="J152" s="15"/>
      <c r="K152" s="15"/>
    </row>
    <row r="153" ht="24" customHeight="1" spans="1:11">
      <c r="A153" s="15"/>
      <c r="B153" s="16"/>
      <c r="C153" s="17" t="s">
        <v>107</v>
      </c>
      <c r="D153" s="18">
        <f>D152-D151</f>
        <v>0</v>
      </c>
      <c r="E153" s="19"/>
      <c r="F153" s="20"/>
      <c r="G153" s="20"/>
      <c r="H153" s="21"/>
      <c r="I153" s="15"/>
      <c r="J153" s="15"/>
      <c r="K153" s="15"/>
    </row>
    <row r="154" ht="24" customHeight="1" spans="1:11">
      <c r="A154" s="32"/>
      <c r="B154" s="106"/>
      <c r="C154" s="27" t="s">
        <v>108</v>
      </c>
      <c r="D154" s="18">
        <f>IF(D152=0,0,D152/D151-1)*100</f>
        <v>0</v>
      </c>
      <c r="E154" s="19" t="s">
        <v>22</v>
      </c>
      <c r="F154" s="22">
        <v>0</v>
      </c>
      <c r="G154" s="22">
        <v>10</v>
      </c>
      <c r="H154" s="62" t="s">
        <v>23</v>
      </c>
      <c r="I154" s="34"/>
      <c r="J154" s="34"/>
      <c r="K154" s="34"/>
    </row>
    <row r="155" ht="24" customHeight="1" spans="1:11">
      <c r="A155" s="35" t="s">
        <v>737</v>
      </c>
      <c r="B155" s="36" t="s">
        <v>738</v>
      </c>
      <c r="C155" s="30" t="s">
        <v>26</v>
      </c>
      <c r="D155" s="18">
        <v>0</v>
      </c>
      <c r="E155" s="19" t="s">
        <v>22</v>
      </c>
      <c r="F155" s="22">
        <v>90</v>
      </c>
      <c r="G155" s="22">
        <v>100</v>
      </c>
      <c r="H155" s="118" t="s">
        <v>23</v>
      </c>
      <c r="I155" s="119"/>
      <c r="J155" s="119"/>
      <c r="K155" s="119"/>
    </row>
    <row r="156" ht="24" customHeight="1" spans="1:11">
      <c r="A156" s="32"/>
      <c r="B156" s="106"/>
      <c r="C156" s="30" t="s">
        <v>106</v>
      </c>
      <c r="D156" s="18">
        <v>0</v>
      </c>
      <c r="E156" s="28" t="s">
        <v>22</v>
      </c>
      <c r="F156" s="29">
        <v>90</v>
      </c>
      <c r="G156" s="29">
        <v>100</v>
      </c>
      <c r="H156" s="125" t="s">
        <v>23</v>
      </c>
      <c r="I156" s="119"/>
      <c r="J156" s="119"/>
      <c r="K156" s="119"/>
    </row>
    <row r="157" ht="24" customHeight="1" spans="1:11">
      <c r="A157" s="35" t="s">
        <v>739</v>
      </c>
      <c r="B157" s="36" t="s">
        <v>740</v>
      </c>
      <c r="C157" s="37" t="s">
        <v>26</v>
      </c>
      <c r="D157" s="18">
        <v>0</v>
      </c>
      <c r="E157" s="38"/>
      <c r="F157" s="39"/>
      <c r="G157" s="39"/>
      <c r="H157" s="40"/>
      <c r="I157" s="35"/>
      <c r="J157" s="35"/>
      <c r="K157" s="35"/>
    </row>
    <row r="158" ht="24" customHeight="1" spans="1:11">
      <c r="A158" s="15"/>
      <c r="B158" s="16"/>
      <c r="C158" s="17" t="s">
        <v>106</v>
      </c>
      <c r="D158" s="18">
        <v>0</v>
      </c>
      <c r="E158" s="19"/>
      <c r="F158" s="20"/>
      <c r="G158" s="20"/>
      <c r="H158" s="21"/>
      <c r="I158" s="15"/>
      <c r="J158" s="15"/>
      <c r="K158" s="15"/>
    </row>
    <row r="159" ht="24" customHeight="1" spans="1:11">
      <c r="A159" s="15"/>
      <c r="B159" s="16"/>
      <c r="C159" s="17" t="s">
        <v>107</v>
      </c>
      <c r="D159" s="18">
        <f>D158-D157</f>
        <v>0</v>
      </c>
      <c r="E159" s="19"/>
      <c r="F159" s="20"/>
      <c r="G159" s="20"/>
      <c r="H159" s="21"/>
      <c r="I159" s="15"/>
      <c r="J159" s="15"/>
      <c r="K159" s="15"/>
    </row>
    <row r="160" ht="24" customHeight="1" spans="1:11">
      <c r="A160" s="32"/>
      <c r="B160" s="106"/>
      <c r="C160" s="27" t="s">
        <v>108</v>
      </c>
      <c r="D160" s="18">
        <f>IF(D157=0,0,D158/D157-1)*100</f>
        <v>0</v>
      </c>
      <c r="E160" s="19" t="s">
        <v>22</v>
      </c>
      <c r="F160" s="22">
        <v>-10</v>
      </c>
      <c r="G160" s="22">
        <v>20</v>
      </c>
      <c r="H160" s="107" t="s">
        <v>23</v>
      </c>
      <c r="I160" s="34"/>
      <c r="J160" s="34"/>
      <c r="K160" s="34"/>
    </row>
    <row r="161" ht="24" customHeight="1" spans="1:11">
      <c r="A161" s="35" t="s">
        <v>741</v>
      </c>
      <c r="B161" s="36" t="s">
        <v>742</v>
      </c>
      <c r="C161" s="30" t="s">
        <v>26</v>
      </c>
      <c r="D161" s="18">
        <v>0</v>
      </c>
      <c r="E161" s="19"/>
      <c r="F161" s="19"/>
      <c r="G161" s="85"/>
      <c r="H161" s="53"/>
      <c r="I161" s="54"/>
      <c r="J161" s="54"/>
      <c r="K161" s="54"/>
    </row>
    <row r="162" ht="24" customHeight="1" spans="1:11">
      <c r="A162" s="32"/>
      <c r="B162" s="106"/>
      <c r="C162" s="30" t="s">
        <v>106</v>
      </c>
      <c r="D162" s="18">
        <v>0</v>
      </c>
      <c r="E162" s="19"/>
      <c r="F162" s="19"/>
      <c r="G162" s="85"/>
      <c r="H162" s="53"/>
      <c r="I162" s="54"/>
      <c r="J162" s="54"/>
      <c r="K162" s="54"/>
    </row>
    <row r="163" ht="24" customHeight="1" spans="1:11">
      <c r="A163" s="35"/>
      <c r="B163" s="36"/>
      <c r="C163" s="30" t="s">
        <v>107</v>
      </c>
      <c r="D163" s="18">
        <f>D162-D161</f>
        <v>0</v>
      </c>
      <c r="E163" s="19"/>
      <c r="F163" s="19"/>
      <c r="G163" s="85"/>
      <c r="H163" s="57"/>
      <c r="I163" s="54"/>
      <c r="J163" s="54"/>
      <c r="K163" s="54"/>
    </row>
    <row r="164" ht="24" customHeight="1" spans="1:11">
      <c r="A164" s="32"/>
      <c r="B164" s="106"/>
      <c r="C164" s="30" t="s">
        <v>108</v>
      </c>
      <c r="D164" s="18">
        <f>IF(D161=0,0,D162/D161-1)*100</f>
        <v>0</v>
      </c>
      <c r="E164" s="19" t="s">
        <v>22</v>
      </c>
      <c r="F164" s="22">
        <v>-10</v>
      </c>
      <c r="G164" s="22">
        <v>20</v>
      </c>
      <c r="H164" s="125" t="s">
        <v>23</v>
      </c>
      <c r="I164" s="119"/>
      <c r="J164" s="119"/>
      <c r="K164" s="119"/>
    </row>
    <row r="165" ht="24" customHeight="1" spans="1:11">
      <c r="A165" s="35" t="s">
        <v>743</v>
      </c>
      <c r="B165" s="36" t="s">
        <v>744</v>
      </c>
      <c r="C165" s="30" t="s">
        <v>26</v>
      </c>
      <c r="D165" s="18">
        <v>0</v>
      </c>
      <c r="E165" s="19"/>
      <c r="F165" s="19"/>
      <c r="G165" s="85"/>
      <c r="H165" s="53"/>
      <c r="I165" s="54"/>
      <c r="J165" s="54"/>
      <c r="K165" s="54"/>
    </row>
    <row r="166" ht="24" customHeight="1" spans="1:11">
      <c r="A166" s="32"/>
      <c r="B166" s="106"/>
      <c r="C166" s="30" t="s">
        <v>106</v>
      </c>
      <c r="D166" s="18">
        <v>0</v>
      </c>
      <c r="E166" s="19"/>
      <c r="F166" s="19"/>
      <c r="G166" s="85"/>
      <c r="H166" s="53"/>
      <c r="I166" s="54"/>
      <c r="J166" s="54"/>
      <c r="K166" s="54"/>
    </row>
    <row r="167" ht="24" customHeight="1" spans="1:11">
      <c r="A167" s="35"/>
      <c r="B167" s="36"/>
      <c r="C167" s="30" t="s">
        <v>107</v>
      </c>
      <c r="D167" s="18">
        <f>D166-D165</f>
        <v>0</v>
      </c>
      <c r="E167" s="19"/>
      <c r="F167" s="19"/>
      <c r="G167" s="85"/>
      <c r="H167" s="57"/>
      <c r="I167" s="54"/>
      <c r="J167" s="54"/>
      <c r="K167" s="54"/>
    </row>
    <row r="168" ht="24" customHeight="1" spans="1:11">
      <c r="A168" s="32"/>
      <c r="B168" s="106"/>
      <c r="C168" s="30" t="s">
        <v>108</v>
      </c>
      <c r="D168" s="44">
        <f>IF(D165=0,0,D166/D165-1)*100</f>
        <v>0</v>
      </c>
      <c r="E168" s="28" t="s">
        <v>22</v>
      </c>
      <c r="F168" s="29">
        <v>-10</v>
      </c>
      <c r="G168" s="29">
        <v>20</v>
      </c>
      <c r="H168" s="118" t="s">
        <v>23</v>
      </c>
      <c r="I168" s="119"/>
      <c r="J168" s="119"/>
      <c r="K168" s="119"/>
    </row>
    <row r="169" ht="24" customHeight="1" spans="1:11">
      <c r="A169" s="35" t="s">
        <v>745</v>
      </c>
      <c r="B169" s="36" t="s">
        <v>746</v>
      </c>
      <c r="C169" s="37" t="s">
        <v>26</v>
      </c>
      <c r="D169" s="58">
        <v>0</v>
      </c>
      <c r="E169" s="38" t="s">
        <v>22</v>
      </c>
      <c r="F169" s="59">
        <v>0</v>
      </c>
      <c r="G169" s="59">
        <v>3</v>
      </c>
      <c r="H169" s="62" t="s">
        <v>23</v>
      </c>
      <c r="I169" s="60"/>
      <c r="J169" s="60"/>
      <c r="K169" s="60"/>
    </row>
    <row r="170" ht="24" customHeight="1" spans="1:11">
      <c r="A170" s="32"/>
      <c r="B170" s="106"/>
      <c r="C170" s="27" t="s">
        <v>106</v>
      </c>
      <c r="D170" s="18">
        <v>0</v>
      </c>
      <c r="E170" s="19" t="s">
        <v>22</v>
      </c>
      <c r="F170" s="22">
        <v>0</v>
      </c>
      <c r="G170" s="22">
        <v>3</v>
      </c>
      <c r="H170" s="107" t="s">
        <v>23</v>
      </c>
      <c r="I170" s="34"/>
      <c r="J170" s="34"/>
      <c r="K170" s="34"/>
    </row>
    <row r="171" ht="24" customHeight="1" spans="1:11">
      <c r="A171" s="35" t="s">
        <v>747</v>
      </c>
      <c r="B171" s="36" t="s">
        <v>748</v>
      </c>
      <c r="C171" s="30" t="s">
        <v>26</v>
      </c>
      <c r="D171" s="139">
        <v>0</v>
      </c>
      <c r="E171" s="19"/>
      <c r="F171" s="22"/>
      <c r="G171" s="137"/>
      <c r="H171" s="53"/>
      <c r="I171" s="54"/>
      <c r="J171" s="54"/>
      <c r="K171" s="54"/>
    </row>
    <row r="172" ht="24" customHeight="1" spans="1:11">
      <c r="A172" s="15"/>
      <c r="B172" s="16"/>
      <c r="C172" s="30" t="s">
        <v>106</v>
      </c>
      <c r="D172" s="139">
        <v>0</v>
      </c>
      <c r="E172" s="19"/>
      <c r="F172" s="63"/>
      <c r="G172" s="137"/>
      <c r="H172" s="53"/>
      <c r="I172" s="54"/>
      <c r="J172" s="54"/>
      <c r="K172" s="54"/>
    </row>
    <row r="173" ht="24" customHeight="1" spans="1:11">
      <c r="A173" s="15"/>
      <c r="B173" s="16"/>
      <c r="C173" s="30" t="s">
        <v>107</v>
      </c>
      <c r="D173" s="139">
        <f>D172-D171</f>
        <v>0</v>
      </c>
      <c r="E173" s="19"/>
      <c r="F173" s="63"/>
      <c r="G173" s="137"/>
      <c r="H173" s="57"/>
      <c r="I173" s="54"/>
      <c r="J173" s="54"/>
      <c r="K173" s="54"/>
    </row>
    <row r="174" ht="24" customHeight="1" spans="1:11">
      <c r="A174" s="32"/>
      <c r="B174" s="106"/>
      <c r="C174" s="30" t="s">
        <v>108</v>
      </c>
      <c r="D174" s="18">
        <f>IF(D171=0,0,D172/D171-1)*100</f>
        <v>0</v>
      </c>
      <c r="E174" s="19" t="s">
        <v>22</v>
      </c>
      <c r="F174" s="22">
        <v>-10</v>
      </c>
      <c r="G174" s="22">
        <v>20</v>
      </c>
      <c r="H174" s="118" t="s">
        <v>23</v>
      </c>
      <c r="I174" s="119"/>
      <c r="J174" s="119"/>
      <c r="K174" s="119"/>
    </row>
    <row r="175" ht="24" customHeight="1" spans="1:11">
      <c r="A175" s="35" t="s">
        <v>749</v>
      </c>
      <c r="B175" s="36" t="s">
        <v>750</v>
      </c>
      <c r="C175" s="30" t="s">
        <v>26</v>
      </c>
      <c r="D175" s="18">
        <f>IF(D147=0,0,D171/D147)*100</f>
        <v>0</v>
      </c>
      <c r="E175" s="19" t="s">
        <v>22</v>
      </c>
      <c r="F175" s="22">
        <v>0</v>
      </c>
      <c r="G175" s="22">
        <v>3</v>
      </c>
      <c r="H175" s="118" t="s">
        <v>23</v>
      </c>
      <c r="I175" s="119"/>
      <c r="J175" s="119"/>
      <c r="K175" s="119"/>
    </row>
    <row r="176" ht="24" customHeight="1" spans="1:11">
      <c r="A176" s="32"/>
      <c r="B176" s="106"/>
      <c r="C176" s="30" t="s">
        <v>106</v>
      </c>
      <c r="D176" s="44">
        <f>IF(D148=0,0,D172/D148)*100</f>
        <v>0</v>
      </c>
      <c r="E176" s="28" t="s">
        <v>22</v>
      </c>
      <c r="F176" s="29">
        <v>0</v>
      </c>
      <c r="G176" s="29">
        <v>3</v>
      </c>
      <c r="H176" s="125" t="s">
        <v>23</v>
      </c>
      <c r="I176" s="119"/>
      <c r="J176" s="119"/>
      <c r="K176" s="119"/>
    </row>
    <row r="177" ht="24" customHeight="1" spans="1:11">
      <c r="A177" s="35" t="s">
        <v>751</v>
      </c>
      <c r="B177" s="36" t="s">
        <v>676</v>
      </c>
      <c r="C177" s="37" t="s">
        <v>26</v>
      </c>
      <c r="D177" s="58">
        <v>0</v>
      </c>
      <c r="E177" s="38"/>
      <c r="F177" s="39"/>
      <c r="G177" s="39"/>
      <c r="H177" s="40"/>
      <c r="I177" s="35"/>
      <c r="J177" s="35"/>
      <c r="K177" s="35"/>
    </row>
    <row r="178" ht="24" customHeight="1" spans="1:11">
      <c r="A178" s="15"/>
      <c r="B178" s="16"/>
      <c r="C178" s="17" t="s">
        <v>106</v>
      </c>
      <c r="D178" s="18">
        <v>0</v>
      </c>
      <c r="E178" s="19"/>
      <c r="F178" s="20"/>
      <c r="G178" s="20"/>
      <c r="H178" s="21"/>
      <c r="I178" s="15"/>
      <c r="J178" s="15"/>
      <c r="K178" s="15"/>
    </row>
    <row r="179" ht="24" customHeight="1" spans="1:11">
      <c r="A179" s="15"/>
      <c r="B179" s="16"/>
      <c r="C179" s="17" t="s">
        <v>107</v>
      </c>
      <c r="D179" s="18">
        <f>D178-D177</f>
        <v>0</v>
      </c>
      <c r="E179" s="19"/>
      <c r="F179" s="20"/>
      <c r="G179" s="20"/>
      <c r="H179" s="21"/>
      <c r="I179" s="15"/>
      <c r="J179" s="15"/>
      <c r="K179" s="15"/>
    </row>
    <row r="180" ht="24" customHeight="1" spans="1:11">
      <c r="A180" s="15"/>
      <c r="B180" s="16"/>
      <c r="C180" s="17" t="s">
        <v>108</v>
      </c>
      <c r="D180" s="18">
        <f>IF(D177=0,0,D178/D177-1)*100</f>
        <v>0</v>
      </c>
      <c r="E180" s="19" t="s">
        <v>22</v>
      </c>
      <c r="F180" s="22">
        <v>5</v>
      </c>
      <c r="G180" s="22">
        <v>20</v>
      </c>
      <c r="H180" s="62" t="s">
        <v>23</v>
      </c>
      <c r="I180" s="24"/>
      <c r="J180" s="24"/>
      <c r="K180" s="24"/>
    </row>
    <row r="181" ht="24" customHeight="1" spans="1:11">
      <c r="A181" s="15" t="s">
        <v>752</v>
      </c>
      <c r="B181" s="16" t="s">
        <v>753</v>
      </c>
      <c r="C181" s="17" t="s">
        <v>26</v>
      </c>
      <c r="D181" s="18">
        <v>0</v>
      </c>
      <c r="E181" s="19"/>
      <c r="F181" s="20"/>
      <c r="G181" s="20"/>
      <c r="H181" s="21"/>
      <c r="I181" s="15"/>
      <c r="J181" s="15"/>
      <c r="K181" s="15"/>
    </row>
    <row r="182" ht="24" customHeight="1" spans="1:11">
      <c r="A182" s="15"/>
      <c r="B182" s="16"/>
      <c r="C182" s="17" t="s">
        <v>106</v>
      </c>
      <c r="D182" s="18">
        <v>0</v>
      </c>
      <c r="E182" s="19"/>
      <c r="F182" s="20"/>
      <c r="G182" s="20"/>
      <c r="H182" s="21"/>
      <c r="I182" s="15"/>
      <c r="J182" s="15"/>
      <c r="K182" s="15"/>
    </row>
    <row r="183" ht="24" customHeight="1" spans="1:11">
      <c r="A183" s="15"/>
      <c r="B183" s="16"/>
      <c r="C183" s="17" t="s">
        <v>107</v>
      </c>
      <c r="D183" s="18">
        <f>D182-D181</f>
        <v>0</v>
      </c>
      <c r="E183" s="19"/>
      <c r="F183" s="20"/>
      <c r="G183" s="20"/>
      <c r="H183" s="21"/>
      <c r="I183" s="15"/>
      <c r="J183" s="15"/>
      <c r="K183" s="15"/>
    </row>
    <row r="184" ht="24" customHeight="1" spans="1:11">
      <c r="A184" s="15"/>
      <c r="B184" s="16"/>
      <c r="C184" s="17" t="s">
        <v>108</v>
      </c>
      <c r="D184" s="18">
        <f>IF(D181=0,0,D182/D181-1)*100</f>
        <v>0</v>
      </c>
      <c r="E184" s="19" t="s">
        <v>22</v>
      </c>
      <c r="F184" s="22">
        <v>5</v>
      </c>
      <c r="G184" s="22">
        <v>20</v>
      </c>
      <c r="H184" s="62" t="s">
        <v>23</v>
      </c>
      <c r="I184" s="24"/>
      <c r="J184" s="24"/>
      <c r="K184" s="24"/>
    </row>
    <row r="185" ht="24" customHeight="1" spans="1:11">
      <c r="A185" s="15" t="s">
        <v>754</v>
      </c>
      <c r="B185" s="16" t="s">
        <v>755</v>
      </c>
      <c r="C185" s="17" t="s">
        <v>26</v>
      </c>
      <c r="D185" s="18">
        <v>0</v>
      </c>
      <c r="E185" s="19" t="s">
        <v>22</v>
      </c>
      <c r="F185" s="22">
        <v>60</v>
      </c>
      <c r="G185" s="22">
        <v>300</v>
      </c>
      <c r="H185" s="62" t="s">
        <v>23</v>
      </c>
      <c r="I185" s="24"/>
      <c r="J185" s="24"/>
      <c r="K185" s="24"/>
    </row>
    <row r="186" ht="24" customHeight="1" spans="1:11">
      <c r="A186" s="15"/>
      <c r="B186" s="16"/>
      <c r="C186" s="17" t="s">
        <v>106</v>
      </c>
      <c r="D186" s="18">
        <v>0</v>
      </c>
      <c r="E186" s="19" t="s">
        <v>22</v>
      </c>
      <c r="F186" s="22">
        <v>60</v>
      </c>
      <c r="G186" s="22">
        <v>300</v>
      </c>
      <c r="H186" s="62" t="s">
        <v>23</v>
      </c>
      <c r="I186" s="24"/>
      <c r="J186" s="24"/>
      <c r="K186" s="24"/>
    </row>
    <row r="187" ht="24" customHeight="1" spans="1:11">
      <c r="A187" s="12" t="s">
        <v>330</v>
      </c>
      <c r="B187" s="12"/>
      <c r="C187" s="13"/>
      <c r="D187" s="61"/>
      <c r="E187" s="61"/>
      <c r="F187" s="61"/>
      <c r="G187" s="61"/>
      <c r="H187" s="14"/>
      <c r="I187" s="61"/>
      <c r="J187" s="61"/>
      <c r="K187" s="61"/>
    </row>
    <row r="188" ht="24" customHeight="1" spans="1:11">
      <c r="A188" s="15" t="s">
        <v>536</v>
      </c>
      <c r="B188" s="15" t="s">
        <v>756</v>
      </c>
      <c r="C188" s="17" t="s">
        <v>26</v>
      </c>
      <c r="D188" s="18">
        <f>IF(D177=0,0,D19/D177)*100</f>
        <v>0</v>
      </c>
      <c r="E188" s="19" t="s">
        <v>22</v>
      </c>
      <c r="F188" s="22">
        <v>0.2</v>
      </c>
      <c r="G188" s="22">
        <v>1</v>
      </c>
      <c r="H188" s="62" t="s">
        <v>23</v>
      </c>
      <c r="I188" s="24"/>
      <c r="J188" s="24"/>
      <c r="K188" s="24"/>
    </row>
    <row r="189" ht="24" customHeight="1" spans="1:11">
      <c r="A189" s="15"/>
      <c r="B189" s="15"/>
      <c r="C189" s="17" t="s">
        <v>106</v>
      </c>
      <c r="D189" s="18">
        <f>IF(D178=0,0,D20/D178)*100</f>
        <v>0</v>
      </c>
      <c r="E189" s="19" t="s">
        <v>22</v>
      </c>
      <c r="F189" s="22">
        <v>0.2</v>
      </c>
      <c r="G189" s="22">
        <v>1</v>
      </c>
      <c r="H189" s="62" t="s">
        <v>23</v>
      </c>
      <c r="I189" s="24"/>
      <c r="J189" s="24"/>
      <c r="K189" s="24"/>
    </row>
    <row r="190" ht="24" customHeight="1" spans="1:11">
      <c r="A190" s="15"/>
      <c r="B190" s="15"/>
      <c r="C190" s="17" t="s">
        <v>107</v>
      </c>
      <c r="D190" s="18">
        <f>D189-D188</f>
        <v>0</v>
      </c>
      <c r="E190" s="19" t="s">
        <v>22</v>
      </c>
      <c r="F190" s="22">
        <v>-0.2</v>
      </c>
      <c r="G190" s="22">
        <v>0.2</v>
      </c>
      <c r="H190" s="62" t="s">
        <v>23</v>
      </c>
      <c r="I190" s="24"/>
      <c r="J190" s="24"/>
      <c r="K190" s="24"/>
    </row>
    <row r="191" ht="24" customHeight="1" spans="1:11">
      <c r="A191" s="15" t="s">
        <v>757</v>
      </c>
      <c r="B191" s="15" t="s">
        <v>758</v>
      </c>
      <c r="C191" s="17" t="s">
        <v>26</v>
      </c>
      <c r="D191" s="18">
        <v>0</v>
      </c>
      <c r="E191" s="19" t="s">
        <v>22</v>
      </c>
      <c r="F191" s="22">
        <v>0</v>
      </c>
      <c r="G191" s="22">
        <v>3</v>
      </c>
      <c r="H191" s="62" t="s">
        <v>23</v>
      </c>
      <c r="I191" s="24"/>
      <c r="J191" s="24"/>
      <c r="K191" s="24"/>
    </row>
    <row r="192" ht="24" customHeight="1" spans="1:11">
      <c r="A192" s="15"/>
      <c r="B192" s="15"/>
      <c r="C192" s="17" t="s">
        <v>106</v>
      </c>
      <c r="D192" s="18">
        <f>IF(D11=0,0,D110/D11)*100</f>
        <v>0</v>
      </c>
      <c r="E192" s="19" t="s">
        <v>22</v>
      </c>
      <c r="F192" s="22">
        <v>0</v>
      </c>
      <c r="G192" s="22">
        <v>3</v>
      </c>
      <c r="H192" s="62" t="s">
        <v>23</v>
      </c>
      <c r="I192" s="24"/>
      <c r="J192" s="24"/>
      <c r="K192" s="24"/>
    </row>
  </sheetData>
  <mergeCells count="114">
    <mergeCell ref="A1:K1"/>
    <mergeCell ref="F4:G4"/>
    <mergeCell ref="A6:I6"/>
    <mergeCell ref="A60:I60"/>
    <mergeCell ref="A125:I125"/>
    <mergeCell ref="A138:I138"/>
    <mergeCell ref="A187:I187"/>
    <mergeCell ref="A4:A5"/>
    <mergeCell ref="A7:A10"/>
    <mergeCell ref="A11:A14"/>
    <mergeCell ref="A15:A18"/>
    <mergeCell ref="A19:A22"/>
    <mergeCell ref="A23:A26"/>
    <mergeCell ref="A27:A30"/>
    <mergeCell ref="A31:A34"/>
    <mergeCell ref="A35:A36"/>
    <mergeCell ref="A37:A40"/>
    <mergeCell ref="A41:A46"/>
    <mergeCell ref="A47:A50"/>
    <mergeCell ref="A51:A53"/>
    <mergeCell ref="A54:A57"/>
    <mergeCell ref="A58:A59"/>
    <mergeCell ref="A61:A64"/>
    <mergeCell ref="A65:A68"/>
    <mergeCell ref="A69:A72"/>
    <mergeCell ref="A73:A76"/>
    <mergeCell ref="A77:A80"/>
    <mergeCell ref="A81:A84"/>
    <mergeCell ref="A85:A88"/>
    <mergeCell ref="A89:A92"/>
    <mergeCell ref="A93:A96"/>
    <mergeCell ref="A97:A100"/>
    <mergeCell ref="A101:A104"/>
    <mergeCell ref="A105:A108"/>
    <mergeCell ref="A109:A112"/>
    <mergeCell ref="A113:A116"/>
    <mergeCell ref="A117:A120"/>
    <mergeCell ref="A121:A124"/>
    <mergeCell ref="A126:A129"/>
    <mergeCell ref="A130:A133"/>
    <mergeCell ref="A134:A137"/>
    <mergeCell ref="A139:A142"/>
    <mergeCell ref="A143:A146"/>
    <mergeCell ref="A147:A150"/>
    <mergeCell ref="A151:A154"/>
    <mergeCell ref="A155:A156"/>
    <mergeCell ref="A157:A160"/>
    <mergeCell ref="A161:A164"/>
    <mergeCell ref="A165:A168"/>
    <mergeCell ref="A169:A170"/>
    <mergeCell ref="A171:A174"/>
    <mergeCell ref="A175:A176"/>
    <mergeCell ref="A177:A180"/>
    <mergeCell ref="A181:A184"/>
    <mergeCell ref="A185:A186"/>
    <mergeCell ref="A188:A190"/>
    <mergeCell ref="A191:A192"/>
    <mergeCell ref="B4:B5"/>
    <mergeCell ref="B7:B10"/>
    <mergeCell ref="B11:B14"/>
    <mergeCell ref="B15:B18"/>
    <mergeCell ref="B19:B22"/>
    <mergeCell ref="B23:B26"/>
    <mergeCell ref="B27:B30"/>
    <mergeCell ref="B31:B34"/>
    <mergeCell ref="B35:B36"/>
    <mergeCell ref="B37:B40"/>
    <mergeCell ref="B41:B46"/>
    <mergeCell ref="B47:B50"/>
    <mergeCell ref="B51:B53"/>
    <mergeCell ref="B54:B57"/>
    <mergeCell ref="B58:B59"/>
    <mergeCell ref="B61:B64"/>
    <mergeCell ref="B65:B68"/>
    <mergeCell ref="B69:B72"/>
    <mergeCell ref="B73:B76"/>
    <mergeCell ref="B77:B80"/>
    <mergeCell ref="B81:B84"/>
    <mergeCell ref="B85:B88"/>
    <mergeCell ref="B89:B92"/>
    <mergeCell ref="B93:B96"/>
    <mergeCell ref="B97:B100"/>
    <mergeCell ref="B101:B104"/>
    <mergeCell ref="B105:B108"/>
    <mergeCell ref="B109:B112"/>
    <mergeCell ref="B113:B116"/>
    <mergeCell ref="B117:B120"/>
    <mergeCell ref="B121:B124"/>
    <mergeCell ref="B126:B129"/>
    <mergeCell ref="B130:B133"/>
    <mergeCell ref="B134:B137"/>
    <mergeCell ref="B139:B142"/>
    <mergeCell ref="B143:B146"/>
    <mergeCell ref="B147:B150"/>
    <mergeCell ref="B151:B154"/>
    <mergeCell ref="B155:B156"/>
    <mergeCell ref="B157:B160"/>
    <mergeCell ref="B161:B164"/>
    <mergeCell ref="B165:B168"/>
    <mergeCell ref="B169:B170"/>
    <mergeCell ref="B171:B174"/>
    <mergeCell ref="B175:B176"/>
    <mergeCell ref="B177:B180"/>
    <mergeCell ref="B181:B184"/>
    <mergeCell ref="B185:B186"/>
    <mergeCell ref="B188:B190"/>
    <mergeCell ref="B191:B192"/>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9"/>
  <sheetViews>
    <sheetView zoomScalePageLayoutView="60" workbookViewId="0">
      <pane topLeftCell="F7" activePane="bottomRight" state="frozen"/>
      <selection activeCell="A1" sqref="$A1:$XFD1048576"/>
    </sheetView>
  </sheetViews>
  <sheetFormatPr defaultColWidth="8" defaultRowHeight="13.5"/>
  <cols>
    <col min="1" max="1" width="22.8" style="1"/>
    <col min="2" max="2" width="33.4166666666667" style="1"/>
    <col min="3" max="3" width="36.425" style="1"/>
    <col min="4" max="4" width="22.8" style="1"/>
    <col min="5" max="5" width="5.73333333333333" style="1"/>
    <col min="6" max="6" width="9.175" style="1"/>
    <col min="7" max="7" width="8.74166666666667" style="1"/>
    <col min="8" max="8" width="7.6" style="1"/>
    <col min="9" max="11" width="30.4" style="1"/>
  </cols>
  <sheetData>
    <row r="1" ht="34.5" customHeight="1" spans="1:11">
      <c r="A1" s="64" t="s">
        <v>759</v>
      </c>
      <c r="B1" s="65"/>
      <c r="C1" s="65"/>
      <c r="D1" s="65"/>
      <c r="E1" s="65"/>
      <c r="F1" s="65"/>
      <c r="G1" s="65"/>
      <c r="H1" s="3"/>
      <c r="I1" s="65"/>
      <c r="J1" s="65"/>
      <c r="K1" s="65"/>
    </row>
    <row r="2" ht="9.75" customHeight="1" spans="1:11">
      <c r="A2" s="66" t="s">
        <v>760</v>
      </c>
      <c r="B2" s="67"/>
      <c r="C2" s="67"/>
      <c r="D2" s="67"/>
      <c r="E2" s="67"/>
      <c r="F2" s="67"/>
      <c r="G2" s="67"/>
      <c r="H2" s="3"/>
      <c r="I2" s="67"/>
      <c r="J2" s="67"/>
      <c r="K2" s="67"/>
    </row>
    <row r="3" ht="12.75" customHeight="1" spans="1:11">
      <c r="A3" s="6" t="s">
        <v>2</v>
      </c>
      <c r="B3" s="68"/>
      <c r="C3" s="69"/>
      <c r="D3" s="69"/>
      <c r="E3" s="69"/>
      <c r="F3" s="69"/>
      <c r="G3" s="69"/>
      <c r="H3" s="8"/>
      <c r="I3" s="69"/>
      <c r="J3" s="69"/>
      <c r="K3" s="69" t="s">
        <v>3</v>
      </c>
    </row>
    <row r="4" ht="18" customHeight="1" spans="1:11">
      <c r="A4" s="11" t="s">
        <v>4</v>
      </c>
      <c r="B4" s="70" t="s">
        <v>5</v>
      </c>
      <c r="C4" s="10" t="s">
        <v>6</v>
      </c>
      <c r="D4" s="10" t="s">
        <v>7</v>
      </c>
      <c r="E4" s="11" t="s">
        <v>8</v>
      </c>
      <c r="F4" s="10" t="s">
        <v>9</v>
      </c>
      <c r="G4" s="10"/>
      <c r="H4" s="11" t="s">
        <v>10</v>
      </c>
      <c r="I4" s="10" t="s">
        <v>11</v>
      </c>
      <c r="J4" s="10" t="s">
        <v>12</v>
      </c>
      <c r="K4" s="10" t="s">
        <v>13</v>
      </c>
    </row>
    <row r="5" ht="19.5" customHeight="1" spans="1:11">
      <c r="A5" s="11"/>
      <c r="B5" s="71"/>
      <c r="C5" s="10"/>
      <c r="D5" s="10"/>
      <c r="E5" s="10"/>
      <c r="F5" s="10" t="s">
        <v>14</v>
      </c>
      <c r="G5" s="10" t="s">
        <v>15</v>
      </c>
      <c r="H5" s="10"/>
      <c r="I5" s="10"/>
      <c r="J5" s="10"/>
      <c r="K5" s="10"/>
    </row>
    <row r="6" ht="22.5" customHeight="1" spans="1:11">
      <c r="A6" s="72" t="s">
        <v>16</v>
      </c>
      <c r="B6" s="73"/>
      <c r="C6" s="73"/>
      <c r="D6" s="73"/>
      <c r="E6" s="73"/>
      <c r="F6" s="73"/>
      <c r="G6" s="73"/>
      <c r="H6" s="74"/>
      <c r="I6" s="73"/>
      <c r="J6" s="73"/>
      <c r="K6" s="73"/>
    </row>
    <row r="7" ht="22.5" customHeight="1" spans="1:11">
      <c r="A7" s="47" t="s">
        <v>242</v>
      </c>
      <c r="B7" s="75" t="s">
        <v>18</v>
      </c>
      <c r="C7" s="76" t="s">
        <v>19</v>
      </c>
      <c r="D7" s="56">
        <v>0</v>
      </c>
      <c r="E7" s="77"/>
      <c r="F7" s="78"/>
      <c r="G7" s="78"/>
      <c r="H7" s="79"/>
      <c r="I7" s="47"/>
      <c r="J7" s="47"/>
      <c r="K7" s="47"/>
    </row>
    <row r="8" ht="22.5" customHeight="1" spans="1:11">
      <c r="A8" s="47"/>
      <c r="B8" s="75"/>
      <c r="C8" s="76" t="s">
        <v>20</v>
      </c>
      <c r="D8" s="56">
        <v>0</v>
      </c>
      <c r="E8" s="51"/>
      <c r="F8" s="78"/>
      <c r="G8" s="78"/>
      <c r="H8" s="79"/>
      <c r="I8" s="47"/>
      <c r="J8" s="47"/>
      <c r="K8" s="47"/>
    </row>
    <row r="9" ht="22.5" customHeight="1" spans="1:11">
      <c r="A9" s="47"/>
      <c r="B9" s="75"/>
      <c r="C9" s="76" t="s">
        <v>21</v>
      </c>
      <c r="D9" s="56">
        <f>D8-D7</f>
        <v>0</v>
      </c>
      <c r="E9" s="51" t="s">
        <v>22</v>
      </c>
      <c r="F9" s="52">
        <v>0</v>
      </c>
      <c r="G9" s="52">
        <v>0</v>
      </c>
      <c r="H9" s="80" t="s">
        <v>23</v>
      </c>
      <c r="I9" s="81"/>
      <c r="J9" s="81"/>
      <c r="K9" s="81"/>
    </row>
    <row r="10" ht="22.5" customHeight="1" spans="1:11">
      <c r="A10" s="82" t="s">
        <v>41</v>
      </c>
      <c r="B10" s="83"/>
      <c r="C10" s="83"/>
      <c r="D10" s="83"/>
      <c r="E10" s="83"/>
      <c r="F10" s="83"/>
      <c r="G10" s="83"/>
      <c r="H10" s="84"/>
      <c r="I10" s="83"/>
      <c r="J10" s="83"/>
      <c r="K10" s="83"/>
    </row>
    <row r="11" ht="22.5" customHeight="1" spans="1:11">
      <c r="A11" s="15" t="s">
        <v>761</v>
      </c>
      <c r="B11" s="41" t="s">
        <v>762</v>
      </c>
      <c r="C11" s="17" t="s">
        <v>44</v>
      </c>
      <c r="D11" s="18">
        <v>0</v>
      </c>
      <c r="E11" s="19"/>
      <c r="F11" s="20"/>
      <c r="G11" s="20"/>
      <c r="H11" s="21"/>
      <c r="I11" s="15"/>
      <c r="J11" s="15"/>
      <c r="K11" s="15"/>
    </row>
    <row r="12" ht="22.5" customHeight="1" spans="1:11">
      <c r="A12" s="15"/>
      <c r="B12" s="42"/>
      <c r="C12" s="17" t="s">
        <v>26</v>
      </c>
      <c r="D12" s="18">
        <v>0</v>
      </c>
      <c r="E12" s="19"/>
      <c r="F12" s="45"/>
      <c r="G12" s="45"/>
      <c r="H12" s="46"/>
      <c r="I12" s="15"/>
      <c r="J12" s="15"/>
      <c r="K12" s="15"/>
    </row>
    <row r="13" ht="22.5" customHeight="1" spans="1:11">
      <c r="A13" s="15"/>
      <c r="B13" s="43"/>
      <c r="C13" s="17" t="s">
        <v>45</v>
      </c>
      <c r="D13" s="18">
        <f>IF(D11=0,0,D12/D11)*100</f>
        <v>0</v>
      </c>
      <c r="E13" s="85" t="s">
        <v>22</v>
      </c>
      <c r="F13" s="86">
        <v>95</v>
      </c>
      <c r="G13" s="86">
        <v>105</v>
      </c>
      <c r="H13" s="87" t="s">
        <v>23</v>
      </c>
      <c r="I13" s="24"/>
      <c r="J13" s="24"/>
      <c r="K13" s="24"/>
    </row>
    <row r="14" ht="22.5" customHeight="1" spans="1:11">
      <c r="A14" s="15" t="s">
        <v>46</v>
      </c>
      <c r="B14" s="41" t="s">
        <v>763</v>
      </c>
      <c r="C14" s="17" t="s">
        <v>44</v>
      </c>
      <c r="D14" s="18">
        <v>0</v>
      </c>
      <c r="E14" s="19"/>
      <c r="F14" s="20"/>
      <c r="G14" s="20"/>
      <c r="H14" s="21"/>
      <c r="I14" s="15"/>
      <c r="J14" s="15"/>
      <c r="K14" s="15"/>
    </row>
    <row r="15" ht="22.5" customHeight="1" spans="1:11">
      <c r="A15" s="15"/>
      <c r="B15" s="42"/>
      <c r="C15" s="17" t="s">
        <v>26</v>
      </c>
      <c r="D15" s="18">
        <v>0</v>
      </c>
      <c r="E15" s="19"/>
      <c r="F15" s="45"/>
      <c r="G15" s="45"/>
      <c r="H15" s="46"/>
      <c r="I15" s="15"/>
      <c r="J15" s="15"/>
      <c r="K15" s="15"/>
    </row>
    <row r="16" ht="22.5" customHeight="1" spans="1:11">
      <c r="A16" s="15"/>
      <c r="B16" s="43"/>
      <c r="C16" s="17" t="s">
        <v>45</v>
      </c>
      <c r="D16" s="18">
        <f>IF(D14=0,0,D15/D14)*100</f>
        <v>0</v>
      </c>
      <c r="E16" s="85" t="s">
        <v>22</v>
      </c>
      <c r="F16" s="86">
        <v>95</v>
      </c>
      <c r="G16" s="86">
        <v>105</v>
      </c>
      <c r="H16" s="87" t="s">
        <v>23</v>
      </c>
      <c r="I16" s="24"/>
      <c r="J16" s="24"/>
      <c r="K16" s="24"/>
    </row>
    <row r="17" ht="22.5" customHeight="1" spans="1:11">
      <c r="A17" s="15" t="s">
        <v>764</v>
      </c>
      <c r="B17" s="41" t="s">
        <v>765</v>
      </c>
      <c r="C17" s="17" t="s">
        <v>44</v>
      </c>
      <c r="D17" s="18">
        <v>0</v>
      </c>
      <c r="E17" s="19"/>
      <c r="F17" s="20"/>
      <c r="G17" s="20"/>
      <c r="H17" s="21"/>
      <c r="I17" s="15"/>
      <c r="J17" s="15"/>
      <c r="K17" s="15"/>
    </row>
    <row r="18" ht="22.5" customHeight="1" spans="1:11">
      <c r="A18" s="15"/>
      <c r="B18" s="42"/>
      <c r="C18" s="17" t="s">
        <v>26</v>
      </c>
      <c r="D18" s="18">
        <v>0</v>
      </c>
      <c r="E18" s="19"/>
      <c r="F18" s="45"/>
      <c r="G18" s="45"/>
      <c r="H18" s="46"/>
      <c r="I18" s="15"/>
      <c r="J18" s="15"/>
      <c r="K18" s="15"/>
    </row>
    <row r="19" ht="22.5" customHeight="1" spans="1:11">
      <c r="A19" s="15"/>
      <c r="B19" s="43"/>
      <c r="C19" s="17" t="s">
        <v>45</v>
      </c>
      <c r="D19" s="18">
        <f>IF(D17=0,0,D18/D17)*100</f>
        <v>0</v>
      </c>
      <c r="E19" s="85" t="s">
        <v>22</v>
      </c>
      <c r="F19" s="86">
        <v>95</v>
      </c>
      <c r="G19" s="86">
        <v>105</v>
      </c>
      <c r="H19" s="87" t="s">
        <v>23</v>
      </c>
      <c r="I19" s="24"/>
      <c r="J19" s="24"/>
      <c r="K19" s="24"/>
    </row>
    <row r="20" ht="22.5" customHeight="1" spans="1:11">
      <c r="A20" s="15" t="s">
        <v>766</v>
      </c>
      <c r="B20" s="41" t="s">
        <v>767</v>
      </c>
      <c r="C20" s="17" t="s">
        <v>44</v>
      </c>
      <c r="D20" s="18">
        <v>0</v>
      </c>
      <c r="E20" s="19"/>
      <c r="F20" s="20"/>
      <c r="G20" s="20"/>
      <c r="H20" s="21"/>
      <c r="I20" s="15"/>
      <c r="J20" s="15"/>
      <c r="K20" s="15"/>
    </row>
    <row r="21" ht="22.5" customHeight="1" spans="1:11">
      <c r="A21" s="15"/>
      <c r="B21" s="88"/>
      <c r="C21" s="17" t="s">
        <v>26</v>
      </c>
      <c r="D21" s="18">
        <v>0</v>
      </c>
      <c r="E21" s="19"/>
      <c r="F21" s="45"/>
      <c r="G21" s="45"/>
      <c r="H21" s="46"/>
      <c r="I21" s="15"/>
      <c r="J21" s="15"/>
      <c r="K21" s="15"/>
    </row>
    <row r="22" ht="22.5" customHeight="1" spans="1:11">
      <c r="A22" s="15"/>
      <c r="B22" s="89"/>
      <c r="C22" s="17" t="s">
        <v>45</v>
      </c>
      <c r="D22" s="18">
        <f>IF(D20=0,0,D21/D20)*100</f>
        <v>0</v>
      </c>
      <c r="E22" s="85" t="s">
        <v>22</v>
      </c>
      <c r="F22" s="86">
        <v>95</v>
      </c>
      <c r="G22" s="86">
        <v>105</v>
      </c>
      <c r="H22" s="87" t="s">
        <v>23</v>
      </c>
      <c r="I22" s="24"/>
      <c r="J22" s="24"/>
      <c r="K22" s="24"/>
    </row>
    <row r="23" ht="22.5" customHeight="1" spans="1:11">
      <c r="A23" s="15" t="s">
        <v>768</v>
      </c>
      <c r="B23" s="41" t="s">
        <v>769</v>
      </c>
      <c r="C23" s="17" t="s">
        <v>44</v>
      </c>
      <c r="D23" s="18">
        <v>0</v>
      </c>
      <c r="E23" s="19"/>
      <c r="F23" s="20"/>
      <c r="G23" s="20"/>
      <c r="H23" s="21"/>
      <c r="I23" s="15"/>
      <c r="J23" s="15"/>
      <c r="K23" s="15"/>
    </row>
    <row r="24" ht="22.5" customHeight="1" spans="1:11">
      <c r="A24" s="15"/>
      <c r="B24" s="42"/>
      <c r="C24" s="17" t="s">
        <v>26</v>
      </c>
      <c r="D24" s="18">
        <v>0</v>
      </c>
      <c r="E24" s="19"/>
      <c r="F24" s="45"/>
      <c r="G24" s="45"/>
      <c r="H24" s="46"/>
      <c r="I24" s="15"/>
      <c r="J24" s="15"/>
      <c r="K24" s="15"/>
    </row>
    <row r="25" ht="22.5" customHeight="1" spans="1:11">
      <c r="A25" s="15"/>
      <c r="B25" s="43"/>
      <c r="C25" s="17" t="s">
        <v>45</v>
      </c>
      <c r="D25" s="18">
        <f>IF(D23=0,0,D24/D23)*100</f>
        <v>0</v>
      </c>
      <c r="E25" s="85" t="s">
        <v>22</v>
      </c>
      <c r="F25" s="86">
        <v>95</v>
      </c>
      <c r="G25" s="86">
        <v>105</v>
      </c>
      <c r="H25" s="87" t="s">
        <v>23</v>
      </c>
      <c r="I25" s="24"/>
      <c r="J25" s="24"/>
      <c r="K25" s="24"/>
    </row>
    <row r="26" ht="22.5" customHeight="1" spans="1:11">
      <c r="A26" s="90" t="s">
        <v>770</v>
      </c>
      <c r="B26" s="41" t="s">
        <v>771</v>
      </c>
      <c r="C26" s="17" t="s">
        <v>44</v>
      </c>
      <c r="D26" s="18">
        <v>0</v>
      </c>
      <c r="E26" s="19"/>
      <c r="F26" s="20"/>
      <c r="G26" s="20"/>
      <c r="H26" s="21"/>
      <c r="I26" s="15"/>
      <c r="J26" s="15"/>
      <c r="K26" s="15"/>
    </row>
    <row r="27" ht="22.5" customHeight="1" spans="1:11">
      <c r="A27" s="91"/>
      <c r="B27" s="42"/>
      <c r="C27" s="17" t="s">
        <v>26</v>
      </c>
      <c r="D27" s="18">
        <v>0</v>
      </c>
      <c r="E27" s="19"/>
      <c r="F27" s="45"/>
      <c r="G27" s="45"/>
      <c r="H27" s="46"/>
      <c r="I27" s="15"/>
      <c r="J27" s="15"/>
      <c r="K27" s="15"/>
    </row>
    <row r="28" ht="22.5" customHeight="1" spans="1:11">
      <c r="A28" s="92"/>
      <c r="B28" s="43"/>
      <c r="C28" s="17" t="s">
        <v>45</v>
      </c>
      <c r="D28" s="18">
        <f>IF(D26=0,0,D27/D26)*100</f>
        <v>0</v>
      </c>
      <c r="E28" s="85" t="s">
        <v>22</v>
      </c>
      <c r="F28" s="86">
        <v>95</v>
      </c>
      <c r="G28" s="86">
        <v>105</v>
      </c>
      <c r="H28" s="87" t="s">
        <v>23</v>
      </c>
      <c r="I28" s="24"/>
      <c r="J28" s="24"/>
      <c r="K28" s="24"/>
    </row>
    <row r="29" ht="22.5" customHeight="1" spans="1:11">
      <c r="A29" s="90" t="s">
        <v>772</v>
      </c>
      <c r="B29" s="41" t="s">
        <v>773</v>
      </c>
      <c r="C29" s="17" t="s">
        <v>44</v>
      </c>
      <c r="D29" s="18">
        <v>0</v>
      </c>
      <c r="E29" s="19"/>
      <c r="F29" s="20"/>
      <c r="G29" s="20"/>
      <c r="H29" s="21"/>
      <c r="I29" s="15"/>
      <c r="J29" s="15"/>
      <c r="K29" s="15"/>
    </row>
    <row r="30" ht="22.5" customHeight="1" spans="1:11">
      <c r="A30" s="91"/>
      <c r="B30" s="42"/>
      <c r="C30" s="17" t="s">
        <v>26</v>
      </c>
      <c r="D30" s="18">
        <v>0</v>
      </c>
      <c r="E30" s="19"/>
      <c r="F30" s="45"/>
      <c r="G30" s="45"/>
      <c r="H30" s="46"/>
      <c r="I30" s="15"/>
      <c r="J30" s="15"/>
      <c r="K30" s="15"/>
    </row>
    <row r="31" ht="22.5" customHeight="1" spans="1:11">
      <c r="A31" s="92"/>
      <c r="B31" s="43"/>
      <c r="C31" s="17" t="s">
        <v>45</v>
      </c>
      <c r="D31" s="18">
        <f>IF(D29=0,0,D30/D29)*100</f>
        <v>0</v>
      </c>
      <c r="E31" s="85" t="s">
        <v>22</v>
      </c>
      <c r="F31" s="86">
        <v>95</v>
      </c>
      <c r="G31" s="86">
        <v>105</v>
      </c>
      <c r="H31" s="87" t="s">
        <v>23</v>
      </c>
      <c r="I31" s="24"/>
      <c r="J31" s="24"/>
      <c r="K31" s="24"/>
    </row>
    <row r="32" ht="22.5" customHeight="1" spans="1:11">
      <c r="A32" s="90" t="s">
        <v>774</v>
      </c>
      <c r="B32" s="41" t="s">
        <v>775</v>
      </c>
      <c r="C32" s="17" t="s">
        <v>44</v>
      </c>
      <c r="D32" s="18">
        <v>0</v>
      </c>
      <c r="E32" s="19"/>
      <c r="F32" s="20"/>
      <c r="G32" s="20"/>
      <c r="H32" s="21"/>
      <c r="I32" s="15"/>
      <c r="J32" s="15"/>
      <c r="K32" s="15"/>
    </row>
    <row r="33" ht="22.5" customHeight="1" spans="1:11">
      <c r="A33" s="91"/>
      <c r="B33" s="42"/>
      <c r="C33" s="17" t="s">
        <v>26</v>
      </c>
      <c r="D33" s="18">
        <v>0</v>
      </c>
      <c r="E33" s="19"/>
      <c r="F33" s="45"/>
      <c r="G33" s="45"/>
      <c r="H33" s="46"/>
      <c r="I33" s="15"/>
      <c r="J33" s="15"/>
      <c r="K33" s="15"/>
    </row>
    <row r="34" ht="22.5" customHeight="1" spans="1:11">
      <c r="A34" s="92"/>
      <c r="B34" s="43"/>
      <c r="C34" s="17" t="s">
        <v>45</v>
      </c>
      <c r="D34" s="18">
        <f>IF(D32=0,0,D33/D32)*100</f>
        <v>0</v>
      </c>
      <c r="E34" s="85" t="s">
        <v>22</v>
      </c>
      <c r="F34" s="86">
        <v>95</v>
      </c>
      <c r="G34" s="86">
        <v>105</v>
      </c>
      <c r="H34" s="87" t="s">
        <v>23</v>
      </c>
      <c r="I34" s="24"/>
      <c r="J34" s="24"/>
      <c r="K34" s="24"/>
    </row>
    <row r="35" ht="22.5" customHeight="1" spans="1:11">
      <c r="A35" s="90" t="s">
        <v>776</v>
      </c>
      <c r="B35" s="41" t="s">
        <v>777</v>
      </c>
      <c r="C35" s="17" t="s">
        <v>44</v>
      </c>
      <c r="D35" s="18">
        <v>0</v>
      </c>
      <c r="E35" s="19"/>
      <c r="F35" s="20"/>
      <c r="G35" s="20"/>
      <c r="H35" s="21"/>
      <c r="I35" s="15"/>
      <c r="J35" s="15"/>
      <c r="K35" s="15"/>
    </row>
    <row r="36" ht="22.5" customHeight="1" spans="1:11">
      <c r="A36" s="91"/>
      <c r="B36" s="42"/>
      <c r="C36" s="17" t="s">
        <v>26</v>
      </c>
      <c r="D36" s="18">
        <v>0</v>
      </c>
      <c r="E36" s="19"/>
      <c r="F36" s="45"/>
      <c r="G36" s="45"/>
      <c r="H36" s="46"/>
      <c r="I36" s="15"/>
      <c r="J36" s="15"/>
      <c r="K36" s="15"/>
    </row>
    <row r="37" ht="22.5" customHeight="1" spans="1:11">
      <c r="A37" s="92"/>
      <c r="B37" s="43"/>
      <c r="C37" s="17" t="s">
        <v>45</v>
      </c>
      <c r="D37" s="18">
        <f>IF(D35=0,0,D36/D35)*100</f>
        <v>0</v>
      </c>
      <c r="E37" s="85" t="s">
        <v>22</v>
      </c>
      <c r="F37" s="86">
        <v>95</v>
      </c>
      <c r="G37" s="86">
        <v>105</v>
      </c>
      <c r="H37" s="87" t="s">
        <v>23</v>
      </c>
      <c r="I37" s="24"/>
      <c r="J37" s="24"/>
      <c r="K37" s="24"/>
    </row>
    <row r="38" ht="22.5" customHeight="1" spans="1:11">
      <c r="A38" s="90" t="s">
        <v>778</v>
      </c>
      <c r="B38" s="41" t="s">
        <v>779</v>
      </c>
      <c r="C38" s="17" t="s">
        <v>44</v>
      </c>
      <c r="D38" s="18">
        <v>0</v>
      </c>
      <c r="E38" s="19"/>
      <c r="F38" s="20"/>
      <c r="G38" s="20"/>
      <c r="H38" s="21"/>
      <c r="I38" s="15"/>
      <c r="J38" s="15"/>
      <c r="K38" s="15"/>
    </row>
    <row r="39" ht="22.5" customHeight="1" spans="1:11">
      <c r="A39" s="91"/>
      <c r="B39" s="42"/>
      <c r="C39" s="17" t="s">
        <v>26</v>
      </c>
      <c r="D39" s="18">
        <v>0</v>
      </c>
      <c r="E39" s="19"/>
      <c r="F39" s="45"/>
      <c r="G39" s="45"/>
      <c r="H39" s="46"/>
      <c r="I39" s="15"/>
      <c r="J39" s="15"/>
      <c r="K39" s="15"/>
    </row>
    <row r="40" ht="22.5" customHeight="1" spans="1:11">
      <c r="A40" s="92"/>
      <c r="B40" s="43"/>
      <c r="C40" s="17" t="s">
        <v>45</v>
      </c>
      <c r="D40" s="18">
        <f>IF(D38=0,0,D39/D38)*100</f>
        <v>0</v>
      </c>
      <c r="E40" s="85" t="s">
        <v>22</v>
      </c>
      <c r="F40" s="86">
        <v>95</v>
      </c>
      <c r="G40" s="86">
        <v>105</v>
      </c>
      <c r="H40" s="87" t="s">
        <v>23</v>
      </c>
      <c r="I40" s="24"/>
      <c r="J40" s="24"/>
      <c r="K40" s="24"/>
    </row>
    <row r="41" ht="22.5" customHeight="1" spans="1:11">
      <c r="A41" s="12" t="s">
        <v>52</v>
      </c>
      <c r="B41" s="13"/>
      <c r="C41" s="13"/>
      <c r="D41" s="13"/>
      <c r="E41" s="13"/>
      <c r="F41" s="13"/>
      <c r="G41" s="13"/>
      <c r="H41" s="93"/>
      <c r="I41" s="13"/>
      <c r="J41" s="13"/>
      <c r="K41" s="13"/>
    </row>
    <row r="42" ht="22.5" customHeight="1" spans="1:11">
      <c r="A42" s="15" t="s">
        <v>780</v>
      </c>
      <c r="B42" s="41" t="s">
        <v>762</v>
      </c>
      <c r="C42" s="17" t="s">
        <v>54</v>
      </c>
      <c r="D42" s="18">
        <v>0</v>
      </c>
      <c r="E42" s="19"/>
      <c r="F42" s="20"/>
      <c r="G42" s="20"/>
      <c r="H42" s="21"/>
      <c r="I42" s="15"/>
      <c r="J42" s="15"/>
      <c r="K42" s="15"/>
    </row>
    <row r="43" ht="22.5" customHeight="1" spans="1:11">
      <c r="A43" s="15"/>
      <c r="B43" s="42"/>
      <c r="C43" s="15" t="s">
        <v>26</v>
      </c>
      <c r="D43" s="18">
        <v>0</v>
      </c>
      <c r="E43" s="19"/>
      <c r="F43" s="45"/>
      <c r="G43" s="45"/>
      <c r="H43" s="46"/>
      <c r="I43" s="15"/>
      <c r="J43" s="15"/>
      <c r="K43" s="15"/>
    </row>
    <row r="44" ht="22.5" customHeight="1" spans="1:11">
      <c r="A44" s="15"/>
      <c r="B44" s="43"/>
      <c r="C44" s="15" t="s">
        <v>55</v>
      </c>
      <c r="D44" s="18">
        <f>IF(D43=0,0,D42/D43*100)</f>
        <v>0</v>
      </c>
      <c r="E44" s="85" t="s">
        <v>22</v>
      </c>
      <c r="F44" s="86">
        <v>65</v>
      </c>
      <c r="G44" s="86">
        <v>80</v>
      </c>
      <c r="H44" s="87" t="s">
        <v>23</v>
      </c>
      <c r="I44" s="24"/>
      <c r="J44" s="24"/>
      <c r="K44" s="24"/>
    </row>
    <row r="45" ht="22.5" customHeight="1" spans="1:11">
      <c r="A45" s="15" t="s">
        <v>56</v>
      </c>
      <c r="B45" s="41" t="s">
        <v>763</v>
      </c>
      <c r="C45" s="15" t="s">
        <v>54</v>
      </c>
      <c r="D45" s="18">
        <v>0</v>
      </c>
      <c r="E45" s="19"/>
      <c r="F45" s="22"/>
      <c r="G45" s="22"/>
      <c r="H45" s="94"/>
      <c r="I45" s="24"/>
      <c r="J45" s="24"/>
      <c r="K45" s="24"/>
    </row>
    <row r="46" ht="22.5" customHeight="1" spans="1:11">
      <c r="A46" s="15"/>
      <c r="B46" s="42"/>
      <c r="C46" s="15" t="s">
        <v>57</v>
      </c>
      <c r="D46" s="18">
        <v>0</v>
      </c>
      <c r="E46" s="19"/>
      <c r="F46" s="22"/>
      <c r="G46" s="22"/>
      <c r="H46" s="94"/>
      <c r="I46" s="24"/>
      <c r="J46" s="24"/>
      <c r="K46" s="24"/>
    </row>
    <row r="47" ht="22.5" customHeight="1" spans="1:11">
      <c r="A47" s="15"/>
      <c r="B47" s="43"/>
      <c r="C47" s="15" t="s">
        <v>55</v>
      </c>
      <c r="D47" s="18">
        <f>IF(D46=0,0,D45/D46*100)</f>
        <v>0</v>
      </c>
      <c r="E47" s="19"/>
      <c r="F47" s="63"/>
      <c r="G47" s="63"/>
      <c r="H47" s="23"/>
      <c r="I47" s="24"/>
      <c r="J47" s="24"/>
      <c r="K47" s="24"/>
    </row>
    <row r="48" ht="22.5" customHeight="1" spans="1:11">
      <c r="A48" s="15" t="s">
        <v>781</v>
      </c>
      <c r="B48" s="41" t="s">
        <v>765</v>
      </c>
      <c r="C48" s="15" t="s">
        <v>54</v>
      </c>
      <c r="D48" s="18">
        <v>0</v>
      </c>
      <c r="E48" s="19"/>
      <c r="F48" s="20"/>
      <c r="G48" s="20"/>
      <c r="H48" s="21"/>
      <c r="I48" s="15"/>
      <c r="J48" s="15"/>
      <c r="K48" s="15"/>
    </row>
    <row r="49" ht="22.5" customHeight="1" spans="1:11">
      <c r="A49" s="15"/>
      <c r="B49" s="42"/>
      <c r="C49" s="15" t="s">
        <v>26</v>
      </c>
      <c r="D49" s="18">
        <v>0</v>
      </c>
      <c r="E49" s="19"/>
      <c r="F49" s="45"/>
      <c r="G49" s="45"/>
      <c r="H49" s="46"/>
      <c r="I49" s="15"/>
      <c r="J49" s="15"/>
      <c r="K49" s="15"/>
    </row>
    <row r="50" ht="22.5" customHeight="1" spans="1:11">
      <c r="A50" s="15"/>
      <c r="B50" s="43"/>
      <c r="C50" s="15" t="s">
        <v>55</v>
      </c>
      <c r="D50" s="18">
        <f>IF(D49=0,0,D48/D49*100)</f>
        <v>0</v>
      </c>
      <c r="E50" s="85" t="s">
        <v>22</v>
      </c>
      <c r="F50" s="86">
        <v>65</v>
      </c>
      <c r="G50" s="86">
        <v>80</v>
      </c>
      <c r="H50" s="87" t="s">
        <v>23</v>
      </c>
      <c r="I50" s="24"/>
      <c r="J50" s="24"/>
      <c r="K50" s="24"/>
    </row>
    <row r="51" ht="22.5" customHeight="1" spans="1:11">
      <c r="A51" s="15" t="s">
        <v>782</v>
      </c>
      <c r="B51" s="41" t="s">
        <v>767</v>
      </c>
      <c r="C51" s="15" t="s">
        <v>54</v>
      </c>
      <c r="D51" s="18">
        <v>0</v>
      </c>
      <c r="E51" s="19"/>
      <c r="F51" s="20"/>
      <c r="G51" s="20"/>
      <c r="H51" s="21"/>
      <c r="I51" s="15"/>
      <c r="J51" s="15"/>
      <c r="K51" s="15"/>
    </row>
    <row r="52" ht="22.5" customHeight="1" spans="1:11">
      <c r="A52" s="15"/>
      <c r="B52" s="42"/>
      <c r="C52" s="15" t="s">
        <v>26</v>
      </c>
      <c r="D52" s="18">
        <v>0</v>
      </c>
      <c r="E52" s="19"/>
      <c r="F52" s="45"/>
      <c r="G52" s="45"/>
      <c r="H52" s="46"/>
      <c r="I52" s="15"/>
      <c r="J52" s="15"/>
      <c r="K52" s="15"/>
    </row>
    <row r="53" ht="22.5" customHeight="1" spans="1:11">
      <c r="A53" s="15"/>
      <c r="B53" s="43"/>
      <c r="C53" s="15" t="s">
        <v>55</v>
      </c>
      <c r="D53" s="18">
        <f>IF(D52=0,0,D51/D52*100)</f>
        <v>0</v>
      </c>
      <c r="E53" s="85" t="s">
        <v>22</v>
      </c>
      <c r="F53" s="86">
        <v>65</v>
      </c>
      <c r="G53" s="86">
        <v>80</v>
      </c>
      <c r="H53" s="87" t="s">
        <v>23</v>
      </c>
      <c r="I53" s="24"/>
      <c r="J53" s="24"/>
      <c r="K53" s="24"/>
    </row>
    <row r="54" ht="22.5" customHeight="1" spans="1:11">
      <c r="A54" s="15" t="s">
        <v>783</v>
      </c>
      <c r="B54" s="41" t="s">
        <v>769</v>
      </c>
      <c r="C54" s="15" t="s">
        <v>54</v>
      </c>
      <c r="D54" s="18">
        <v>0</v>
      </c>
      <c r="E54" s="19"/>
      <c r="F54" s="20"/>
      <c r="G54" s="20"/>
      <c r="H54" s="21"/>
      <c r="I54" s="15"/>
      <c r="J54" s="15"/>
      <c r="K54" s="15"/>
    </row>
    <row r="55" ht="22.5" customHeight="1" spans="1:11">
      <c r="A55" s="15"/>
      <c r="B55" s="42"/>
      <c r="C55" s="15" t="s">
        <v>26</v>
      </c>
      <c r="D55" s="18">
        <v>0</v>
      </c>
      <c r="E55" s="19"/>
      <c r="F55" s="45"/>
      <c r="G55" s="45"/>
      <c r="H55" s="46"/>
      <c r="I55" s="15"/>
      <c r="J55" s="15"/>
      <c r="K55" s="15"/>
    </row>
    <row r="56" ht="22.5" customHeight="1" spans="1:11">
      <c r="A56" s="15"/>
      <c r="B56" s="43"/>
      <c r="C56" s="15" t="s">
        <v>55</v>
      </c>
      <c r="D56" s="18">
        <f>IF(D55=0,0,D54/D55*100)</f>
        <v>0</v>
      </c>
      <c r="E56" s="85" t="s">
        <v>22</v>
      </c>
      <c r="F56" s="86">
        <v>65</v>
      </c>
      <c r="G56" s="86">
        <v>80</v>
      </c>
      <c r="H56" s="87" t="s">
        <v>23</v>
      </c>
      <c r="I56" s="24"/>
      <c r="J56" s="24"/>
      <c r="K56" s="24"/>
    </row>
    <row r="57" ht="22.5" customHeight="1" spans="1:11">
      <c r="A57" s="90" t="s">
        <v>784</v>
      </c>
      <c r="B57" s="41" t="s">
        <v>771</v>
      </c>
      <c r="C57" s="15" t="s">
        <v>54</v>
      </c>
      <c r="D57" s="18">
        <v>0</v>
      </c>
      <c r="E57" s="19"/>
      <c r="F57" s="20"/>
      <c r="G57" s="20"/>
      <c r="H57" s="21"/>
      <c r="I57" s="15"/>
      <c r="J57" s="15"/>
      <c r="K57" s="15"/>
    </row>
    <row r="58" ht="22.5" customHeight="1" spans="1:11">
      <c r="A58" s="91"/>
      <c r="B58" s="42"/>
      <c r="C58" s="15" t="s">
        <v>26</v>
      </c>
      <c r="D58" s="18">
        <v>0</v>
      </c>
      <c r="E58" s="19"/>
      <c r="F58" s="45"/>
      <c r="G58" s="45"/>
      <c r="H58" s="46"/>
      <c r="I58" s="15"/>
      <c r="J58" s="15"/>
      <c r="K58" s="15"/>
    </row>
    <row r="59" ht="22.5" customHeight="1" spans="1:11">
      <c r="A59" s="92"/>
      <c r="B59" s="43"/>
      <c r="C59" s="15" t="s">
        <v>55</v>
      </c>
      <c r="D59" s="18">
        <f>IF(D58=0,0,D57/D58*100)</f>
        <v>0</v>
      </c>
      <c r="E59" s="85" t="s">
        <v>22</v>
      </c>
      <c r="F59" s="86">
        <v>65</v>
      </c>
      <c r="G59" s="86">
        <v>80</v>
      </c>
      <c r="H59" s="87" t="s">
        <v>23</v>
      </c>
      <c r="I59" s="24"/>
      <c r="J59" s="24"/>
      <c r="K59" s="24"/>
    </row>
    <row r="60" ht="22.5" customHeight="1" spans="1:11">
      <c r="A60" s="90" t="s">
        <v>785</v>
      </c>
      <c r="B60" s="41" t="s">
        <v>773</v>
      </c>
      <c r="C60" s="15" t="s">
        <v>54</v>
      </c>
      <c r="D60" s="18">
        <v>0</v>
      </c>
      <c r="E60" s="19"/>
      <c r="F60" s="20"/>
      <c r="G60" s="20"/>
      <c r="H60" s="21"/>
      <c r="I60" s="15"/>
      <c r="J60" s="15"/>
      <c r="K60" s="15"/>
    </row>
    <row r="61" ht="22.5" customHeight="1" spans="1:11">
      <c r="A61" s="91"/>
      <c r="B61" s="42"/>
      <c r="C61" s="15" t="s">
        <v>26</v>
      </c>
      <c r="D61" s="18">
        <v>0</v>
      </c>
      <c r="E61" s="19"/>
      <c r="F61" s="45"/>
      <c r="G61" s="45"/>
      <c r="H61" s="46"/>
      <c r="I61" s="15"/>
      <c r="J61" s="15"/>
      <c r="K61" s="15"/>
    </row>
    <row r="62" ht="22.5" customHeight="1" spans="1:11">
      <c r="A62" s="92"/>
      <c r="B62" s="43"/>
      <c r="C62" s="15" t="s">
        <v>55</v>
      </c>
      <c r="D62" s="18">
        <f>IF(D61=0,0,D60/D61*100)</f>
        <v>0</v>
      </c>
      <c r="E62" s="85" t="s">
        <v>22</v>
      </c>
      <c r="F62" s="86">
        <v>65</v>
      </c>
      <c r="G62" s="86">
        <v>80</v>
      </c>
      <c r="H62" s="87" t="s">
        <v>23</v>
      </c>
      <c r="I62" s="24"/>
      <c r="J62" s="24"/>
      <c r="K62" s="24"/>
    </row>
    <row r="63" ht="22.5" customHeight="1" spans="1:11">
      <c r="A63" s="90" t="s">
        <v>786</v>
      </c>
      <c r="B63" s="41" t="s">
        <v>775</v>
      </c>
      <c r="C63" s="15" t="s">
        <v>54</v>
      </c>
      <c r="D63" s="18">
        <v>0</v>
      </c>
      <c r="E63" s="19"/>
      <c r="F63" s="20"/>
      <c r="G63" s="20"/>
      <c r="H63" s="21"/>
      <c r="I63" s="15"/>
      <c r="J63" s="15"/>
      <c r="K63" s="15"/>
    </row>
    <row r="64" ht="22.5" customHeight="1" spans="1:11">
      <c r="A64" s="91"/>
      <c r="B64" s="42"/>
      <c r="C64" s="15" t="s">
        <v>26</v>
      </c>
      <c r="D64" s="18">
        <v>0</v>
      </c>
      <c r="E64" s="19"/>
      <c r="F64" s="45"/>
      <c r="G64" s="45"/>
      <c r="H64" s="46"/>
      <c r="I64" s="15"/>
      <c r="J64" s="15"/>
      <c r="K64" s="15"/>
    </row>
    <row r="65" ht="22.5" customHeight="1" spans="1:11">
      <c r="A65" s="92"/>
      <c r="B65" s="43"/>
      <c r="C65" s="15" t="s">
        <v>55</v>
      </c>
      <c r="D65" s="18">
        <f>IF(D64=0,0,D63/D64*100)</f>
        <v>0</v>
      </c>
      <c r="E65" s="85" t="s">
        <v>22</v>
      </c>
      <c r="F65" s="86">
        <v>65</v>
      </c>
      <c r="G65" s="86">
        <v>80</v>
      </c>
      <c r="H65" s="87" t="s">
        <v>23</v>
      </c>
      <c r="I65" s="24"/>
      <c r="J65" s="24"/>
      <c r="K65" s="24"/>
    </row>
    <row r="66" ht="22.5" customHeight="1" spans="1:11">
      <c r="A66" s="90" t="s">
        <v>787</v>
      </c>
      <c r="B66" s="41" t="s">
        <v>777</v>
      </c>
      <c r="C66" s="15" t="s">
        <v>54</v>
      </c>
      <c r="D66" s="18">
        <v>0</v>
      </c>
      <c r="E66" s="19"/>
      <c r="F66" s="20"/>
      <c r="G66" s="20"/>
      <c r="H66" s="21"/>
      <c r="I66" s="15"/>
      <c r="J66" s="15"/>
      <c r="K66" s="15"/>
    </row>
    <row r="67" ht="22.5" customHeight="1" spans="1:11">
      <c r="A67" s="91"/>
      <c r="B67" s="42"/>
      <c r="C67" s="15" t="s">
        <v>26</v>
      </c>
      <c r="D67" s="18">
        <v>0</v>
      </c>
      <c r="E67" s="19"/>
      <c r="F67" s="45"/>
      <c r="G67" s="45"/>
      <c r="H67" s="46"/>
      <c r="I67" s="15"/>
      <c r="J67" s="15"/>
      <c r="K67" s="15"/>
    </row>
    <row r="68" ht="22.5" customHeight="1" spans="1:11">
      <c r="A68" s="92"/>
      <c r="B68" s="43"/>
      <c r="C68" s="15" t="s">
        <v>55</v>
      </c>
      <c r="D68" s="18">
        <f>IF(D67=0,0,D66/D67*100)</f>
        <v>0</v>
      </c>
      <c r="E68" s="85" t="s">
        <v>22</v>
      </c>
      <c r="F68" s="86">
        <v>65</v>
      </c>
      <c r="G68" s="86">
        <v>80</v>
      </c>
      <c r="H68" s="87" t="s">
        <v>23</v>
      </c>
      <c r="I68" s="24"/>
      <c r="J68" s="24"/>
      <c r="K68" s="24"/>
    </row>
    <row r="69" ht="22.5" customHeight="1" spans="1:11">
      <c r="A69" s="90" t="s">
        <v>788</v>
      </c>
      <c r="B69" s="41" t="s">
        <v>779</v>
      </c>
      <c r="C69" s="15" t="s">
        <v>54</v>
      </c>
      <c r="D69" s="18">
        <v>0</v>
      </c>
      <c r="E69" s="19"/>
      <c r="F69" s="20"/>
      <c r="G69" s="20"/>
      <c r="H69" s="21"/>
      <c r="I69" s="15"/>
      <c r="J69" s="15"/>
      <c r="K69" s="15"/>
    </row>
    <row r="70" ht="22.5" customHeight="1" spans="1:11">
      <c r="A70" s="91"/>
      <c r="B70" s="42"/>
      <c r="C70" s="15" t="s">
        <v>26</v>
      </c>
      <c r="D70" s="18">
        <v>0</v>
      </c>
      <c r="E70" s="19"/>
      <c r="F70" s="45"/>
      <c r="G70" s="45"/>
      <c r="H70" s="46"/>
      <c r="I70" s="15"/>
      <c r="J70" s="15"/>
      <c r="K70" s="15"/>
    </row>
    <row r="71" ht="22.5" customHeight="1" spans="1:11">
      <c r="A71" s="92"/>
      <c r="B71" s="43"/>
      <c r="C71" s="15" t="s">
        <v>55</v>
      </c>
      <c r="D71" s="18">
        <f>IF(D70=0,0,D69/D70*100)</f>
        <v>0</v>
      </c>
      <c r="E71" s="85" t="s">
        <v>22</v>
      </c>
      <c r="F71" s="86">
        <v>65</v>
      </c>
      <c r="G71" s="86">
        <v>80</v>
      </c>
      <c r="H71" s="87" t="s">
        <v>23</v>
      </c>
      <c r="I71" s="24"/>
      <c r="J71" s="24"/>
      <c r="K71" s="24"/>
    </row>
    <row r="72" ht="22.5" customHeight="1" spans="1:11">
      <c r="A72" s="15" t="s">
        <v>60</v>
      </c>
      <c r="B72" s="41" t="s">
        <v>789</v>
      </c>
      <c r="C72" s="15" t="s">
        <v>54</v>
      </c>
      <c r="D72" s="18">
        <v>0</v>
      </c>
      <c r="E72" s="19"/>
      <c r="F72" s="20"/>
      <c r="G72" s="20"/>
      <c r="H72" s="21"/>
      <c r="I72" s="15"/>
      <c r="J72" s="15"/>
      <c r="K72" s="15"/>
    </row>
    <row r="73" ht="22.5" customHeight="1" spans="1:11">
      <c r="A73" s="15"/>
      <c r="B73" s="42"/>
      <c r="C73" s="15" t="s">
        <v>26</v>
      </c>
      <c r="D73" s="18">
        <v>0</v>
      </c>
      <c r="E73" s="19"/>
      <c r="F73" s="45"/>
      <c r="G73" s="45"/>
      <c r="H73" s="46"/>
      <c r="I73" s="15"/>
      <c r="J73" s="15"/>
      <c r="K73" s="15"/>
    </row>
    <row r="74" ht="22.5" customHeight="1" spans="1:11">
      <c r="A74" s="15"/>
      <c r="B74" s="43"/>
      <c r="C74" s="15" t="s">
        <v>55</v>
      </c>
      <c r="D74" s="18">
        <f>IF(D73=0,0,D72/D73*100)</f>
        <v>0</v>
      </c>
      <c r="E74" s="85" t="s">
        <v>22</v>
      </c>
      <c r="F74" s="86">
        <v>90</v>
      </c>
      <c r="G74" s="86">
        <v>105</v>
      </c>
      <c r="H74" s="87" t="s">
        <v>23</v>
      </c>
      <c r="I74" s="24"/>
      <c r="J74" s="24"/>
      <c r="K74" s="24"/>
    </row>
    <row r="75" ht="22.5" customHeight="1" spans="1:11">
      <c r="A75" s="15" t="s">
        <v>790</v>
      </c>
      <c r="B75" s="41" t="s">
        <v>791</v>
      </c>
      <c r="C75" s="15" t="s">
        <v>54</v>
      </c>
      <c r="D75" s="18">
        <v>0</v>
      </c>
      <c r="E75" s="19"/>
      <c r="F75" s="20"/>
      <c r="G75" s="20"/>
      <c r="H75" s="21"/>
      <c r="I75" s="15"/>
      <c r="J75" s="15"/>
      <c r="K75" s="15"/>
    </row>
    <row r="76" ht="22.5" customHeight="1" spans="1:11">
      <c r="A76" s="15"/>
      <c r="B76" s="42"/>
      <c r="C76" s="15" t="s">
        <v>26</v>
      </c>
      <c r="D76" s="18">
        <v>0</v>
      </c>
      <c r="E76" s="19"/>
      <c r="F76" s="45"/>
      <c r="G76" s="45"/>
      <c r="H76" s="46"/>
      <c r="I76" s="15"/>
      <c r="J76" s="15"/>
      <c r="K76" s="15"/>
    </row>
    <row r="77" ht="22.5" customHeight="1" spans="1:11">
      <c r="A77" s="15"/>
      <c r="B77" s="43"/>
      <c r="C77" s="15" t="s">
        <v>55</v>
      </c>
      <c r="D77" s="18">
        <f>IF(D76=0,0,D75/D76*100)</f>
        <v>0</v>
      </c>
      <c r="E77" s="85" t="s">
        <v>22</v>
      </c>
      <c r="F77" s="86">
        <v>90</v>
      </c>
      <c r="G77" s="86">
        <v>105</v>
      </c>
      <c r="H77" s="87" t="s">
        <v>23</v>
      </c>
      <c r="I77" s="24"/>
      <c r="J77" s="24"/>
      <c r="K77" s="24"/>
    </row>
    <row r="78" ht="22.5" customHeight="1" spans="1:11">
      <c r="A78" s="15" t="s">
        <v>792</v>
      </c>
      <c r="B78" s="41" t="s">
        <v>793</v>
      </c>
      <c r="C78" s="15" t="s">
        <v>54</v>
      </c>
      <c r="D78" s="18">
        <v>0</v>
      </c>
      <c r="E78" s="19"/>
      <c r="F78" s="20"/>
      <c r="G78" s="20"/>
      <c r="H78" s="21"/>
      <c r="I78" s="15"/>
      <c r="J78" s="15"/>
      <c r="K78" s="15"/>
    </row>
    <row r="79" ht="22.5" customHeight="1" spans="1:11">
      <c r="A79" s="15"/>
      <c r="B79" s="42"/>
      <c r="C79" s="15" t="s">
        <v>26</v>
      </c>
      <c r="D79" s="18">
        <v>0</v>
      </c>
      <c r="E79" s="19"/>
      <c r="F79" s="45"/>
      <c r="G79" s="45"/>
      <c r="H79" s="46"/>
      <c r="I79" s="15"/>
      <c r="J79" s="15"/>
      <c r="K79" s="15"/>
    </row>
    <row r="80" ht="22.5" customHeight="1" spans="1:11">
      <c r="A80" s="15"/>
      <c r="B80" s="43"/>
      <c r="C80" s="15" t="s">
        <v>55</v>
      </c>
      <c r="D80" s="18">
        <f>IF(D79=0,0,D78/D79*100)</f>
        <v>0</v>
      </c>
      <c r="E80" s="85" t="s">
        <v>22</v>
      </c>
      <c r="F80" s="86">
        <v>65</v>
      </c>
      <c r="G80" s="86">
        <v>80</v>
      </c>
      <c r="H80" s="87" t="s">
        <v>23</v>
      </c>
      <c r="I80" s="24"/>
      <c r="J80" s="24"/>
      <c r="K80" s="24"/>
    </row>
    <row r="81" ht="22.5" customHeight="1" spans="1:11">
      <c r="A81" s="15" t="s">
        <v>794</v>
      </c>
      <c r="B81" s="41" t="s">
        <v>795</v>
      </c>
      <c r="C81" s="15" t="s">
        <v>54</v>
      </c>
      <c r="D81" s="18">
        <v>0</v>
      </c>
      <c r="E81" s="19"/>
      <c r="F81" s="20"/>
      <c r="G81" s="20"/>
      <c r="H81" s="21"/>
      <c r="I81" s="15"/>
      <c r="J81" s="15"/>
      <c r="K81" s="15"/>
    </row>
    <row r="82" ht="22.5" customHeight="1" spans="1:11">
      <c r="A82" s="15"/>
      <c r="B82" s="42"/>
      <c r="C82" s="15" t="s">
        <v>26</v>
      </c>
      <c r="D82" s="18">
        <v>0</v>
      </c>
      <c r="E82" s="19"/>
      <c r="F82" s="45"/>
      <c r="G82" s="45"/>
      <c r="H82" s="46"/>
      <c r="I82" s="15"/>
      <c r="J82" s="15"/>
      <c r="K82" s="15"/>
    </row>
    <row r="83" ht="22.5" customHeight="1" spans="1:11">
      <c r="A83" s="15"/>
      <c r="B83" s="43"/>
      <c r="C83" s="15" t="s">
        <v>55</v>
      </c>
      <c r="D83" s="18">
        <f>IF(D82=0,0,D81/D82*100)</f>
        <v>0</v>
      </c>
      <c r="E83" s="85" t="s">
        <v>22</v>
      </c>
      <c r="F83" s="86">
        <v>65</v>
      </c>
      <c r="G83" s="86">
        <v>80</v>
      </c>
      <c r="H83" s="87" t="s">
        <v>23</v>
      </c>
      <c r="I83" s="24"/>
      <c r="J83" s="24"/>
      <c r="K83" s="24"/>
    </row>
    <row r="84" ht="22.5" customHeight="1" spans="1:11">
      <c r="A84" s="90" t="s">
        <v>796</v>
      </c>
      <c r="B84" s="41" t="s">
        <v>797</v>
      </c>
      <c r="C84" s="15" t="s">
        <v>54</v>
      </c>
      <c r="D84" s="18">
        <v>0</v>
      </c>
      <c r="E84" s="19"/>
      <c r="F84" s="20"/>
      <c r="G84" s="20"/>
      <c r="H84" s="21"/>
      <c r="I84" s="15"/>
      <c r="J84" s="15"/>
      <c r="K84" s="15"/>
    </row>
    <row r="85" ht="22.5" customHeight="1" spans="1:11">
      <c r="A85" s="91"/>
      <c r="B85" s="42"/>
      <c r="C85" s="15" t="s">
        <v>26</v>
      </c>
      <c r="D85" s="18">
        <v>0</v>
      </c>
      <c r="E85" s="19"/>
      <c r="F85" s="45"/>
      <c r="G85" s="45"/>
      <c r="H85" s="46"/>
      <c r="I85" s="15"/>
      <c r="J85" s="15"/>
      <c r="K85" s="15"/>
    </row>
    <row r="86" ht="22.5" customHeight="1" spans="1:11">
      <c r="A86" s="92"/>
      <c r="B86" s="43"/>
      <c r="C86" s="15" t="s">
        <v>55</v>
      </c>
      <c r="D86" s="18">
        <f>IF(D85=0,0,D84/D85*100)</f>
        <v>0</v>
      </c>
      <c r="E86" s="85" t="s">
        <v>22</v>
      </c>
      <c r="F86" s="86">
        <v>65</v>
      </c>
      <c r="G86" s="86">
        <v>80</v>
      </c>
      <c r="H86" s="87" t="s">
        <v>23</v>
      </c>
      <c r="I86" s="24"/>
      <c r="J86" s="24"/>
      <c r="K86" s="24"/>
    </row>
    <row r="87" ht="22.5" customHeight="1" spans="1:11">
      <c r="A87" s="90" t="s">
        <v>798</v>
      </c>
      <c r="B87" s="41" t="s">
        <v>799</v>
      </c>
      <c r="C87" s="15" t="s">
        <v>54</v>
      </c>
      <c r="D87" s="18">
        <v>0</v>
      </c>
      <c r="E87" s="19"/>
      <c r="F87" s="20"/>
      <c r="G87" s="20"/>
      <c r="H87" s="21"/>
      <c r="I87" s="15"/>
      <c r="J87" s="15"/>
      <c r="K87" s="15"/>
    </row>
    <row r="88" ht="22.5" customHeight="1" spans="1:11">
      <c r="A88" s="91"/>
      <c r="B88" s="42"/>
      <c r="C88" s="15" t="s">
        <v>26</v>
      </c>
      <c r="D88" s="18">
        <v>0</v>
      </c>
      <c r="E88" s="19"/>
      <c r="F88" s="45"/>
      <c r="G88" s="45"/>
      <c r="H88" s="46"/>
      <c r="I88" s="15"/>
      <c r="J88" s="15"/>
      <c r="K88" s="15"/>
    </row>
    <row r="89" ht="22.5" customHeight="1" spans="1:11">
      <c r="A89" s="92"/>
      <c r="B89" s="43"/>
      <c r="C89" s="15" t="s">
        <v>55</v>
      </c>
      <c r="D89" s="18">
        <f>IF(D88=0,0,D87/D88*100)</f>
        <v>0</v>
      </c>
      <c r="E89" s="85" t="s">
        <v>22</v>
      </c>
      <c r="F89" s="86">
        <v>65</v>
      </c>
      <c r="G89" s="86">
        <v>80</v>
      </c>
      <c r="H89" s="87" t="s">
        <v>23</v>
      </c>
      <c r="I89" s="24"/>
      <c r="J89" s="24"/>
      <c r="K89" s="24"/>
    </row>
    <row r="90" ht="22.5" customHeight="1" spans="1:11">
      <c r="A90" s="12" t="s">
        <v>81</v>
      </c>
      <c r="B90" s="13"/>
      <c r="C90" s="13"/>
      <c r="D90" s="13"/>
      <c r="E90" s="13"/>
      <c r="F90" s="13"/>
      <c r="G90" s="13"/>
      <c r="H90" s="93"/>
      <c r="I90" s="13"/>
      <c r="J90" s="13"/>
      <c r="K90" s="13"/>
    </row>
    <row r="91" ht="22.5" customHeight="1" spans="1:11">
      <c r="A91" s="41" t="s">
        <v>800</v>
      </c>
      <c r="B91" s="41"/>
      <c r="C91" s="17" t="s">
        <v>84</v>
      </c>
      <c r="D91" s="18">
        <v>0</v>
      </c>
      <c r="E91" s="19"/>
      <c r="F91" s="20"/>
      <c r="G91" s="20"/>
      <c r="H91" s="21"/>
      <c r="I91" s="15"/>
      <c r="J91" s="15"/>
      <c r="K91" s="15"/>
    </row>
    <row r="92" ht="22.5" customHeight="1" spans="1:11">
      <c r="A92" s="42"/>
      <c r="B92" s="42"/>
      <c r="C92" s="17" t="s">
        <v>26</v>
      </c>
      <c r="D92" s="18">
        <v>0</v>
      </c>
      <c r="E92" s="19"/>
      <c r="F92" s="45"/>
      <c r="G92" s="45"/>
      <c r="H92" s="46"/>
      <c r="I92" s="15"/>
      <c r="J92" s="15"/>
      <c r="K92" s="15"/>
    </row>
    <row r="93" ht="22.5" customHeight="1" spans="1:11">
      <c r="A93" s="43"/>
      <c r="B93" s="43"/>
      <c r="C93" s="17" t="s">
        <v>85</v>
      </c>
      <c r="D93" s="18">
        <f>IF(D91=0,0,D92/D91-1)*100</f>
        <v>0</v>
      </c>
      <c r="E93" s="85" t="s">
        <v>22</v>
      </c>
      <c r="F93" s="86">
        <v>5</v>
      </c>
      <c r="G93" s="86">
        <v>20</v>
      </c>
      <c r="H93" s="87" t="s">
        <v>23</v>
      </c>
      <c r="I93" s="24"/>
      <c r="J93" s="24"/>
      <c r="K93" s="24"/>
    </row>
    <row r="94" ht="22.5" customHeight="1" spans="1:11">
      <c r="A94" s="15" t="s">
        <v>86</v>
      </c>
      <c r="B94" s="41" t="s">
        <v>763</v>
      </c>
      <c r="C94" s="17" t="s">
        <v>84</v>
      </c>
      <c r="D94" s="18">
        <v>0</v>
      </c>
      <c r="E94" s="19"/>
      <c r="F94" s="20"/>
      <c r="G94" s="20"/>
      <c r="H94" s="21"/>
      <c r="I94" s="15"/>
      <c r="J94" s="15"/>
      <c r="K94" s="15"/>
    </row>
    <row r="95" ht="22.5" customHeight="1" spans="1:11">
      <c r="A95" s="15"/>
      <c r="B95" s="42"/>
      <c r="C95" s="17" t="s">
        <v>26</v>
      </c>
      <c r="D95" s="18">
        <v>0</v>
      </c>
      <c r="E95" s="19"/>
      <c r="F95" s="20"/>
      <c r="G95" s="20"/>
      <c r="H95" s="21"/>
      <c r="I95" s="15"/>
      <c r="J95" s="15"/>
      <c r="K95" s="15"/>
    </row>
    <row r="96" ht="22.5" customHeight="1" spans="1:11">
      <c r="A96" s="15"/>
      <c r="B96" s="43"/>
      <c r="C96" s="17" t="s">
        <v>85</v>
      </c>
      <c r="D96" s="18">
        <f>IF(D94=0,0,D95/D94-1)*100</f>
        <v>0</v>
      </c>
      <c r="E96" s="19"/>
      <c r="F96" s="20"/>
      <c r="G96" s="20"/>
      <c r="H96" s="62"/>
      <c r="I96" s="15"/>
      <c r="J96" s="15"/>
      <c r="K96" s="15"/>
    </row>
    <row r="97" ht="22.5" customHeight="1" spans="1:11">
      <c r="A97" s="15" t="s">
        <v>801</v>
      </c>
      <c r="B97" s="41" t="s">
        <v>765</v>
      </c>
      <c r="C97" s="17" t="s">
        <v>84</v>
      </c>
      <c r="D97" s="18">
        <v>0</v>
      </c>
      <c r="E97" s="19"/>
      <c r="F97" s="20"/>
      <c r="G97" s="20"/>
      <c r="H97" s="21"/>
      <c r="I97" s="15"/>
      <c r="J97" s="15"/>
      <c r="K97" s="15"/>
    </row>
    <row r="98" ht="22.5" customHeight="1" spans="1:11">
      <c r="A98" s="15"/>
      <c r="B98" s="42"/>
      <c r="C98" s="17" t="s">
        <v>26</v>
      </c>
      <c r="D98" s="18">
        <v>0</v>
      </c>
      <c r="E98" s="19"/>
      <c r="F98" s="45"/>
      <c r="G98" s="45"/>
      <c r="H98" s="46"/>
      <c r="I98" s="15"/>
      <c r="J98" s="15"/>
      <c r="K98" s="15"/>
    </row>
    <row r="99" ht="22.5" customHeight="1" spans="1:11">
      <c r="A99" s="15"/>
      <c r="B99" s="43"/>
      <c r="C99" s="17" t="s">
        <v>85</v>
      </c>
      <c r="D99" s="18">
        <f>IF(D97=0,0,D98/D97-1)*100</f>
        <v>0</v>
      </c>
      <c r="E99" s="85" t="s">
        <v>22</v>
      </c>
      <c r="F99" s="86">
        <v>0</v>
      </c>
      <c r="G99" s="86">
        <v>20</v>
      </c>
      <c r="H99" s="87" t="s">
        <v>23</v>
      </c>
      <c r="I99" s="24"/>
      <c r="J99" s="24"/>
      <c r="K99" s="24"/>
    </row>
    <row r="100" ht="22.5" customHeight="1" spans="1:11">
      <c r="A100" s="15" t="s">
        <v>802</v>
      </c>
      <c r="B100" s="41" t="s">
        <v>767</v>
      </c>
      <c r="C100" s="17" t="s">
        <v>84</v>
      </c>
      <c r="D100" s="18">
        <v>0</v>
      </c>
      <c r="E100" s="19"/>
      <c r="F100" s="20"/>
      <c r="G100" s="20"/>
      <c r="H100" s="21"/>
      <c r="I100" s="15"/>
      <c r="J100" s="15"/>
      <c r="K100" s="15"/>
    </row>
    <row r="101" ht="22.5" customHeight="1" spans="1:11">
      <c r="A101" s="15"/>
      <c r="B101" s="42"/>
      <c r="C101" s="17" t="s">
        <v>26</v>
      </c>
      <c r="D101" s="18">
        <v>0</v>
      </c>
      <c r="E101" s="19"/>
      <c r="F101" s="45"/>
      <c r="G101" s="45"/>
      <c r="H101" s="46"/>
      <c r="I101" s="15"/>
      <c r="J101" s="15"/>
      <c r="K101" s="15"/>
    </row>
    <row r="102" ht="22.5" customHeight="1" spans="1:11">
      <c r="A102" s="15"/>
      <c r="B102" s="43"/>
      <c r="C102" s="17" t="s">
        <v>85</v>
      </c>
      <c r="D102" s="18">
        <f>IF(D100=0,0,D101/D100-1)*100</f>
        <v>0</v>
      </c>
      <c r="E102" s="85" t="s">
        <v>22</v>
      </c>
      <c r="F102" s="86">
        <v>0</v>
      </c>
      <c r="G102" s="86">
        <v>20</v>
      </c>
      <c r="H102" s="87" t="s">
        <v>23</v>
      </c>
      <c r="I102" s="24"/>
      <c r="J102" s="24"/>
      <c r="K102" s="24"/>
    </row>
    <row r="103" ht="22.5" customHeight="1" spans="1:11">
      <c r="A103" s="15" t="s">
        <v>803</v>
      </c>
      <c r="B103" s="41" t="s">
        <v>769</v>
      </c>
      <c r="C103" s="17" t="s">
        <v>84</v>
      </c>
      <c r="D103" s="18">
        <v>0</v>
      </c>
      <c r="E103" s="19"/>
      <c r="F103" s="20"/>
      <c r="G103" s="20"/>
      <c r="H103" s="21"/>
      <c r="I103" s="15"/>
      <c r="J103" s="15"/>
      <c r="K103" s="15"/>
    </row>
    <row r="104" ht="22.5" customHeight="1" spans="1:11">
      <c r="A104" s="15"/>
      <c r="B104" s="42"/>
      <c r="C104" s="17" t="s">
        <v>26</v>
      </c>
      <c r="D104" s="18">
        <v>0</v>
      </c>
      <c r="E104" s="19"/>
      <c r="F104" s="45"/>
      <c r="G104" s="45"/>
      <c r="H104" s="46"/>
      <c r="I104" s="15"/>
      <c r="J104" s="15"/>
      <c r="K104" s="15"/>
    </row>
    <row r="105" ht="22.5" customHeight="1" spans="1:11">
      <c r="A105" s="15"/>
      <c r="B105" s="43"/>
      <c r="C105" s="17" t="s">
        <v>85</v>
      </c>
      <c r="D105" s="18">
        <f>IF(D103=0,0,D104/D103-1)*100</f>
        <v>0</v>
      </c>
      <c r="E105" s="85" t="s">
        <v>22</v>
      </c>
      <c r="F105" s="86">
        <v>0</v>
      </c>
      <c r="G105" s="86">
        <v>20</v>
      </c>
      <c r="H105" s="87" t="s">
        <v>23</v>
      </c>
      <c r="I105" s="24"/>
      <c r="J105" s="24"/>
      <c r="K105" s="24"/>
    </row>
    <row r="106" ht="22.5" customHeight="1" spans="1:11">
      <c r="A106" s="15" t="s">
        <v>804</v>
      </c>
      <c r="B106" s="41" t="s">
        <v>771</v>
      </c>
      <c r="C106" s="17" t="s">
        <v>84</v>
      </c>
      <c r="D106" s="18">
        <v>0</v>
      </c>
      <c r="E106" s="19"/>
      <c r="F106" s="20"/>
      <c r="G106" s="20"/>
      <c r="H106" s="21"/>
      <c r="I106" s="15"/>
      <c r="J106" s="15"/>
      <c r="K106" s="15"/>
    </row>
    <row r="107" ht="22.5" customHeight="1" spans="1:11">
      <c r="A107" s="15"/>
      <c r="B107" s="42"/>
      <c r="C107" s="17" t="s">
        <v>26</v>
      </c>
      <c r="D107" s="18">
        <v>0</v>
      </c>
      <c r="E107" s="19"/>
      <c r="F107" s="45"/>
      <c r="G107" s="45"/>
      <c r="H107" s="46"/>
      <c r="I107" s="15"/>
      <c r="J107" s="15"/>
      <c r="K107" s="15"/>
    </row>
    <row r="108" ht="22.5" customHeight="1" spans="1:11">
      <c r="A108" s="15"/>
      <c r="B108" s="43"/>
      <c r="C108" s="17" t="s">
        <v>85</v>
      </c>
      <c r="D108" s="18">
        <f>IF(D106=0,0,D107/D106-1)*100</f>
        <v>0</v>
      </c>
      <c r="E108" s="85" t="s">
        <v>22</v>
      </c>
      <c r="F108" s="86">
        <v>0</v>
      </c>
      <c r="G108" s="86">
        <v>20</v>
      </c>
      <c r="H108" s="87" t="s">
        <v>23</v>
      </c>
      <c r="I108" s="24"/>
      <c r="J108" s="24"/>
      <c r="K108" s="24"/>
    </row>
    <row r="109" ht="22.5" customHeight="1" spans="1:11">
      <c r="A109" s="15" t="s">
        <v>805</v>
      </c>
      <c r="B109" s="41" t="s">
        <v>773</v>
      </c>
      <c r="C109" s="17" t="s">
        <v>84</v>
      </c>
      <c r="D109" s="18">
        <v>0</v>
      </c>
      <c r="E109" s="19"/>
      <c r="F109" s="20"/>
      <c r="G109" s="20"/>
      <c r="H109" s="21"/>
      <c r="I109" s="15"/>
      <c r="J109" s="15"/>
      <c r="K109" s="15"/>
    </row>
    <row r="110" ht="22.5" customHeight="1" spans="1:11">
      <c r="A110" s="15"/>
      <c r="B110" s="42"/>
      <c r="C110" s="17" t="s">
        <v>26</v>
      </c>
      <c r="D110" s="18">
        <v>0</v>
      </c>
      <c r="E110" s="19"/>
      <c r="F110" s="45"/>
      <c r="G110" s="45"/>
      <c r="H110" s="46"/>
      <c r="I110" s="15"/>
      <c r="J110" s="15"/>
      <c r="K110" s="15"/>
    </row>
    <row r="111" ht="22.5" customHeight="1" spans="1:11">
      <c r="A111" s="15"/>
      <c r="B111" s="43"/>
      <c r="C111" s="17" t="s">
        <v>85</v>
      </c>
      <c r="D111" s="18">
        <f>IF(D109=0,0,D110/D109-1)*100</f>
        <v>0</v>
      </c>
      <c r="E111" s="85" t="s">
        <v>22</v>
      </c>
      <c r="F111" s="86">
        <v>0</v>
      </c>
      <c r="G111" s="86">
        <v>20</v>
      </c>
      <c r="H111" s="87" t="s">
        <v>23</v>
      </c>
      <c r="I111" s="24"/>
      <c r="J111" s="24"/>
      <c r="K111" s="24"/>
    </row>
    <row r="112" ht="22.5" customHeight="1" spans="1:11">
      <c r="A112" s="15" t="s">
        <v>806</v>
      </c>
      <c r="B112" s="41" t="s">
        <v>775</v>
      </c>
      <c r="C112" s="17" t="s">
        <v>84</v>
      </c>
      <c r="D112" s="18">
        <v>0</v>
      </c>
      <c r="E112" s="19"/>
      <c r="F112" s="20"/>
      <c r="G112" s="20"/>
      <c r="H112" s="21"/>
      <c r="I112" s="15"/>
      <c r="J112" s="15"/>
      <c r="K112" s="15"/>
    </row>
    <row r="113" ht="22.5" customHeight="1" spans="1:11">
      <c r="A113" s="15"/>
      <c r="B113" s="42"/>
      <c r="C113" s="17" t="s">
        <v>26</v>
      </c>
      <c r="D113" s="18">
        <v>0</v>
      </c>
      <c r="E113" s="19"/>
      <c r="F113" s="45"/>
      <c r="G113" s="45"/>
      <c r="H113" s="46"/>
      <c r="I113" s="15"/>
      <c r="J113" s="15"/>
      <c r="K113" s="15"/>
    </row>
    <row r="114" ht="22.5" customHeight="1" spans="1:11">
      <c r="A114" s="15"/>
      <c r="B114" s="43"/>
      <c r="C114" s="17" t="s">
        <v>85</v>
      </c>
      <c r="D114" s="18">
        <f>IF(D112=0,0,D113/D112-1)*100</f>
        <v>0</v>
      </c>
      <c r="E114" s="85" t="s">
        <v>22</v>
      </c>
      <c r="F114" s="86">
        <v>0</v>
      </c>
      <c r="G114" s="86">
        <v>20</v>
      </c>
      <c r="H114" s="87" t="s">
        <v>23</v>
      </c>
      <c r="I114" s="24"/>
      <c r="J114" s="24"/>
      <c r="K114" s="24"/>
    </row>
    <row r="115" ht="22.5" customHeight="1" spans="1:11">
      <c r="A115" s="15" t="s">
        <v>807</v>
      </c>
      <c r="B115" s="41" t="s">
        <v>777</v>
      </c>
      <c r="C115" s="17" t="s">
        <v>84</v>
      </c>
      <c r="D115" s="18">
        <v>0</v>
      </c>
      <c r="E115" s="19"/>
      <c r="F115" s="20"/>
      <c r="G115" s="20"/>
      <c r="H115" s="21"/>
      <c r="I115" s="15"/>
      <c r="J115" s="15"/>
      <c r="K115" s="15"/>
    </row>
    <row r="116" ht="22.5" customHeight="1" spans="1:11">
      <c r="A116" s="15"/>
      <c r="B116" s="42"/>
      <c r="C116" s="17" t="s">
        <v>26</v>
      </c>
      <c r="D116" s="18">
        <v>0</v>
      </c>
      <c r="E116" s="19"/>
      <c r="F116" s="45"/>
      <c r="G116" s="45"/>
      <c r="H116" s="46"/>
      <c r="I116" s="15"/>
      <c r="J116" s="15"/>
      <c r="K116" s="15"/>
    </row>
    <row r="117" ht="22.5" customHeight="1" spans="1:11">
      <c r="A117" s="15"/>
      <c r="B117" s="43"/>
      <c r="C117" s="17" t="s">
        <v>85</v>
      </c>
      <c r="D117" s="18">
        <f>IF(D115=0,0,D116/D115-1)*100</f>
        <v>0</v>
      </c>
      <c r="E117" s="85" t="s">
        <v>22</v>
      </c>
      <c r="F117" s="86">
        <v>0</v>
      </c>
      <c r="G117" s="86">
        <v>20</v>
      </c>
      <c r="H117" s="87" t="s">
        <v>23</v>
      </c>
      <c r="I117" s="24"/>
      <c r="J117" s="24"/>
      <c r="K117" s="24"/>
    </row>
    <row r="118" ht="22.5" customHeight="1" spans="1:11">
      <c r="A118" s="15" t="s">
        <v>808</v>
      </c>
      <c r="B118" s="41" t="s">
        <v>779</v>
      </c>
      <c r="C118" s="17" t="s">
        <v>84</v>
      </c>
      <c r="D118" s="18">
        <v>0</v>
      </c>
      <c r="E118" s="19"/>
      <c r="F118" s="20"/>
      <c r="G118" s="20"/>
      <c r="H118" s="21"/>
      <c r="I118" s="15"/>
      <c r="J118" s="15"/>
      <c r="K118" s="15"/>
    </row>
    <row r="119" ht="22.5" customHeight="1" spans="1:11">
      <c r="A119" s="15"/>
      <c r="B119" s="42"/>
      <c r="C119" s="17" t="s">
        <v>26</v>
      </c>
      <c r="D119" s="18">
        <v>0</v>
      </c>
      <c r="E119" s="19"/>
      <c r="F119" s="45"/>
      <c r="G119" s="45"/>
      <c r="H119" s="46"/>
      <c r="I119" s="15"/>
      <c r="J119" s="15"/>
      <c r="K119" s="15"/>
    </row>
    <row r="120" ht="22.5" customHeight="1" spans="1:11">
      <c r="A120" s="15"/>
      <c r="B120" s="43"/>
      <c r="C120" s="17" t="s">
        <v>85</v>
      </c>
      <c r="D120" s="18">
        <f>IF(D118=0,0,D119/D118-1)*100</f>
        <v>0</v>
      </c>
      <c r="E120" s="85" t="s">
        <v>22</v>
      </c>
      <c r="F120" s="86">
        <v>0</v>
      </c>
      <c r="G120" s="86">
        <v>20</v>
      </c>
      <c r="H120" s="87" t="s">
        <v>23</v>
      </c>
      <c r="I120" s="24"/>
      <c r="J120" s="24"/>
      <c r="K120" s="24"/>
    </row>
    <row r="121" ht="22.5" customHeight="1" spans="1:11">
      <c r="A121" s="15" t="s">
        <v>365</v>
      </c>
      <c r="B121" s="41" t="s">
        <v>789</v>
      </c>
      <c r="C121" s="17" t="s">
        <v>84</v>
      </c>
      <c r="D121" s="18">
        <v>0</v>
      </c>
      <c r="E121" s="19"/>
      <c r="F121" s="20"/>
      <c r="G121" s="20"/>
      <c r="H121" s="21"/>
      <c r="I121" s="15"/>
      <c r="J121" s="15"/>
      <c r="K121" s="15"/>
    </row>
    <row r="122" ht="22.5" customHeight="1" spans="1:11">
      <c r="A122" s="15"/>
      <c r="B122" s="42"/>
      <c r="C122" s="17" t="s">
        <v>26</v>
      </c>
      <c r="D122" s="18">
        <v>0</v>
      </c>
      <c r="E122" s="19"/>
      <c r="F122" s="45"/>
      <c r="G122" s="45"/>
      <c r="H122" s="46"/>
      <c r="I122" s="15"/>
      <c r="J122" s="15"/>
      <c r="K122" s="15"/>
    </row>
    <row r="123" ht="22.5" customHeight="1" spans="1:11">
      <c r="A123" s="15"/>
      <c r="B123" s="43"/>
      <c r="C123" s="17" t="s">
        <v>85</v>
      </c>
      <c r="D123" s="18">
        <f>IF(D121=0,0,D122/D121-1)*100</f>
        <v>0</v>
      </c>
      <c r="E123" s="85" t="s">
        <v>22</v>
      </c>
      <c r="F123" s="86">
        <v>0</v>
      </c>
      <c r="G123" s="86">
        <v>10</v>
      </c>
      <c r="H123" s="87" t="s">
        <v>23</v>
      </c>
      <c r="I123" s="24"/>
      <c r="J123" s="24"/>
      <c r="K123" s="24"/>
    </row>
    <row r="124" ht="22.5" customHeight="1" spans="1:11">
      <c r="A124" s="15" t="s">
        <v>809</v>
      </c>
      <c r="B124" s="41" t="s">
        <v>791</v>
      </c>
      <c r="C124" s="17" t="s">
        <v>84</v>
      </c>
      <c r="D124" s="18">
        <v>0</v>
      </c>
      <c r="E124" s="19"/>
      <c r="F124" s="20"/>
      <c r="G124" s="20"/>
      <c r="H124" s="21"/>
      <c r="I124" s="15"/>
      <c r="J124" s="15"/>
      <c r="K124" s="15"/>
    </row>
    <row r="125" ht="22.5" customHeight="1" spans="1:11">
      <c r="A125" s="15"/>
      <c r="B125" s="42"/>
      <c r="C125" s="17" t="s">
        <v>26</v>
      </c>
      <c r="D125" s="18">
        <v>0</v>
      </c>
      <c r="E125" s="19"/>
      <c r="F125" s="45"/>
      <c r="G125" s="45"/>
      <c r="H125" s="46"/>
      <c r="I125" s="15"/>
      <c r="J125" s="15"/>
      <c r="K125" s="15"/>
    </row>
    <row r="126" ht="22.5" customHeight="1" spans="1:11">
      <c r="A126" s="15"/>
      <c r="B126" s="43"/>
      <c r="C126" s="17" t="s">
        <v>85</v>
      </c>
      <c r="D126" s="18">
        <f>IF(D124=0,0,D125/D124-1)*100</f>
        <v>0</v>
      </c>
      <c r="E126" s="85" t="s">
        <v>22</v>
      </c>
      <c r="F126" s="86">
        <v>0</v>
      </c>
      <c r="G126" s="86">
        <v>10</v>
      </c>
      <c r="H126" s="87" t="s">
        <v>23</v>
      </c>
      <c r="I126" s="24"/>
      <c r="J126" s="24"/>
      <c r="K126" s="24"/>
    </row>
    <row r="127" ht="22.5" customHeight="1" spans="1:11">
      <c r="A127" s="15" t="s">
        <v>810</v>
      </c>
      <c r="B127" s="41" t="s">
        <v>793</v>
      </c>
      <c r="C127" s="17" t="s">
        <v>84</v>
      </c>
      <c r="D127" s="18">
        <v>0</v>
      </c>
      <c r="E127" s="19"/>
      <c r="F127" s="20"/>
      <c r="G127" s="20"/>
      <c r="H127" s="21"/>
      <c r="I127" s="15"/>
      <c r="J127" s="15"/>
      <c r="K127" s="15"/>
    </row>
    <row r="128" ht="22.5" customHeight="1" spans="1:11">
      <c r="A128" s="15"/>
      <c r="B128" s="42"/>
      <c r="C128" s="17" t="s">
        <v>26</v>
      </c>
      <c r="D128" s="18">
        <v>0</v>
      </c>
      <c r="E128" s="19"/>
      <c r="F128" s="45"/>
      <c r="G128" s="45"/>
      <c r="H128" s="46"/>
      <c r="I128" s="15"/>
      <c r="J128" s="15"/>
      <c r="K128" s="15"/>
    </row>
    <row r="129" ht="22.5" customHeight="1" spans="1:11">
      <c r="A129" s="15"/>
      <c r="B129" s="43"/>
      <c r="C129" s="17" t="s">
        <v>85</v>
      </c>
      <c r="D129" s="18">
        <f>IF(D127=0,0,D128/D127-1)*100</f>
        <v>0</v>
      </c>
      <c r="E129" s="85" t="s">
        <v>22</v>
      </c>
      <c r="F129" s="86">
        <v>5</v>
      </c>
      <c r="G129" s="86">
        <v>20</v>
      </c>
      <c r="H129" s="87" t="s">
        <v>23</v>
      </c>
      <c r="I129" s="24"/>
      <c r="J129" s="24"/>
      <c r="K129" s="24"/>
    </row>
    <row r="130" ht="22.5" customHeight="1" spans="1:11">
      <c r="A130" s="15" t="s">
        <v>811</v>
      </c>
      <c r="B130" s="41" t="s">
        <v>795</v>
      </c>
      <c r="C130" s="17" t="s">
        <v>84</v>
      </c>
      <c r="D130" s="18">
        <v>0</v>
      </c>
      <c r="E130" s="19"/>
      <c r="F130" s="20"/>
      <c r="G130" s="20"/>
      <c r="H130" s="21"/>
      <c r="I130" s="15"/>
      <c r="J130" s="15"/>
      <c r="K130" s="15"/>
    </row>
    <row r="131" ht="22.5" customHeight="1" spans="1:11">
      <c r="A131" s="15"/>
      <c r="B131" s="42"/>
      <c r="C131" s="17" t="s">
        <v>26</v>
      </c>
      <c r="D131" s="18">
        <v>0</v>
      </c>
      <c r="E131" s="19"/>
      <c r="F131" s="45"/>
      <c r="G131" s="45"/>
      <c r="H131" s="46"/>
      <c r="I131" s="15"/>
      <c r="J131" s="15"/>
      <c r="K131" s="15"/>
    </row>
    <row r="132" ht="22.5" customHeight="1" spans="1:11">
      <c r="A132" s="15"/>
      <c r="B132" s="43"/>
      <c r="C132" s="17" t="s">
        <v>85</v>
      </c>
      <c r="D132" s="18">
        <f>IF(D130=0,0,D131/D130-1)*100</f>
        <v>0</v>
      </c>
      <c r="E132" s="85" t="s">
        <v>22</v>
      </c>
      <c r="F132" s="86">
        <v>5</v>
      </c>
      <c r="G132" s="86">
        <v>20</v>
      </c>
      <c r="H132" s="87" t="s">
        <v>23</v>
      </c>
      <c r="I132" s="24"/>
      <c r="J132" s="24"/>
      <c r="K132" s="24"/>
    </row>
    <row r="133" ht="22.5" customHeight="1" spans="1:11">
      <c r="A133" s="90" t="s">
        <v>812</v>
      </c>
      <c r="B133" s="41" t="s">
        <v>797</v>
      </c>
      <c r="C133" s="17" t="s">
        <v>84</v>
      </c>
      <c r="D133" s="18">
        <v>0</v>
      </c>
      <c r="E133" s="19"/>
      <c r="F133" s="20"/>
      <c r="G133" s="20"/>
      <c r="H133" s="21"/>
      <c r="I133" s="15"/>
      <c r="J133" s="15"/>
      <c r="K133" s="15"/>
    </row>
    <row r="134" ht="22.5" customHeight="1" spans="1:11">
      <c r="A134" s="91"/>
      <c r="B134" s="42"/>
      <c r="C134" s="17" t="s">
        <v>26</v>
      </c>
      <c r="D134" s="18">
        <v>0</v>
      </c>
      <c r="E134" s="19"/>
      <c r="F134" s="45"/>
      <c r="G134" s="45"/>
      <c r="H134" s="46"/>
      <c r="I134" s="15"/>
      <c r="J134" s="15"/>
      <c r="K134" s="15"/>
    </row>
    <row r="135" ht="22.5" customHeight="1" spans="1:11">
      <c r="A135" s="92"/>
      <c r="B135" s="43"/>
      <c r="C135" s="17" t="s">
        <v>85</v>
      </c>
      <c r="D135" s="18">
        <f>IF(D133=0,0,D134/D133-1)*100</f>
        <v>0</v>
      </c>
      <c r="E135" s="85" t="s">
        <v>22</v>
      </c>
      <c r="F135" s="86">
        <v>-20</v>
      </c>
      <c r="G135" s="86">
        <v>20</v>
      </c>
      <c r="H135" s="87" t="s">
        <v>23</v>
      </c>
      <c r="I135" s="24"/>
      <c r="J135" s="24"/>
      <c r="K135" s="24"/>
    </row>
    <row r="136" ht="22.5" customHeight="1" spans="1:11">
      <c r="A136" s="90" t="s">
        <v>813</v>
      </c>
      <c r="B136" s="41" t="s">
        <v>799</v>
      </c>
      <c r="C136" s="17" t="s">
        <v>84</v>
      </c>
      <c r="D136" s="18">
        <v>0</v>
      </c>
      <c r="E136" s="19"/>
      <c r="F136" s="20"/>
      <c r="G136" s="20"/>
      <c r="H136" s="21"/>
      <c r="I136" s="15"/>
      <c r="J136" s="15"/>
      <c r="K136" s="15"/>
    </row>
    <row r="137" ht="22.5" customHeight="1" spans="1:11">
      <c r="A137" s="91"/>
      <c r="B137" s="42"/>
      <c r="C137" s="17" t="s">
        <v>26</v>
      </c>
      <c r="D137" s="18">
        <v>0</v>
      </c>
      <c r="E137" s="19"/>
      <c r="F137" s="45"/>
      <c r="G137" s="45"/>
      <c r="H137" s="46"/>
      <c r="I137" s="15"/>
      <c r="J137" s="15"/>
      <c r="K137" s="15"/>
    </row>
    <row r="138" ht="22.5" customHeight="1" spans="1:11">
      <c r="A138" s="95"/>
      <c r="B138" s="96"/>
      <c r="C138" s="27" t="s">
        <v>85</v>
      </c>
      <c r="D138" s="44">
        <f>IF(D136=0,0,D137/D136-1)*100</f>
        <v>0</v>
      </c>
      <c r="E138" s="97" t="s">
        <v>22</v>
      </c>
      <c r="F138" s="52">
        <v>-20</v>
      </c>
      <c r="G138" s="52">
        <v>20</v>
      </c>
      <c r="H138" s="98" t="s">
        <v>23</v>
      </c>
      <c r="I138" s="34"/>
      <c r="J138" s="34"/>
      <c r="K138" s="34"/>
    </row>
    <row r="139" ht="22.5" customHeight="1" spans="1:11">
      <c r="A139" s="99"/>
      <c r="B139" s="100"/>
      <c r="C139" s="100"/>
      <c r="D139" s="101"/>
      <c r="E139" s="100"/>
      <c r="F139" s="100"/>
      <c r="G139" s="102"/>
      <c r="H139" s="103"/>
      <c r="I139" s="102"/>
      <c r="J139" s="104"/>
      <c r="K139" s="104"/>
    </row>
  </sheetData>
  <mergeCells count="103">
    <mergeCell ref="A1:K1"/>
    <mergeCell ref="A2:K2"/>
    <mergeCell ref="F4:G4"/>
    <mergeCell ref="A6:I6"/>
    <mergeCell ref="A10:I10"/>
    <mergeCell ref="A41:I41"/>
    <mergeCell ref="A90:I90"/>
    <mergeCell ref="A139:I139"/>
    <mergeCell ref="A4:A5"/>
    <mergeCell ref="A7:A9"/>
    <mergeCell ref="A11:A13"/>
    <mergeCell ref="A14:A16"/>
    <mergeCell ref="A17:A19"/>
    <mergeCell ref="A20:A22"/>
    <mergeCell ref="A23:A25"/>
    <mergeCell ref="A26:A28"/>
    <mergeCell ref="A29:A31"/>
    <mergeCell ref="A32:A34"/>
    <mergeCell ref="A35:A37"/>
    <mergeCell ref="A38:A40"/>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B4:B5"/>
    <mergeCell ref="B7:B9"/>
    <mergeCell ref="B11:B13"/>
    <mergeCell ref="B14:B16"/>
    <mergeCell ref="B17:B19"/>
    <mergeCell ref="B20:B22"/>
    <mergeCell ref="B23:B25"/>
    <mergeCell ref="B26:B28"/>
    <mergeCell ref="B29:B31"/>
    <mergeCell ref="B32:B34"/>
    <mergeCell ref="B35:B37"/>
    <mergeCell ref="B38:B40"/>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0"/>
  <sheetViews>
    <sheetView zoomScalePageLayoutView="60" workbookViewId="0">
      <pane topLeftCell="F7" activePane="bottomRight" state="frozen"/>
      <selection activeCell="A1" sqref="$A1:$XFD1048576"/>
    </sheetView>
  </sheetViews>
  <sheetFormatPr defaultColWidth="8" defaultRowHeight="13.5"/>
  <cols>
    <col min="1" max="1" width="22.8" style="1"/>
    <col min="2" max="2" width="33.4166666666667" style="1"/>
    <col min="3" max="4" width="22.8" style="1"/>
    <col min="5" max="5" width="5.73333333333333" style="1"/>
    <col min="6" max="6" width="9.03333333333333" style="1"/>
    <col min="7" max="7" width="9.175" style="1"/>
    <col min="8" max="8" width="8.6" style="1"/>
    <col min="9" max="11" width="30.4" style="1"/>
  </cols>
  <sheetData>
    <row r="1" ht="30.75" customHeight="1" spans="1:11">
      <c r="A1" s="2" t="s">
        <v>814</v>
      </c>
      <c r="B1" s="2"/>
      <c r="C1" s="2"/>
      <c r="D1" s="2"/>
      <c r="E1" s="2"/>
      <c r="F1" s="2"/>
      <c r="G1" s="2"/>
      <c r="H1" s="3"/>
      <c r="I1" s="2"/>
      <c r="J1" s="2"/>
      <c r="K1" s="2"/>
    </row>
    <row r="2" customHeight="1" spans="1:11">
      <c r="A2" s="4"/>
      <c r="B2" s="4"/>
      <c r="C2" s="4"/>
      <c r="D2" s="4"/>
      <c r="E2" s="4"/>
      <c r="F2" s="4"/>
      <c r="G2" s="4"/>
      <c r="H2" s="3"/>
      <c r="I2" s="5"/>
      <c r="J2" s="5"/>
      <c r="K2" s="5" t="s">
        <v>815</v>
      </c>
    </row>
    <row r="3" ht="15.75" customHeight="1" spans="1:11">
      <c r="A3" s="6" t="s">
        <v>2</v>
      </c>
      <c r="B3" s="7"/>
      <c r="C3" s="7"/>
      <c r="D3" s="7"/>
      <c r="E3" s="7"/>
      <c r="F3" s="7"/>
      <c r="G3" s="7"/>
      <c r="H3" s="8"/>
      <c r="I3" s="9"/>
      <c r="J3" s="9"/>
      <c r="K3" s="9" t="s">
        <v>102</v>
      </c>
    </row>
    <row r="4" customHeight="1" spans="1:11">
      <c r="A4" s="10" t="s">
        <v>4</v>
      </c>
      <c r="B4" s="10" t="s">
        <v>5</v>
      </c>
      <c r="C4" s="10" t="s">
        <v>6</v>
      </c>
      <c r="D4" s="10" t="s">
        <v>7</v>
      </c>
      <c r="E4" s="11" t="s">
        <v>8</v>
      </c>
      <c r="F4" s="10" t="s">
        <v>9</v>
      </c>
      <c r="G4" s="10"/>
      <c r="H4" s="11" t="s">
        <v>10</v>
      </c>
      <c r="I4" s="10" t="s">
        <v>816</v>
      </c>
      <c r="J4" s="10" t="s">
        <v>12</v>
      </c>
      <c r="K4" s="10" t="s">
        <v>13</v>
      </c>
    </row>
    <row r="5" ht="12" customHeight="1" spans="1:11">
      <c r="A5" s="10"/>
      <c r="B5" s="10"/>
      <c r="C5" s="10"/>
      <c r="D5" s="10"/>
      <c r="E5" s="10"/>
      <c r="F5" s="10" t="s">
        <v>14</v>
      </c>
      <c r="G5" s="10" t="s">
        <v>15</v>
      </c>
      <c r="H5" s="10"/>
      <c r="I5" s="10"/>
      <c r="J5" s="10"/>
      <c r="K5" s="10"/>
    </row>
    <row r="6" ht="24" customHeight="1" spans="1:11">
      <c r="A6" s="12" t="s">
        <v>276</v>
      </c>
      <c r="B6" s="12"/>
      <c r="C6" s="13"/>
      <c r="D6" s="13"/>
      <c r="E6" s="13"/>
      <c r="F6" s="13"/>
      <c r="G6" s="13"/>
      <c r="H6" s="14"/>
      <c r="I6" s="13"/>
      <c r="J6" s="13"/>
      <c r="K6" s="13"/>
    </row>
    <row r="7" ht="27" customHeight="1" spans="1:11">
      <c r="A7" s="15" t="s">
        <v>453</v>
      </c>
      <c r="B7" s="16" t="s">
        <v>105</v>
      </c>
      <c r="C7" s="17" t="s">
        <v>26</v>
      </c>
      <c r="D7" s="18">
        <v>0</v>
      </c>
      <c r="E7" s="19"/>
      <c r="F7" s="20"/>
      <c r="G7" s="20"/>
      <c r="H7" s="21"/>
      <c r="I7" s="15"/>
      <c r="J7" s="15"/>
      <c r="K7" s="15"/>
    </row>
    <row r="8" ht="27" customHeight="1" spans="1:11">
      <c r="A8" s="15"/>
      <c r="B8" s="16"/>
      <c r="C8" s="17" t="s">
        <v>106</v>
      </c>
      <c r="D8" s="18">
        <v>0</v>
      </c>
      <c r="E8" s="19"/>
      <c r="F8" s="20"/>
      <c r="G8" s="20"/>
      <c r="H8" s="21"/>
      <c r="I8" s="15"/>
      <c r="J8" s="15"/>
      <c r="K8" s="15"/>
    </row>
    <row r="9" ht="27" customHeight="1" spans="1:11">
      <c r="A9" s="15"/>
      <c r="B9" s="16"/>
      <c r="C9" s="17" t="s">
        <v>107</v>
      </c>
      <c r="D9" s="18">
        <f>D8-D7</f>
        <v>0</v>
      </c>
      <c r="E9" s="19"/>
      <c r="F9" s="20"/>
      <c r="G9" s="20"/>
      <c r="H9" s="21"/>
      <c r="I9" s="15"/>
      <c r="J9" s="15"/>
      <c r="K9" s="15"/>
    </row>
    <row r="10" ht="27" customHeight="1" spans="1:11">
      <c r="A10" s="15"/>
      <c r="B10" s="16"/>
      <c r="C10" s="17" t="s">
        <v>108</v>
      </c>
      <c r="D10" s="18">
        <f>IF(D7=0,0,D8/D7-1)*100</f>
        <v>0</v>
      </c>
      <c r="E10" s="19" t="s">
        <v>22</v>
      </c>
      <c r="F10" s="22">
        <v>5</v>
      </c>
      <c r="G10" s="22">
        <v>20</v>
      </c>
      <c r="H10" s="23" t="s">
        <v>23</v>
      </c>
      <c r="I10" s="24"/>
      <c r="J10" s="24"/>
      <c r="K10" s="24"/>
    </row>
    <row r="11" ht="27" customHeight="1" spans="1:11">
      <c r="A11" s="15" t="s">
        <v>817</v>
      </c>
      <c r="B11" s="16" t="s">
        <v>762</v>
      </c>
      <c r="C11" s="17" t="s">
        <v>26</v>
      </c>
      <c r="D11" s="18">
        <v>0</v>
      </c>
      <c r="E11" s="19"/>
      <c r="F11" s="20"/>
      <c r="G11" s="20"/>
      <c r="H11" s="21"/>
      <c r="I11" s="15"/>
      <c r="J11" s="15"/>
      <c r="K11" s="15"/>
    </row>
    <row r="12" ht="27" customHeight="1" spans="1:11">
      <c r="A12" s="15"/>
      <c r="B12" s="16"/>
      <c r="C12" s="17" t="s">
        <v>106</v>
      </c>
      <c r="D12" s="18">
        <v>0</v>
      </c>
      <c r="E12" s="19"/>
      <c r="F12" s="20"/>
      <c r="G12" s="20"/>
      <c r="H12" s="21"/>
      <c r="I12" s="15"/>
      <c r="J12" s="15"/>
      <c r="K12" s="15"/>
    </row>
    <row r="13" ht="27" customHeight="1" spans="1:11">
      <c r="A13" s="15"/>
      <c r="B13" s="16"/>
      <c r="C13" s="17" t="s">
        <v>107</v>
      </c>
      <c r="D13" s="18">
        <f>D12-D11</f>
        <v>0</v>
      </c>
      <c r="E13" s="19"/>
      <c r="F13" s="20"/>
      <c r="G13" s="20"/>
      <c r="H13" s="21"/>
      <c r="I13" s="15"/>
      <c r="J13" s="15"/>
      <c r="K13" s="15"/>
    </row>
    <row r="14" ht="27" customHeight="1" spans="1:11">
      <c r="A14" s="15"/>
      <c r="B14" s="16"/>
      <c r="C14" s="17" t="s">
        <v>108</v>
      </c>
      <c r="D14" s="18">
        <f>IF(D11=0,0,D12/D11-1)*100</f>
        <v>0</v>
      </c>
      <c r="E14" s="19" t="s">
        <v>22</v>
      </c>
      <c r="F14" s="22">
        <v>5</v>
      </c>
      <c r="G14" s="22">
        <v>20</v>
      </c>
      <c r="H14" s="23" t="s">
        <v>23</v>
      </c>
      <c r="I14" s="24"/>
      <c r="J14" s="24"/>
      <c r="K14" s="24"/>
    </row>
    <row r="15" ht="27" customHeight="1" spans="1:11">
      <c r="A15" s="15" t="s">
        <v>134</v>
      </c>
      <c r="B15" s="16" t="s">
        <v>763</v>
      </c>
      <c r="C15" s="17" t="s">
        <v>26</v>
      </c>
      <c r="D15" s="18">
        <v>0</v>
      </c>
      <c r="E15" s="19"/>
      <c r="F15" s="22"/>
      <c r="G15" s="22"/>
      <c r="H15" s="23"/>
      <c r="I15" s="24"/>
      <c r="J15" s="24"/>
      <c r="K15" s="24"/>
    </row>
    <row r="16" ht="27" customHeight="1" spans="1:11">
      <c r="A16" s="15"/>
      <c r="B16" s="16"/>
      <c r="C16" s="17" t="s">
        <v>106</v>
      </c>
      <c r="D16" s="18">
        <v>0</v>
      </c>
      <c r="E16" s="19"/>
      <c r="F16" s="22"/>
      <c r="G16" s="22"/>
      <c r="H16" s="23"/>
      <c r="I16" s="24"/>
      <c r="J16" s="24"/>
      <c r="K16" s="24"/>
    </row>
    <row r="17" ht="27" customHeight="1" spans="1:11">
      <c r="A17" s="15"/>
      <c r="B17" s="16"/>
      <c r="C17" s="17" t="s">
        <v>107</v>
      </c>
      <c r="D17" s="18">
        <f>D16-D15</f>
        <v>0</v>
      </c>
      <c r="E17" s="19"/>
      <c r="F17" s="20"/>
      <c r="G17" s="20"/>
      <c r="H17" s="14"/>
      <c r="I17" s="15"/>
      <c r="J17" s="15"/>
      <c r="K17" s="15"/>
    </row>
    <row r="18" ht="27" customHeight="1" spans="1:11">
      <c r="A18" s="15"/>
      <c r="B18" s="16"/>
      <c r="C18" s="17" t="s">
        <v>108</v>
      </c>
      <c r="D18" s="18">
        <f>IF(D15=0,0,D16/D15-1)*100</f>
        <v>0</v>
      </c>
      <c r="E18" s="19"/>
      <c r="F18" s="20"/>
      <c r="G18" s="20"/>
      <c r="H18" s="14"/>
      <c r="I18" s="15"/>
      <c r="J18" s="15"/>
      <c r="K18" s="15"/>
    </row>
    <row r="19" ht="27" customHeight="1" spans="1:11">
      <c r="A19" s="15" t="s">
        <v>818</v>
      </c>
      <c r="B19" s="16" t="s">
        <v>290</v>
      </c>
      <c r="C19" s="17" t="s">
        <v>139</v>
      </c>
      <c r="D19" s="18">
        <v>0</v>
      </c>
      <c r="E19" s="19"/>
      <c r="F19" s="20"/>
      <c r="G19" s="20"/>
      <c r="H19" s="14"/>
      <c r="I19" s="15"/>
      <c r="J19" s="15"/>
      <c r="K19" s="15"/>
    </row>
    <row r="20" ht="27" customHeight="1" spans="1:11">
      <c r="A20" s="15"/>
      <c r="B20" s="16"/>
      <c r="C20" s="17" t="s">
        <v>140</v>
      </c>
      <c r="D20" s="18">
        <v>0</v>
      </c>
      <c r="E20" s="19"/>
      <c r="F20" s="20"/>
      <c r="G20" s="20"/>
      <c r="H20" s="14"/>
      <c r="I20" s="15"/>
      <c r="J20" s="15"/>
      <c r="K20" s="15"/>
    </row>
    <row r="21" ht="27" customHeight="1" spans="1:11">
      <c r="A21" s="15"/>
      <c r="B21" s="16"/>
      <c r="C21" s="17" t="s">
        <v>21</v>
      </c>
      <c r="D21" s="18">
        <f>D20-D19</f>
        <v>0</v>
      </c>
      <c r="E21" s="19" t="s">
        <v>22</v>
      </c>
      <c r="F21" s="22">
        <v>0</v>
      </c>
      <c r="G21" s="22">
        <v>0</v>
      </c>
      <c r="H21" s="23" t="s">
        <v>23</v>
      </c>
      <c r="I21" s="24"/>
      <c r="J21" s="24"/>
      <c r="K21" s="24"/>
    </row>
    <row r="22" ht="27" customHeight="1" spans="1:11">
      <c r="A22" s="15"/>
      <c r="B22" s="16"/>
      <c r="C22" s="17" t="s">
        <v>141</v>
      </c>
      <c r="D22" s="25">
        <v>0</v>
      </c>
      <c r="E22" s="19"/>
      <c r="F22" s="20"/>
      <c r="G22" s="20"/>
      <c r="H22" s="14"/>
      <c r="I22" s="15"/>
      <c r="J22" s="15"/>
      <c r="K22" s="15"/>
    </row>
    <row r="23" ht="27" customHeight="1" spans="1:11">
      <c r="A23" s="15"/>
      <c r="B23" s="16"/>
      <c r="C23" s="17" t="s">
        <v>142</v>
      </c>
      <c r="D23" s="18">
        <v>0</v>
      </c>
      <c r="E23" s="19"/>
      <c r="F23" s="20"/>
      <c r="G23" s="20"/>
      <c r="H23" s="14"/>
      <c r="I23" s="15"/>
      <c r="J23" s="15"/>
      <c r="K23" s="15"/>
    </row>
    <row r="24" ht="27" customHeight="1" spans="1:11">
      <c r="A24" s="15"/>
      <c r="B24" s="16"/>
      <c r="C24" s="17" t="s">
        <v>21</v>
      </c>
      <c r="D24" s="18">
        <f>D23-D22</f>
        <v>0</v>
      </c>
      <c r="E24" s="19" t="s">
        <v>22</v>
      </c>
      <c r="F24" s="22">
        <v>0</v>
      </c>
      <c r="G24" s="22">
        <v>0</v>
      </c>
      <c r="H24" s="23" t="s">
        <v>23</v>
      </c>
      <c r="I24" s="24"/>
      <c r="J24" s="24"/>
      <c r="K24" s="24"/>
    </row>
    <row r="25" ht="27" customHeight="1" spans="1:11">
      <c r="A25" s="15" t="s">
        <v>291</v>
      </c>
      <c r="B25" s="16" t="s">
        <v>819</v>
      </c>
      <c r="C25" s="17" t="s">
        <v>26</v>
      </c>
      <c r="D25" s="18">
        <v>0</v>
      </c>
      <c r="E25" s="19"/>
      <c r="F25" s="20"/>
      <c r="G25" s="20"/>
      <c r="H25" s="21"/>
      <c r="I25" s="15"/>
      <c r="J25" s="15"/>
      <c r="K25" s="15"/>
    </row>
    <row r="26" ht="27" customHeight="1" spans="1:11">
      <c r="A26" s="15"/>
      <c r="B26" s="16"/>
      <c r="C26" s="17" t="s">
        <v>106</v>
      </c>
      <c r="D26" s="18">
        <v>0</v>
      </c>
      <c r="E26" s="19"/>
      <c r="F26" s="20"/>
      <c r="G26" s="20"/>
      <c r="H26" s="21"/>
      <c r="I26" s="15"/>
      <c r="J26" s="15"/>
      <c r="K26" s="15"/>
    </row>
    <row r="27" ht="27" customHeight="1" spans="1:11">
      <c r="A27" s="15"/>
      <c r="B27" s="16"/>
      <c r="C27" s="17" t="s">
        <v>107</v>
      </c>
      <c r="D27" s="18">
        <f>D26-D25</f>
        <v>0</v>
      </c>
      <c r="E27" s="19"/>
      <c r="F27" s="20"/>
      <c r="G27" s="20"/>
      <c r="H27" s="21"/>
      <c r="I27" s="15"/>
      <c r="J27" s="15"/>
      <c r="K27" s="15"/>
    </row>
    <row r="28" ht="27" customHeight="1" spans="1:11">
      <c r="A28" s="15"/>
      <c r="B28" s="16"/>
      <c r="C28" s="17" t="s">
        <v>108</v>
      </c>
      <c r="D28" s="18">
        <f>IF(D25=0,0,D26/D25-1)*100</f>
        <v>0</v>
      </c>
      <c r="E28" s="19"/>
      <c r="F28" s="20"/>
      <c r="G28" s="20"/>
      <c r="H28" s="21"/>
      <c r="I28" s="15"/>
      <c r="J28" s="15"/>
      <c r="K28" s="15"/>
    </row>
    <row r="29" ht="27" customHeight="1" spans="1:11">
      <c r="A29" s="15" t="s">
        <v>378</v>
      </c>
      <c r="B29" s="15" t="s">
        <v>148</v>
      </c>
      <c r="C29" s="17" t="s">
        <v>26</v>
      </c>
      <c r="D29" s="18">
        <v>0</v>
      </c>
      <c r="E29" s="19" t="s">
        <v>22</v>
      </c>
      <c r="F29" s="22">
        <v>0.35</v>
      </c>
      <c r="G29" s="22">
        <v>4</v>
      </c>
      <c r="H29" s="23" t="s">
        <v>23</v>
      </c>
      <c r="I29" s="24"/>
      <c r="J29" s="24"/>
      <c r="K29" s="24"/>
    </row>
    <row r="30" ht="27" customHeight="1" spans="1:11">
      <c r="A30" s="15"/>
      <c r="B30" s="15"/>
      <c r="C30" s="17" t="s">
        <v>106</v>
      </c>
      <c r="D30" s="18">
        <v>0</v>
      </c>
      <c r="E30" s="19" t="s">
        <v>22</v>
      </c>
      <c r="F30" s="22">
        <v>0.35</v>
      </c>
      <c r="G30" s="22">
        <v>4</v>
      </c>
      <c r="H30" s="23" t="s">
        <v>23</v>
      </c>
      <c r="I30" s="24"/>
      <c r="J30" s="24"/>
      <c r="K30" s="24"/>
    </row>
    <row r="31" ht="27" customHeight="1" spans="1:11">
      <c r="A31" s="15"/>
      <c r="B31" s="15"/>
      <c r="C31" s="17" t="s">
        <v>107</v>
      </c>
      <c r="D31" s="18">
        <f>D30-D29</f>
        <v>0</v>
      </c>
      <c r="E31" s="19"/>
      <c r="F31" s="20"/>
      <c r="G31" s="20"/>
      <c r="H31" s="23"/>
      <c r="I31" s="15"/>
      <c r="J31" s="15"/>
      <c r="K31" s="15"/>
    </row>
    <row r="32" ht="27" customHeight="1" spans="1:11">
      <c r="A32" s="15" t="s">
        <v>149</v>
      </c>
      <c r="B32" s="15" t="s">
        <v>820</v>
      </c>
      <c r="C32" s="17" t="s">
        <v>26</v>
      </c>
      <c r="D32" s="18">
        <v>0</v>
      </c>
      <c r="E32" s="19"/>
      <c r="F32" s="22"/>
      <c r="G32" s="22"/>
      <c r="H32" s="23"/>
      <c r="I32" s="24"/>
      <c r="J32" s="24"/>
      <c r="K32" s="24"/>
    </row>
    <row r="33" ht="27" customHeight="1" spans="1:11">
      <c r="A33" s="15"/>
      <c r="B33" s="15"/>
      <c r="C33" s="17" t="s">
        <v>106</v>
      </c>
      <c r="D33" s="18">
        <v>0</v>
      </c>
      <c r="E33" s="19"/>
      <c r="F33" s="22"/>
      <c r="G33" s="22"/>
      <c r="H33" s="23"/>
      <c r="I33" s="24"/>
      <c r="J33" s="24"/>
      <c r="K33" s="24"/>
    </row>
    <row r="34" ht="27" customHeight="1" spans="1:11">
      <c r="A34" s="15"/>
      <c r="B34" s="15"/>
      <c r="C34" s="17" t="s">
        <v>107</v>
      </c>
      <c r="D34" s="18">
        <f>D33-D32</f>
        <v>0</v>
      </c>
      <c r="E34" s="19"/>
      <c r="F34" s="20"/>
      <c r="G34" s="20"/>
      <c r="H34" s="14"/>
      <c r="I34" s="15"/>
      <c r="J34" s="15"/>
      <c r="K34" s="15"/>
    </row>
    <row r="35" ht="27" customHeight="1" spans="1:11">
      <c r="A35" s="15"/>
      <c r="B35" s="15"/>
      <c r="C35" s="17" t="s">
        <v>108</v>
      </c>
      <c r="D35" s="18">
        <f>IF(D32=0,0,D33/D32-1)*100</f>
        <v>0</v>
      </c>
      <c r="E35" s="19"/>
      <c r="F35" s="26"/>
      <c r="G35" s="26"/>
      <c r="H35" s="14"/>
      <c r="I35" s="15"/>
      <c r="J35" s="15"/>
      <c r="K35" s="15"/>
    </row>
    <row r="36" ht="27" customHeight="1" spans="1:11">
      <c r="A36" s="15" t="s">
        <v>151</v>
      </c>
      <c r="B36" s="15" t="s">
        <v>384</v>
      </c>
      <c r="C36" s="17" t="s">
        <v>26</v>
      </c>
      <c r="D36" s="18">
        <v>0</v>
      </c>
      <c r="E36" s="19" t="s">
        <v>22</v>
      </c>
      <c r="F36" s="22">
        <v>0</v>
      </c>
      <c r="G36" s="22">
        <v>0</v>
      </c>
      <c r="H36" s="23" t="s">
        <v>23</v>
      </c>
      <c r="I36" s="24"/>
      <c r="J36" s="24"/>
      <c r="K36" s="24"/>
    </row>
    <row r="37" ht="27" customHeight="1" spans="1:11">
      <c r="A37" s="15"/>
      <c r="B37" s="15"/>
      <c r="C37" s="17" t="s">
        <v>106</v>
      </c>
      <c r="D37" s="18">
        <v>0</v>
      </c>
      <c r="E37" s="19" t="s">
        <v>22</v>
      </c>
      <c r="F37" s="22">
        <v>0</v>
      </c>
      <c r="G37" s="22">
        <v>0</v>
      </c>
      <c r="H37" s="23" t="s">
        <v>23</v>
      </c>
      <c r="I37" s="24"/>
      <c r="J37" s="24"/>
      <c r="K37" s="24"/>
    </row>
    <row r="38" ht="24" customHeight="1" spans="1:11">
      <c r="A38" s="12" t="s">
        <v>297</v>
      </c>
      <c r="B38" s="12"/>
      <c r="C38" s="13"/>
      <c r="D38" s="13"/>
      <c r="E38" s="13"/>
      <c r="F38" s="13"/>
      <c r="G38" s="13"/>
      <c r="H38" s="14"/>
      <c r="I38" s="13"/>
      <c r="J38" s="13"/>
      <c r="K38" s="13"/>
    </row>
    <row r="39" ht="27" customHeight="1" spans="1:11">
      <c r="A39" s="15" t="s">
        <v>385</v>
      </c>
      <c r="B39" s="16" t="s">
        <v>105</v>
      </c>
      <c r="C39" s="17" t="s">
        <v>26</v>
      </c>
      <c r="D39" s="18">
        <v>0</v>
      </c>
      <c r="E39" s="19"/>
      <c r="F39" s="20"/>
      <c r="G39" s="20"/>
      <c r="H39" s="21"/>
      <c r="I39" s="15"/>
      <c r="J39" s="15"/>
      <c r="K39" s="15"/>
    </row>
    <row r="40" ht="27" customHeight="1" spans="1:11">
      <c r="A40" s="15"/>
      <c r="B40" s="16"/>
      <c r="C40" s="17" t="s">
        <v>106</v>
      </c>
      <c r="D40" s="18">
        <v>0</v>
      </c>
      <c r="E40" s="19"/>
      <c r="F40" s="20"/>
      <c r="G40" s="20"/>
      <c r="H40" s="21"/>
      <c r="I40" s="15"/>
      <c r="J40" s="15"/>
      <c r="K40" s="15"/>
    </row>
    <row r="41" ht="27" customHeight="1" spans="1:11">
      <c r="A41" s="15"/>
      <c r="B41" s="16"/>
      <c r="C41" s="17" t="s">
        <v>107</v>
      </c>
      <c r="D41" s="18">
        <f>D40-D39</f>
        <v>0</v>
      </c>
      <c r="E41" s="19"/>
      <c r="F41" s="20"/>
      <c r="G41" s="20"/>
      <c r="H41" s="21"/>
      <c r="I41" s="15"/>
      <c r="J41" s="15"/>
      <c r="K41" s="15"/>
    </row>
    <row r="42" ht="27" customHeight="1" spans="1:11">
      <c r="A42" s="15"/>
      <c r="B42" s="16"/>
      <c r="C42" s="17" t="s">
        <v>108</v>
      </c>
      <c r="D42" s="18">
        <f>IF(D39=0,0,D40/D39-1)*100</f>
        <v>0</v>
      </c>
      <c r="E42" s="19" t="s">
        <v>22</v>
      </c>
      <c r="F42" s="22">
        <v>0</v>
      </c>
      <c r="G42" s="22">
        <v>20</v>
      </c>
      <c r="H42" s="23" t="s">
        <v>23</v>
      </c>
      <c r="I42" s="24"/>
      <c r="J42" s="24"/>
      <c r="K42" s="24"/>
    </row>
    <row r="43" ht="27" customHeight="1" spans="1:11">
      <c r="A43" s="15" t="s">
        <v>821</v>
      </c>
      <c r="B43" s="16" t="s">
        <v>765</v>
      </c>
      <c r="C43" s="17" t="s">
        <v>26</v>
      </c>
      <c r="D43" s="18">
        <v>0</v>
      </c>
      <c r="E43" s="19"/>
      <c r="F43" s="20"/>
      <c r="G43" s="20"/>
      <c r="H43" s="21"/>
      <c r="I43" s="15"/>
      <c r="J43" s="15"/>
      <c r="K43" s="15"/>
    </row>
    <row r="44" ht="27" customHeight="1" spans="1:11">
      <c r="A44" s="15"/>
      <c r="B44" s="16"/>
      <c r="C44" s="17" t="s">
        <v>106</v>
      </c>
      <c r="D44" s="18">
        <v>0</v>
      </c>
      <c r="E44" s="19"/>
      <c r="F44" s="20"/>
      <c r="G44" s="20"/>
      <c r="H44" s="21"/>
      <c r="I44" s="15"/>
      <c r="J44" s="15"/>
      <c r="K44" s="15"/>
    </row>
    <row r="45" ht="27" customHeight="1" spans="1:11">
      <c r="A45" s="15"/>
      <c r="B45" s="16"/>
      <c r="C45" s="17" t="s">
        <v>107</v>
      </c>
      <c r="D45" s="18">
        <f>D44-D43</f>
        <v>0</v>
      </c>
      <c r="E45" s="19"/>
      <c r="F45" s="20"/>
      <c r="G45" s="20"/>
      <c r="H45" s="21"/>
      <c r="I45" s="15"/>
      <c r="J45" s="15"/>
      <c r="K45" s="15"/>
    </row>
    <row r="46" ht="27" customHeight="1" spans="1:11">
      <c r="A46" s="15"/>
      <c r="B46" s="16"/>
      <c r="C46" s="17" t="s">
        <v>108</v>
      </c>
      <c r="D46" s="18">
        <f>IF(D43=0,0,D44/D43-1)*100</f>
        <v>0</v>
      </c>
      <c r="E46" s="19" t="s">
        <v>22</v>
      </c>
      <c r="F46" s="22">
        <v>-10</v>
      </c>
      <c r="G46" s="22">
        <v>20</v>
      </c>
      <c r="H46" s="23" t="s">
        <v>23</v>
      </c>
      <c r="I46" s="24"/>
      <c r="J46" s="24"/>
      <c r="K46" s="24"/>
    </row>
    <row r="47" ht="27" customHeight="1" spans="1:11">
      <c r="A47" s="15" t="s">
        <v>822</v>
      </c>
      <c r="B47" s="15" t="s">
        <v>823</v>
      </c>
      <c r="C47" s="17" t="s">
        <v>26</v>
      </c>
      <c r="D47" s="18">
        <v>0</v>
      </c>
      <c r="E47" s="19" t="s">
        <v>22</v>
      </c>
      <c r="F47" s="22">
        <v>1300</v>
      </c>
      <c r="G47" s="22">
        <v>2200</v>
      </c>
      <c r="H47" s="23" t="s">
        <v>23</v>
      </c>
      <c r="I47" s="24"/>
      <c r="J47" s="24"/>
      <c r="K47" s="24"/>
    </row>
    <row r="48" ht="27" customHeight="1" spans="1:11">
      <c r="A48" s="15"/>
      <c r="B48" s="15"/>
      <c r="C48" s="17" t="s">
        <v>106</v>
      </c>
      <c r="D48" s="18">
        <v>0</v>
      </c>
      <c r="E48" s="19" t="s">
        <v>22</v>
      </c>
      <c r="F48" s="22">
        <v>1400</v>
      </c>
      <c r="G48" s="22">
        <v>2400</v>
      </c>
      <c r="H48" s="23" t="s">
        <v>23</v>
      </c>
      <c r="I48" s="24"/>
      <c r="J48" s="24"/>
      <c r="K48" s="24"/>
    </row>
    <row r="49" ht="27" customHeight="1" spans="1:11">
      <c r="A49" s="15"/>
      <c r="B49" s="15"/>
      <c r="C49" s="17" t="s">
        <v>107</v>
      </c>
      <c r="D49" s="18">
        <f>D48-D47</f>
        <v>0</v>
      </c>
      <c r="E49" s="19"/>
      <c r="F49" s="20"/>
      <c r="G49" s="20"/>
      <c r="H49" s="21"/>
      <c r="I49" s="15"/>
      <c r="J49" s="15"/>
      <c r="K49" s="15"/>
    </row>
    <row r="50" ht="27" customHeight="1" spans="1:11">
      <c r="A50" s="15"/>
      <c r="B50" s="15"/>
      <c r="C50" s="17" t="s">
        <v>108</v>
      </c>
      <c r="D50" s="18">
        <f>IF(D47=0,0,D48/D47-1)*100</f>
        <v>0</v>
      </c>
      <c r="E50" s="19" t="s">
        <v>22</v>
      </c>
      <c r="F50" s="22">
        <v>0</v>
      </c>
      <c r="G50" s="22">
        <v>10</v>
      </c>
      <c r="H50" s="23" t="s">
        <v>23</v>
      </c>
      <c r="I50" s="24"/>
      <c r="J50" s="24"/>
      <c r="K50" s="24"/>
    </row>
    <row r="51" ht="27" customHeight="1" spans="1:11">
      <c r="A51" s="15" t="s">
        <v>824</v>
      </c>
      <c r="B51" s="16" t="s">
        <v>825</v>
      </c>
      <c r="C51" s="17" t="s">
        <v>26</v>
      </c>
      <c r="D51" s="18">
        <v>0</v>
      </c>
      <c r="E51" s="19"/>
      <c r="F51" s="20"/>
      <c r="G51" s="20"/>
      <c r="H51" s="21"/>
      <c r="I51" s="15"/>
      <c r="J51" s="15"/>
      <c r="K51" s="15"/>
    </row>
    <row r="52" ht="27" customHeight="1" spans="1:11">
      <c r="A52" s="15"/>
      <c r="B52" s="16"/>
      <c r="C52" s="17" t="s">
        <v>106</v>
      </c>
      <c r="D52" s="18">
        <v>0</v>
      </c>
      <c r="E52" s="19"/>
      <c r="F52" s="20"/>
      <c r="G52" s="20"/>
      <c r="H52" s="21"/>
      <c r="I52" s="15"/>
      <c r="J52" s="15"/>
      <c r="K52" s="15"/>
    </row>
    <row r="53" ht="27" customHeight="1" spans="1:11">
      <c r="A53" s="15"/>
      <c r="B53" s="16"/>
      <c r="C53" s="17" t="s">
        <v>107</v>
      </c>
      <c r="D53" s="18">
        <f>D52-D51</f>
        <v>0</v>
      </c>
      <c r="E53" s="19"/>
      <c r="F53" s="20"/>
      <c r="G53" s="20"/>
      <c r="H53" s="21"/>
      <c r="I53" s="15"/>
      <c r="J53" s="15"/>
      <c r="K53" s="15"/>
    </row>
    <row r="54" ht="27" customHeight="1" spans="1:11">
      <c r="A54" s="15"/>
      <c r="B54" s="16"/>
      <c r="C54" s="17" t="s">
        <v>108</v>
      </c>
      <c r="D54" s="18">
        <f>IF(D51=0,0,D52/D51-1)*100</f>
        <v>0</v>
      </c>
      <c r="E54" s="19" t="s">
        <v>22</v>
      </c>
      <c r="F54" s="22">
        <v>-10</v>
      </c>
      <c r="G54" s="22">
        <v>20</v>
      </c>
      <c r="H54" s="23" t="s">
        <v>23</v>
      </c>
      <c r="I54" s="24"/>
      <c r="J54" s="24"/>
      <c r="K54" s="24"/>
    </row>
    <row r="55" ht="27" customHeight="1" spans="1:11">
      <c r="A55" s="15" t="s">
        <v>826</v>
      </c>
      <c r="B55" s="15" t="s">
        <v>827</v>
      </c>
      <c r="C55" s="17" t="s">
        <v>26</v>
      </c>
      <c r="D55" s="18">
        <v>0</v>
      </c>
      <c r="E55" s="19" t="s">
        <v>22</v>
      </c>
      <c r="F55" s="22">
        <v>300</v>
      </c>
      <c r="G55" s="22">
        <v>800</v>
      </c>
      <c r="H55" s="23" t="s">
        <v>23</v>
      </c>
      <c r="I55" s="24"/>
      <c r="J55" s="24"/>
      <c r="K55" s="24"/>
    </row>
    <row r="56" ht="27" customHeight="1" spans="1:11">
      <c r="A56" s="15"/>
      <c r="B56" s="15"/>
      <c r="C56" s="17" t="s">
        <v>106</v>
      </c>
      <c r="D56" s="18">
        <v>0</v>
      </c>
      <c r="E56" s="19" t="s">
        <v>22</v>
      </c>
      <c r="F56" s="22">
        <v>320</v>
      </c>
      <c r="G56" s="22">
        <v>850</v>
      </c>
      <c r="H56" s="23" t="s">
        <v>23</v>
      </c>
      <c r="I56" s="24"/>
      <c r="J56" s="24"/>
      <c r="K56" s="24"/>
    </row>
    <row r="57" ht="27" customHeight="1" spans="1:11">
      <c r="A57" s="15"/>
      <c r="B57" s="15"/>
      <c r="C57" s="17" t="s">
        <v>107</v>
      </c>
      <c r="D57" s="18">
        <f>D56-D55</f>
        <v>0</v>
      </c>
      <c r="E57" s="19"/>
      <c r="F57" s="20"/>
      <c r="G57" s="20"/>
      <c r="H57" s="21"/>
      <c r="I57" s="15"/>
      <c r="J57" s="15"/>
      <c r="K57" s="15"/>
    </row>
    <row r="58" ht="27" customHeight="1" spans="1:11">
      <c r="A58" s="15"/>
      <c r="B58" s="15"/>
      <c r="C58" s="17" t="s">
        <v>108</v>
      </c>
      <c r="D58" s="18">
        <f>IF(D55=0,0,D56/D55-1)*100</f>
        <v>0</v>
      </c>
      <c r="E58" s="19" t="s">
        <v>22</v>
      </c>
      <c r="F58" s="22">
        <v>0</v>
      </c>
      <c r="G58" s="22">
        <v>10</v>
      </c>
      <c r="H58" s="23" t="s">
        <v>23</v>
      </c>
      <c r="I58" s="24"/>
      <c r="J58" s="24"/>
      <c r="K58" s="24"/>
    </row>
    <row r="59" ht="27" customHeight="1" spans="1:11">
      <c r="A59" s="15" t="s">
        <v>828</v>
      </c>
      <c r="B59" s="16" t="s">
        <v>769</v>
      </c>
      <c r="C59" s="17" t="s">
        <v>26</v>
      </c>
      <c r="D59" s="18">
        <v>0</v>
      </c>
      <c r="E59" s="19"/>
      <c r="F59" s="20"/>
      <c r="G59" s="20"/>
      <c r="H59" s="21"/>
      <c r="I59" s="15"/>
      <c r="J59" s="15"/>
      <c r="K59" s="15"/>
    </row>
    <row r="60" ht="27" customHeight="1" spans="1:11">
      <c r="A60" s="15"/>
      <c r="B60" s="16"/>
      <c r="C60" s="17" t="s">
        <v>106</v>
      </c>
      <c r="D60" s="18">
        <v>0</v>
      </c>
      <c r="E60" s="19"/>
      <c r="F60" s="20"/>
      <c r="G60" s="20"/>
      <c r="H60" s="21"/>
      <c r="I60" s="15"/>
      <c r="J60" s="15"/>
      <c r="K60" s="15"/>
    </row>
    <row r="61" ht="27" customHeight="1" spans="1:11">
      <c r="A61" s="15"/>
      <c r="B61" s="16"/>
      <c r="C61" s="17" t="s">
        <v>107</v>
      </c>
      <c r="D61" s="18">
        <f>D60-D59</f>
        <v>0</v>
      </c>
      <c r="E61" s="19"/>
      <c r="F61" s="20"/>
      <c r="G61" s="20"/>
      <c r="H61" s="21"/>
      <c r="I61" s="15"/>
      <c r="J61" s="15"/>
      <c r="K61" s="15"/>
    </row>
    <row r="62" ht="27" customHeight="1" spans="1:11">
      <c r="A62" s="15"/>
      <c r="B62" s="16"/>
      <c r="C62" s="17" t="s">
        <v>108</v>
      </c>
      <c r="D62" s="18">
        <f>IF(D59=0,0,D60/D59-1)*100</f>
        <v>0</v>
      </c>
      <c r="E62" s="19" t="s">
        <v>22</v>
      </c>
      <c r="F62" s="22">
        <v>-10</v>
      </c>
      <c r="G62" s="22">
        <v>20</v>
      </c>
      <c r="H62" s="23" t="s">
        <v>23</v>
      </c>
      <c r="I62" s="24"/>
      <c r="J62" s="24"/>
      <c r="K62" s="24"/>
    </row>
    <row r="63" ht="27" customHeight="1" spans="1:11">
      <c r="A63" s="15" t="s">
        <v>829</v>
      </c>
      <c r="B63" s="15" t="s">
        <v>830</v>
      </c>
      <c r="C63" s="17" t="s">
        <v>26</v>
      </c>
      <c r="D63" s="18">
        <v>0</v>
      </c>
      <c r="E63" s="19" t="s">
        <v>22</v>
      </c>
      <c r="F63" s="22">
        <v>30000</v>
      </c>
      <c r="G63" s="22">
        <v>100000</v>
      </c>
      <c r="H63" s="23" t="s">
        <v>23</v>
      </c>
      <c r="I63" s="24"/>
      <c r="J63" s="24"/>
      <c r="K63" s="24"/>
    </row>
    <row r="64" ht="27" customHeight="1" spans="1:11">
      <c r="A64" s="15"/>
      <c r="B64" s="15"/>
      <c r="C64" s="17" t="s">
        <v>106</v>
      </c>
      <c r="D64" s="18">
        <v>0</v>
      </c>
      <c r="E64" s="19" t="s">
        <v>22</v>
      </c>
      <c r="F64" s="22">
        <v>30000</v>
      </c>
      <c r="G64" s="22">
        <v>100000</v>
      </c>
      <c r="H64" s="23" t="s">
        <v>23</v>
      </c>
      <c r="I64" s="24"/>
      <c r="J64" s="24"/>
      <c r="K64" s="24"/>
    </row>
    <row r="65" ht="27" customHeight="1" spans="1:11">
      <c r="A65" s="15"/>
      <c r="B65" s="15"/>
      <c r="C65" s="17" t="s">
        <v>107</v>
      </c>
      <c r="D65" s="18">
        <f>D64-D63</f>
        <v>0</v>
      </c>
      <c r="E65" s="19"/>
      <c r="F65" s="20"/>
      <c r="G65" s="20"/>
      <c r="H65" s="21"/>
      <c r="I65" s="15"/>
      <c r="J65" s="15"/>
      <c r="K65" s="15"/>
    </row>
    <row r="66" ht="27" customHeight="1" spans="1:11">
      <c r="A66" s="15"/>
      <c r="B66" s="15"/>
      <c r="C66" s="17" t="s">
        <v>108</v>
      </c>
      <c r="D66" s="18">
        <f>IF(D63=0,0,D64/D63-1)*100</f>
        <v>0</v>
      </c>
      <c r="E66" s="19" t="s">
        <v>22</v>
      </c>
      <c r="F66" s="22">
        <v>-10</v>
      </c>
      <c r="G66" s="22">
        <v>20</v>
      </c>
      <c r="H66" s="23" t="s">
        <v>23</v>
      </c>
      <c r="I66" s="24"/>
      <c r="J66" s="24"/>
      <c r="K66" s="24"/>
    </row>
    <row r="67" ht="27" customHeight="1" spans="1:11">
      <c r="A67" s="15" t="s">
        <v>831</v>
      </c>
      <c r="B67" s="16" t="s">
        <v>771</v>
      </c>
      <c r="C67" s="17" t="s">
        <v>26</v>
      </c>
      <c r="D67" s="18">
        <v>0</v>
      </c>
      <c r="E67" s="19"/>
      <c r="F67" s="20"/>
      <c r="G67" s="20"/>
      <c r="H67" s="21"/>
      <c r="I67" s="15"/>
      <c r="J67" s="15"/>
      <c r="K67" s="15"/>
    </row>
    <row r="68" ht="27" customHeight="1" spans="1:11">
      <c r="A68" s="15"/>
      <c r="B68" s="16"/>
      <c r="C68" s="17" t="s">
        <v>106</v>
      </c>
      <c r="D68" s="18">
        <v>0</v>
      </c>
      <c r="E68" s="19"/>
      <c r="F68" s="20"/>
      <c r="G68" s="20"/>
      <c r="H68" s="21"/>
      <c r="I68" s="15"/>
      <c r="J68" s="15"/>
      <c r="K68" s="15"/>
    </row>
    <row r="69" ht="27" customHeight="1" spans="1:11">
      <c r="A69" s="15"/>
      <c r="B69" s="16"/>
      <c r="C69" s="17" t="s">
        <v>107</v>
      </c>
      <c r="D69" s="18">
        <f>D68-D67</f>
        <v>0</v>
      </c>
      <c r="E69" s="19"/>
      <c r="F69" s="20"/>
      <c r="G69" s="20"/>
      <c r="H69" s="21"/>
      <c r="I69" s="15"/>
      <c r="J69" s="15"/>
      <c r="K69" s="15"/>
    </row>
    <row r="70" ht="27" customHeight="1" spans="1:11">
      <c r="A70" s="15"/>
      <c r="B70" s="16"/>
      <c r="C70" s="17" t="s">
        <v>108</v>
      </c>
      <c r="D70" s="18">
        <f>IF(D67=0,0,D68/D67-1)*100</f>
        <v>0</v>
      </c>
      <c r="E70" s="19"/>
      <c r="F70" s="20"/>
      <c r="G70" s="20"/>
      <c r="H70" s="21"/>
      <c r="I70" s="15"/>
      <c r="J70" s="15"/>
      <c r="K70" s="15"/>
    </row>
    <row r="71" ht="27" customHeight="1" spans="1:11">
      <c r="A71" s="15" t="s">
        <v>832</v>
      </c>
      <c r="B71" s="16" t="s">
        <v>833</v>
      </c>
      <c r="C71" s="17" t="s">
        <v>26</v>
      </c>
      <c r="D71" s="18">
        <v>0</v>
      </c>
      <c r="E71" s="19"/>
      <c r="F71" s="20"/>
      <c r="G71" s="20"/>
      <c r="H71" s="21"/>
      <c r="I71" s="15"/>
      <c r="J71" s="15"/>
      <c r="K71" s="15"/>
    </row>
    <row r="72" ht="27" customHeight="1" spans="1:11">
      <c r="A72" s="15"/>
      <c r="B72" s="16"/>
      <c r="C72" s="17" t="s">
        <v>106</v>
      </c>
      <c r="D72" s="18">
        <v>0</v>
      </c>
      <c r="E72" s="19"/>
      <c r="F72" s="20"/>
      <c r="G72" s="20"/>
      <c r="H72" s="21"/>
      <c r="I72" s="15"/>
      <c r="J72" s="15"/>
      <c r="K72" s="15"/>
    </row>
    <row r="73" ht="27" customHeight="1" spans="1:11">
      <c r="A73" s="15"/>
      <c r="B73" s="16"/>
      <c r="C73" s="17" t="s">
        <v>107</v>
      </c>
      <c r="D73" s="18">
        <f>D72-D71</f>
        <v>0</v>
      </c>
      <c r="E73" s="19"/>
      <c r="F73" s="20"/>
      <c r="G73" s="20"/>
      <c r="H73" s="21"/>
      <c r="I73" s="15"/>
      <c r="J73" s="15"/>
      <c r="K73" s="15"/>
    </row>
    <row r="74" ht="27" customHeight="1" spans="1:11">
      <c r="A74" s="15"/>
      <c r="B74" s="16"/>
      <c r="C74" s="27" t="s">
        <v>108</v>
      </c>
      <c r="D74" s="18">
        <f>IF(D71=0,0,D72/D71-1)*100</f>
        <v>0</v>
      </c>
      <c r="E74" s="28" t="s">
        <v>22</v>
      </c>
      <c r="F74" s="29">
        <v>-10</v>
      </c>
      <c r="G74" s="29">
        <v>20</v>
      </c>
      <c r="H74" s="23" t="s">
        <v>23</v>
      </c>
      <c r="I74" s="24"/>
      <c r="J74" s="24"/>
      <c r="K74" s="24"/>
    </row>
    <row r="75" ht="27" customHeight="1" spans="1:11">
      <c r="A75" s="15" t="s">
        <v>834</v>
      </c>
      <c r="B75" s="15" t="s">
        <v>835</v>
      </c>
      <c r="C75" s="30" t="s">
        <v>26</v>
      </c>
      <c r="D75" s="18">
        <v>0</v>
      </c>
      <c r="E75" s="31"/>
      <c r="F75" s="31"/>
      <c r="G75" s="31"/>
      <c r="H75" s="23"/>
      <c r="I75" s="24"/>
      <c r="J75" s="24"/>
      <c r="K75" s="24"/>
    </row>
    <row r="76" ht="27" customHeight="1" spans="1:11">
      <c r="A76" s="15"/>
      <c r="B76" s="15"/>
      <c r="C76" s="30" t="s">
        <v>106</v>
      </c>
      <c r="D76" s="18">
        <v>0</v>
      </c>
      <c r="E76" s="31"/>
      <c r="F76" s="31"/>
      <c r="G76" s="31"/>
      <c r="H76" s="23"/>
      <c r="I76" s="24"/>
      <c r="J76" s="24"/>
      <c r="K76" s="24"/>
    </row>
    <row r="77" ht="27" customHeight="1" spans="1:11">
      <c r="A77" s="15"/>
      <c r="B77" s="15"/>
      <c r="C77" s="30" t="s">
        <v>107</v>
      </c>
      <c r="D77" s="18">
        <f>D76-D75</f>
        <v>0</v>
      </c>
      <c r="E77" s="31"/>
      <c r="F77" s="31"/>
      <c r="G77" s="31"/>
      <c r="H77" s="23"/>
      <c r="I77" s="24"/>
      <c r="J77" s="24"/>
      <c r="K77" s="24"/>
    </row>
    <row r="78" ht="27" customHeight="1" spans="1:11">
      <c r="A78" s="32"/>
      <c r="B78" s="32"/>
      <c r="C78" s="30" t="s">
        <v>108</v>
      </c>
      <c r="D78" s="18">
        <f>IF(D75=0,0,D76/D75-1)*100</f>
        <v>0</v>
      </c>
      <c r="E78" s="31"/>
      <c r="F78" s="31"/>
      <c r="G78" s="31"/>
      <c r="H78" s="33"/>
      <c r="I78" s="34"/>
      <c r="J78" s="34"/>
      <c r="K78" s="34"/>
    </row>
    <row r="79" ht="27" customHeight="1" spans="1:11">
      <c r="A79" s="35" t="s">
        <v>836</v>
      </c>
      <c r="B79" s="36" t="s">
        <v>837</v>
      </c>
      <c r="C79" s="37" t="s">
        <v>26</v>
      </c>
      <c r="D79" s="18">
        <v>0</v>
      </c>
      <c r="E79" s="38"/>
      <c r="F79" s="39"/>
      <c r="G79" s="39"/>
      <c r="H79" s="40"/>
      <c r="I79" s="35"/>
      <c r="J79" s="35"/>
      <c r="K79" s="35"/>
    </row>
    <row r="80" ht="27" customHeight="1" spans="1:11">
      <c r="A80" s="15"/>
      <c r="B80" s="16"/>
      <c r="C80" s="17" t="s">
        <v>106</v>
      </c>
      <c r="D80" s="18">
        <v>0</v>
      </c>
      <c r="E80" s="19"/>
      <c r="F80" s="20"/>
      <c r="G80" s="20"/>
      <c r="H80" s="21"/>
      <c r="I80" s="15"/>
      <c r="J80" s="15"/>
      <c r="K80" s="15"/>
    </row>
    <row r="81" ht="27" customHeight="1" spans="1:11">
      <c r="A81" s="15"/>
      <c r="B81" s="16"/>
      <c r="C81" s="17" t="s">
        <v>107</v>
      </c>
      <c r="D81" s="18">
        <f>D80-D79</f>
        <v>0</v>
      </c>
      <c r="E81" s="19"/>
      <c r="F81" s="20"/>
      <c r="G81" s="20"/>
      <c r="H81" s="21"/>
      <c r="I81" s="15"/>
      <c r="J81" s="15"/>
      <c r="K81" s="15"/>
    </row>
    <row r="82" ht="27" customHeight="1" spans="1:11">
      <c r="A82" s="15"/>
      <c r="B82" s="16"/>
      <c r="C82" s="17" t="s">
        <v>108</v>
      </c>
      <c r="D82" s="18">
        <f>IF(D79=0,0,D80/D79-1)*100</f>
        <v>0</v>
      </c>
      <c r="E82" s="19"/>
      <c r="F82" s="20"/>
      <c r="G82" s="20"/>
      <c r="H82" s="21"/>
      <c r="I82" s="15"/>
      <c r="J82" s="15"/>
      <c r="K82" s="15"/>
    </row>
    <row r="83" ht="27" customHeight="1" spans="1:11">
      <c r="A83" s="15" t="s">
        <v>838</v>
      </c>
      <c r="B83" s="16" t="s">
        <v>839</v>
      </c>
      <c r="C83" s="17" t="s">
        <v>26</v>
      </c>
      <c r="D83" s="18">
        <v>0</v>
      </c>
      <c r="E83" s="19"/>
      <c r="F83" s="20"/>
      <c r="G83" s="20"/>
      <c r="H83" s="21"/>
      <c r="I83" s="15"/>
      <c r="J83" s="15"/>
      <c r="K83" s="15"/>
    </row>
    <row r="84" ht="27" customHeight="1" spans="1:11">
      <c r="A84" s="15"/>
      <c r="B84" s="16"/>
      <c r="C84" s="17" t="s">
        <v>106</v>
      </c>
      <c r="D84" s="18">
        <v>0</v>
      </c>
      <c r="E84" s="19"/>
      <c r="F84" s="20"/>
      <c r="G84" s="20"/>
      <c r="H84" s="21"/>
      <c r="I84" s="15"/>
      <c r="J84" s="15"/>
      <c r="K84" s="15"/>
    </row>
    <row r="85" ht="27" customHeight="1" spans="1:11">
      <c r="A85" s="15"/>
      <c r="B85" s="16"/>
      <c r="C85" s="17" t="s">
        <v>107</v>
      </c>
      <c r="D85" s="18">
        <f>D84-D83</f>
        <v>0</v>
      </c>
      <c r="E85" s="19"/>
      <c r="F85" s="20"/>
      <c r="G85" s="20"/>
      <c r="H85" s="21"/>
      <c r="I85" s="15"/>
      <c r="J85" s="15"/>
      <c r="K85" s="15"/>
    </row>
    <row r="86" ht="27" customHeight="1" spans="1:11">
      <c r="A86" s="15"/>
      <c r="B86" s="16"/>
      <c r="C86" s="17" t="s">
        <v>108</v>
      </c>
      <c r="D86" s="18">
        <f>IF(D83=0,0,D84/D83-1)*100</f>
        <v>0</v>
      </c>
      <c r="E86" s="19"/>
      <c r="F86" s="20"/>
      <c r="G86" s="20"/>
      <c r="H86" s="21"/>
      <c r="I86" s="15"/>
      <c r="J86" s="15"/>
      <c r="K86" s="15"/>
    </row>
    <row r="87" ht="27" customHeight="1" spans="1:11">
      <c r="A87" s="15" t="s">
        <v>840</v>
      </c>
      <c r="B87" s="16" t="s">
        <v>833</v>
      </c>
      <c r="C87" s="17" t="s">
        <v>26</v>
      </c>
      <c r="D87" s="18">
        <f>(D71-D75-D79)-D83</f>
        <v>0</v>
      </c>
      <c r="E87" s="19" t="s">
        <v>22</v>
      </c>
      <c r="F87" s="22">
        <v>0</v>
      </c>
      <c r="G87" s="22">
        <v>0</v>
      </c>
      <c r="H87" s="23" t="s">
        <v>23</v>
      </c>
      <c r="I87" s="24"/>
      <c r="J87" s="24"/>
      <c r="K87" s="24"/>
    </row>
    <row r="88" ht="27" customHeight="1" spans="1:11">
      <c r="A88" s="15"/>
      <c r="B88" s="16"/>
      <c r="C88" s="17" t="s">
        <v>106</v>
      </c>
      <c r="D88" s="18">
        <f>(D72-D76-D80)-D84</f>
        <v>0</v>
      </c>
      <c r="E88" s="19" t="s">
        <v>22</v>
      </c>
      <c r="F88" s="22">
        <v>0</v>
      </c>
      <c r="G88" s="22">
        <v>0</v>
      </c>
      <c r="H88" s="23" t="s">
        <v>23</v>
      </c>
      <c r="I88" s="24"/>
      <c r="J88" s="24"/>
      <c r="K88" s="24"/>
    </row>
    <row r="89" ht="27" customHeight="1" spans="1:11">
      <c r="A89" s="15"/>
      <c r="B89" s="16"/>
      <c r="C89" s="17" t="s">
        <v>107</v>
      </c>
      <c r="D89" s="18">
        <f>D88-D87</f>
        <v>0</v>
      </c>
      <c r="E89" s="19"/>
      <c r="F89" s="20"/>
      <c r="G89" s="20"/>
      <c r="H89" s="21"/>
      <c r="I89" s="15"/>
      <c r="J89" s="15"/>
      <c r="K89" s="15"/>
    </row>
    <row r="90" ht="27" customHeight="1" spans="1:11">
      <c r="A90" s="15"/>
      <c r="B90" s="16"/>
      <c r="C90" s="17" t="s">
        <v>108</v>
      </c>
      <c r="D90" s="18">
        <f>IF(D87=0,0,D88/D87-1)*100</f>
        <v>0</v>
      </c>
      <c r="E90" s="19"/>
      <c r="F90" s="20"/>
      <c r="G90" s="20"/>
      <c r="H90" s="21"/>
      <c r="I90" s="15"/>
      <c r="J90" s="15"/>
      <c r="K90" s="15"/>
    </row>
    <row r="91" ht="27" customHeight="1" spans="1:11">
      <c r="A91" s="15" t="s">
        <v>841</v>
      </c>
      <c r="B91" s="16" t="s">
        <v>775</v>
      </c>
      <c r="C91" s="17" t="s">
        <v>26</v>
      </c>
      <c r="D91" s="18">
        <v>0</v>
      </c>
      <c r="E91" s="19"/>
      <c r="F91" s="20"/>
      <c r="G91" s="20"/>
      <c r="H91" s="21"/>
      <c r="I91" s="15"/>
      <c r="J91" s="15"/>
      <c r="K91" s="15"/>
    </row>
    <row r="92" ht="27" customHeight="1" spans="1:11">
      <c r="A92" s="15"/>
      <c r="B92" s="16"/>
      <c r="C92" s="17" t="s">
        <v>106</v>
      </c>
      <c r="D92" s="18">
        <v>0</v>
      </c>
      <c r="E92" s="19"/>
      <c r="F92" s="20"/>
      <c r="G92" s="20"/>
      <c r="H92" s="21"/>
      <c r="I92" s="15"/>
      <c r="J92" s="15"/>
      <c r="K92" s="15"/>
    </row>
    <row r="93" ht="27" customHeight="1" spans="1:11">
      <c r="A93" s="15"/>
      <c r="B93" s="16"/>
      <c r="C93" s="17" t="s">
        <v>107</v>
      </c>
      <c r="D93" s="18">
        <f>D92-D91</f>
        <v>0</v>
      </c>
      <c r="E93" s="19"/>
      <c r="F93" s="20"/>
      <c r="G93" s="20"/>
      <c r="H93" s="21"/>
      <c r="I93" s="15"/>
      <c r="J93" s="15"/>
      <c r="K93" s="15"/>
    </row>
    <row r="94" ht="27" customHeight="1" spans="1:11">
      <c r="A94" s="15"/>
      <c r="B94" s="16"/>
      <c r="C94" s="17" t="s">
        <v>108</v>
      </c>
      <c r="D94" s="18">
        <f>IF(D91=0,0,D92/D91-1)*100</f>
        <v>0</v>
      </c>
      <c r="E94" s="19"/>
      <c r="F94" s="20"/>
      <c r="G94" s="20"/>
      <c r="H94" s="21"/>
      <c r="I94" s="15"/>
      <c r="J94" s="15"/>
      <c r="K94" s="15"/>
    </row>
    <row r="95" ht="24.75" customHeight="1" spans="1:11">
      <c r="A95" s="15" t="s">
        <v>842</v>
      </c>
      <c r="B95" s="16" t="s">
        <v>843</v>
      </c>
      <c r="C95" s="17" t="s">
        <v>26</v>
      </c>
      <c r="D95" s="18">
        <v>0</v>
      </c>
      <c r="E95" s="19" t="s">
        <v>22</v>
      </c>
      <c r="F95" s="22">
        <v>120</v>
      </c>
      <c r="G95" s="22">
        <v>600</v>
      </c>
      <c r="H95" s="23" t="s">
        <v>23</v>
      </c>
      <c r="I95" s="24"/>
      <c r="J95" s="24"/>
      <c r="K95" s="24"/>
    </row>
    <row r="96" ht="27.75" customHeight="1" spans="1:11">
      <c r="A96" s="15"/>
      <c r="B96" s="16"/>
      <c r="C96" s="17" t="s">
        <v>106</v>
      </c>
      <c r="D96" s="18">
        <v>0</v>
      </c>
      <c r="E96" s="19" t="s">
        <v>22</v>
      </c>
      <c r="F96" s="22">
        <v>120</v>
      </c>
      <c r="G96" s="22">
        <v>600</v>
      </c>
      <c r="H96" s="23" t="s">
        <v>23</v>
      </c>
      <c r="I96" s="24"/>
      <c r="J96" s="24"/>
      <c r="K96" s="24"/>
    </row>
    <row r="97" ht="27" customHeight="1" spans="1:11">
      <c r="A97" s="41" t="s">
        <v>844</v>
      </c>
      <c r="B97" s="41" t="s">
        <v>777</v>
      </c>
      <c r="C97" s="17" t="s">
        <v>26</v>
      </c>
      <c r="D97" s="18">
        <v>0</v>
      </c>
      <c r="E97" s="19"/>
      <c r="F97" s="20"/>
      <c r="G97" s="20"/>
      <c r="H97" s="21"/>
      <c r="I97" s="15"/>
      <c r="J97" s="15"/>
      <c r="K97" s="15"/>
    </row>
    <row r="98" ht="27" customHeight="1" spans="1:11">
      <c r="A98" s="42"/>
      <c r="B98" s="42"/>
      <c r="C98" s="17" t="s">
        <v>106</v>
      </c>
      <c r="D98" s="18">
        <v>0</v>
      </c>
      <c r="E98" s="19"/>
      <c r="F98" s="20"/>
      <c r="G98" s="20"/>
      <c r="H98" s="21"/>
      <c r="I98" s="15"/>
      <c r="J98" s="15"/>
      <c r="K98" s="15"/>
    </row>
    <row r="99" ht="27" customHeight="1" spans="1:11">
      <c r="A99" s="42"/>
      <c r="B99" s="42"/>
      <c r="C99" s="17" t="s">
        <v>107</v>
      </c>
      <c r="D99" s="18">
        <f>D98-D97</f>
        <v>0</v>
      </c>
      <c r="E99" s="19"/>
      <c r="F99" s="20"/>
      <c r="G99" s="20"/>
      <c r="H99" s="21"/>
      <c r="I99" s="15"/>
      <c r="J99" s="15"/>
      <c r="K99" s="15"/>
    </row>
    <row r="100" ht="27" customHeight="1" spans="1:11">
      <c r="A100" s="43"/>
      <c r="B100" s="43"/>
      <c r="C100" s="17" t="s">
        <v>108</v>
      </c>
      <c r="D100" s="18">
        <f>IF(D97=0,0,D98/D97-1)*100</f>
        <v>0</v>
      </c>
      <c r="E100" s="19"/>
      <c r="F100" s="20"/>
      <c r="G100" s="20"/>
      <c r="H100" s="21"/>
      <c r="I100" s="15"/>
      <c r="J100" s="15"/>
      <c r="K100" s="15"/>
    </row>
    <row r="101" ht="27" customHeight="1" spans="1:11">
      <c r="A101" s="15" t="s">
        <v>845</v>
      </c>
      <c r="B101" s="16" t="s">
        <v>846</v>
      </c>
      <c r="C101" s="17" t="s">
        <v>26</v>
      </c>
      <c r="D101" s="18">
        <f>IF(D159=0,0,D97/D159)</f>
        <v>0</v>
      </c>
      <c r="E101" s="19" t="s">
        <v>22</v>
      </c>
      <c r="F101" s="22">
        <v>1000</v>
      </c>
      <c r="G101" s="22">
        <v>3000</v>
      </c>
      <c r="H101" s="23" t="s">
        <v>23</v>
      </c>
      <c r="I101" s="24"/>
      <c r="J101" s="24"/>
      <c r="K101" s="24"/>
    </row>
    <row r="102" ht="27" customHeight="1" spans="1:11">
      <c r="A102" s="15"/>
      <c r="B102" s="16"/>
      <c r="C102" s="17" t="s">
        <v>106</v>
      </c>
      <c r="D102" s="18">
        <f>IF(D160=0,0,D98/D160)</f>
        <v>0</v>
      </c>
      <c r="E102" s="19" t="s">
        <v>22</v>
      </c>
      <c r="F102" s="22">
        <v>1000</v>
      </c>
      <c r="G102" s="22">
        <v>3000</v>
      </c>
      <c r="H102" s="23" t="s">
        <v>23</v>
      </c>
      <c r="I102" s="24"/>
      <c r="J102" s="24"/>
      <c r="K102" s="24"/>
    </row>
    <row r="103" ht="27" customHeight="1" spans="1:11">
      <c r="A103" s="15" t="s">
        <v>847</v>
      </c>
      <c r="B103" s="15" t="s">
        <v>848</v>
      </c>
      <c r="C103" s="17" t="s">
        <v>26</v>
      </c>
      <c r="D103" s="18">
        <v>0</v>
      </c>
      <c r="E103" s="19" t="s">
        <v>22</v>
      </c>
      <c r="F103" s="22">
        <v>0</v>
      </c>
      <c r="G103" s="22">
        <v>0</v>
      </c>
      <c r="H103" s="23" t="s">
        <v>23</v>
      </c>
      <c r="I103" s="24"/>
      <c r="J103" s="24"/>
      <c r="K103" s="24"/>
    </row>
    <row r="104" ht="27" customHeight="1" spans="1:11">
      <c r="A104" s="15"/>
      <c r="B104" s="15"/>
      <c r="C104" s="17" t="s">
        <v>106</v>
      </c>
      <c r="D104" s="18">
        <v>0</v>
      </c>
      <c r="E104" s="19" t="s">
        <v>22</v>
      </c>
      <c r="F104" s="22">
        <v>0</v>
      </c>
      <c r="G104" s="22">
        <v>0</v>
      </c>
      <c r="H104" s="23" t="s">
        <v>23</v>
      </c>
      <c r="I104" s="24"/>
      <c r="J104" s="24"/>
      <c r="K104" s="24"/>
    </row>
    <row r="105" ht="27" customHeight="1" spans="1:11">
      <c r="A105" s="15"/>
      <c r="B105" s="15"/>
      <c r="C105" s="17" t="s">
        <v>107</v>
      </c>
      <c r="D105" s="18">
        <f>D104-D103</f>
        <v>0</v>
      </c>
      <c r="E105" s="19"/>
      <c r="F105" s="20"/>
      <c r="G105" s="20"/>
      <c r="H105" s="21"/>
      <c r="I105" s="15"/>
      <c r="J105" s="15"/>
      <c r="K105" s="15"/>
    </row>
    <row r="106" ht="27" customHeight="1" spans="1:11">
      <c r="A106" s="32"/>
      <c r="B106" s="32"/>
      <c r="C106" s="27" t="s">
        <v>108</v>
      </c>
      <c r="D106" s="44">
        <f>IF(D103=0,0,D104/D103-1)*100</f>
        <v>0</v>
      </c>
      <c r="E106" s="28"/>
      <c r="F106" s="45"/>
      <c r="G106" s="45"/>
      <c r="H106" s="46"/>
      <c r="I106" s="32"/>
      <c r="J106" s="32"/>
      <c r="K106" s="32"/>
    </row>
    <row r="107" ht="27" customHeight="1" spans="1:11">
      <c r="A107" s="47" t="s">
        <v>849</v>
      </c>
      <c r="B107" s="48" t="s">
        <v>608</v>
      </c>
      <c r="C107" s="49" t="s">
        <v>26</v>
      </c>
      <c r="D107" s="50">
        <v>0</v>
      </c>
      <c r="E107" s="51"/>
      <c r="F107" s="52"/>
      <c r="G107" s="52"/>
      <c r="H107" s="53"/>
      <c r="I107" s="54"/>
      <c r="J107" s="54"/>
      <c r="K107" s="54"/>
    </row>
    <row r="108" ht="27" customHeight="1" spans="1:11">
      <c r="A108" s="47"/>
      <c r="B108" s="55"/>
      <c r="C108" s="49" t="s">
        <v>106</v>
      </c>
      <c r="D108" s="50">
        <v>0</v>
      </c>
      <c r="E108" s="51"/>
      <c r="F108" s="52"/>
      <c r="G108" s="52"/>
      <c r="H108" s="53"/>
      <c r="I108" s="54"/>
      <c r="J108" s="54"/>
      <c r="K108" s="54"/>
    </row>
    <row r="109" ht="27" customHeight="1" spans="1:11">
      <c r="A109" s="47"/>
      <c r="B109" s="55"/>
      <c r="C109" s="49" t="s">
        <v>107</v>
      </c>
      <c r="D109" s="56">
        <f>D108-D107</f>
        <v>0</v>
      </c>
      <c r="E109" s="51"/>
      <c r="F109" s="52"/>
      <c r="G109" s="52"/>
      <c r="H109" s="53"/>
      <c r="I109" s="54"/>
      <c r="J109" s="54"/>
      <c r="K109" s="54"/>
    </row>
    <row r="110" ht="27" customHeight="1" spans="1:11">
      <c r="A110" s="47"/>
      <c r="B110" s="55"/>
      <c r="C110" s="49" t="s">
        <v>108</v>
      </c>
      <c r="D110" s="56">
        <f>IF(D107=0,0,D109/D107*100)</f>
        <v>0</v>
      </c>
      <c r="E110" s="51"/>
      <c r="F110" s="52"/>
      <c r="G110" s="52"/>
      <c r="H110" s="57"/>
      <c r="I110" s="54"/>
      <c r="J110" s="54"/>
      <c r="K110" s="54"/>
    </row>
    <row r="111" ht="27" customHeight="1" spans="1:11">
      <c r="A111" s="35" t="s">
        <v>850</v>
      </c>
      <c r="B111" s="35" t="s">
        <v>851</v>
      </c>
      <c r="C111" s="37" t="s">
        <v>26</v>
      </c>
      <c r="D111" s="58">
        <f>D103-D107</f>
        <v>0</v>
      </c>
      <c r="E111" s="38" t="s">
        <v>22</v>
      </c>
      <c r="F111" s="59">
        <v>0</v>
      </c>
      <c r="G111" s="59">
        <v>0</v>
      </c>
      <c r="H111" s="23" t="s">
        <v>23</v>
      </c>
      <c r="I111" s="60"/>
      <c r="J111" s="60"/>
      <c r="K111" s="60"/>
    </row>
    <row r="112" ht="27" customHeight="1" spans="1:11">
      <c r="A112" s="15"/>
      <c r="B112" s="15"/>
      <c r="C112" s="17" t="s">
        <v>106</v>
      </c>
      <c r="D112" s="18">
        <f>D104-D108</f>
        <v>0</v>
      </c>
      <c r="E112" s="19" t="s">
        <v>22</v>
      </c>
      <c r="F112" s="22">
        <v>0</v>
      </c>
      <c r="G112" s="22">
        <v>0</v>
      </c>
      <c r="H112" s="23" t="s">
        <v>23</v>
      </c>
      <c r="I112" s="24"/>
      <c r="J112" s="24"/>
      <c r="K112" s="24"/>
    </row>
    <row r="113" ht="27" customHeight="1" spans="1:11">
      <c r="A113" s="15"/>
      <c r="B113" s="15"/>
      <c r="C113" s="17" t="s">
        <v>107</v>
      </c>
      <c r="D113" s="18">
        <f>D112-D111</f>
        <v>0</v>
      </c>
      <c r="E113" s="19"/>
      <c r="F113" s="20"/>
      <c r="G113" s="20"/>
      <c r="H113" s="21"/>
      <c r="I113" s="15"/>
      <c r="J113" s="15"/>
      <c r="K113" s="15"/>
    </row>
    <row r="114" ht="27" customHeight="1" spans="1:11">
      <c r="A114" s="15"/>
      <c r="B114" s="15"/>
      <c r="C114" s="17" t="s">
        <v>108</v>
      </c>
      <c r="D114" s="18">
        <f>IF(D111=0,0,D112/D111-1)*100</f>
        <v>0</v>
      </c>
      <c r="E114" s="19"/>
      <c r="F114" s="20"/>
      <c r="G114" s="20"/>
      <c r="H114" s="21"/>
      <c r="I114" s="15"/>
      <c r="J114" s="15"/>
      <c r="K114" s="15"/>
    </row>
    <row r="115" ht="24" customHeight="1" spans="1:11">
      <c r="A115" s="12" t="s">
        <v>306</v>
      </c>
      <c r="B115" s="12"/>
      <c r="C115" s="13"/>
      <c r="D115" s="13"/>
      <c r="E115" s="13"/>
      <c r="F115" s="13"/>
      <c r="G115" s="13"/>
      <c r="H115" s="14"/>
      <c r="I115" s="13"/>
      <c r="J115" s="13"/>
      <c r="K115" s="13"/>
    </row>
    <row r="116" ht="27" customHeight="1" spans="1:11">
      <c r="A116" s="15" t="s">
        <v>176</v>
      </c>
      <c r="B116" s="16" t="s">
        <v>122</v>
      </c>
      <c r="C116" s="17" t="s">
        <v>26</v>
      </c>
      <c r="D116" s="18">
        <v>0</v>
      </c>
      <c r="E116" s="19" t="s">
        <v>22</v>
      </c>
      <c r="F116" s="22">
        <v>0</v>
      </c>
      <c r="G116" s="20"/>
      <c r="H116" s="23" t="s">
        <v>23</v>
      </c>
      <c r="I116" s="24"/>
      <c r="J116" s="24"/>
      <c r="K116" s="24"/>
    </row>
    <row r="117" ht="27" customHeight="1" spans="1:11">
      <c r="A117" s="15"/>
      <c r="B117" s="16"/>
      <c r="C117" s="17" t="s">
        <v>106</v>
      </c>
      <c r="D117" s="18">
        <v>0</v>
      </c>
      <c r="E117" s="19" t="s">
        <v>22</v>
      </c>
      <c r="F117" s="22">
        <v>0</v>
      </c>
      <c r="G117" s="20"/>
      <c r="H117" s="23" t="s">
        <v>23</v>
      </c>
      <c r="I117" s="24"/>
      <c r="J117" s="24"/>
      <c r="K117" s="24"/>
    </row>
    <row r="118" ht="27" customHeight="1" spans="1:11">
      <c r="A118" s="15"/>
      <c r="B118" s="16"/>
      <c r="C118" s="17" t="s">
        <v>107</v>
      </c>
      <c r="D118" s="18">
        <f>D117-D116</f>
        <v>0</v>
      </c>
      <c r="E118" s="19"/>
      <c r="F118" s="20"/>
      <c r="G118" s="20"/>
      <c r="H118" s="21"/>
      <c r="I118" s="15"/>
      <c r="J118" s="15"/>
      <c r="K118" s="15"/>
    </row>
    <row r="119" ht="27" customHeight="1" spans="1:11">
      <c r="A119" s="15"/>
      <c r="B119" s="16"/>
      <c r="C119" s="17" t="s">
        <v>108</v>
      </c>
      <c r="D119" s="18">
        <f>IF(D116=0,0,D117/D116-1)*100</f>
        <v>0</v>
      </c>
      <c r="E119" s="19"/>
      <c r="F119" s="20"/>
      <c r="G119" s="20"/>
      <c r="H119" s="21"/>
      <c r="I119" s="15"/>
      <c r="J119" s="15"/>
      <c r="K119" s="15"/>
    </row>
    <row r="120" ht="27" customHeight="1" spans="1:11">
      <c r="A120" s="15" t="s">
        <v>177</v>
      </c>
      <c r="B120" s="16" t="s">
        <v>122</v>
      </c>
      <c r="C120" s="17" t="s">
        <v>26</v>
      </c>
      <c r="D120" s="18">
        <v>0</v>
      </c>
      <c r="E120" s="19" t="s">
        <v>22</v>
      </c>
      <c r="F120" s="22">
        <v>0</v>
      </c>
      <c r="G120" s="20"/>
      <c r="H120" s="23" t="s">
        <v>23</v>
      </c>
      <c r="I120" s="24"/>
      <c r="J120" s="24"/>
      <c r="K120" s="24"/>
    </row>
    <row r="121" ht="27" customHeight="1" spans="1:11">
      <c r="A121" s="15"/>
      <c r="B121" s="16"/>
      <c r="C121" s="17" t="s">
        <v>106</v>
      </c>
      <c r="D121" s="18">
        <v>0</v>
      </c>
      <c r="E121" s="19" t="s">
        <v>22</v>
      </c>
      <c r="F121" s="22">
        <v>0</v>
      </c>
      <c r="G121" s="20"/>
      <c r="H121" s="23" t="s">
        <v>23</v>
      </c>
      <c r="I121" s="24"/>
      <c r="J121" s="24"/>
      <c r="K121" s="24"/>
    </row>
    <row r="122" ht="27" customHeight="1" spans="1:11">
      <c r="A122" s="15"/>
      <c r="B122" s="16"/>
      <c r="C122" s="17" t="s">
        <v>107</v>
      </c>
      <c r="D122" s="18">
        <f>D121-D120</f>
        <v>0</v>
      </c>
      <c r="E122" s="19"/>
      <c r="F122" s="20"/>
      <c r="G122" s="20"/>
      <c r="H122" s="21"/>
      <c r="I122" s="15"/>
      <c r="J122" s="15"/>
      <c r="K122" s="15"/>
    </row>
    <row r="123" ht="27" customHeight="1" spans="1:11">
      <c r="A123" s="15"/>
      <c r="B123" s="16"/>
      <c r="C123" s="17" t="s">
        <v>108</v>
      </c>
      <c r="D123" s="18">
        <f>IF(D120=0,0,D121/D120-1)*100</f>
        <v>0</v>
      </c>
      <c r="E123" s="19"/>
      <c r="F123" s="20"/>
      <c r="G123" s="20"/>
      <c r="H123" s="21"/>
      <c r="I123" s="15"/>
      <c r="J123" s="15"/>
      <c r="K123" s="15"/>
    </row>
    <row r="124" ht="27" customHeight="1" spans="1:11">
      <c r="A124" s="15" t="s">
        <v>178</v>
      </c>
      <c r="B124" s="15" t="s">
        <v>179</v>
      </c>
      <c r="C124" s="17" t="s">
        <v>26</v>
      </c>
      <c r="D124" s="18">
        <f>IF(D39=0,0,D120/D39*12)</f>
        <v>0</v>
      </c>
      <c r="E124" s="19" t="s">
        <v>22</v>
      </c>
      <c r="F124" s="22">
        <v>6</v>
      </c>
      <c r="G124" s="20"/>
      <c r="H124" s="23" t="s">
        <v>23</v>
      </c>
      <c r="I124" s="24"/>
      <c r="J124" s="24"/>
      <c r="K124" s="24"/>
    </row>
    <row r="125" ht="27" customHeight="1" spans="1:11">
      <c r="A125" s="15"/>
      <c r="B125" s="15"/>
      <c r="C125" s="17" t="s">
        <v>106</v>
      </c>
      <c r="D125" s="18">
        <f>IF(D40=0,0,D121/D40*12)</f>
        <v>0</v>
      </c>
      <c r="E125" s="19" t="s">
        <v>22</v>
      </c>
      <c r="F125" s="22">
        <v>6</v>
      </c>
      <c r="G125" s="20"/>
      <c r="H125" s="23" t="s">
        <v>23</v>
      </c>
      <c r="I125" s="24"/>
      <c r="J125" s="24"/>
      <c r="K125" s="24"/>
    </row>
    <row r="126" ht="27" customHeight="1" spans="1:11">
      <c r="A126" s="15"/>
      <c r="B126" s="15"/>
      <c r="C126" s="17" t="s">
        <v>107</v>
      </c>
      <c r="D126" s="18">
        <f>D125-D124</f>
        <v>0</v>
      </c>
      <c r="E126" s="19"/>
      <c r="F126" s="20"/>
      <c r="G126" s="20"/>
      <c r="H126" s="21"/>
      <c r="I126" s="15"/>
      <c r="J126" s="15"/>
      <c r="K126" s="15"/>
    </row>
    <row r="127" ht="27" customHeight="1" spans="1:11">
      <c r="A127" s="15"/>
      <c r="B127" s="15"/>
      <c r="C127" s="17" t="s">
        <v>108</v>
      </c>
      <c r="D127" s="18">
        <f>IF(D124=0,0,D125/D124-1)*100</f>
        <v>0</v>
      </c>
      <c r="E127" s="19"/>
      <c r="F127" s="20"/>
      <c r="G127" s="20"/>
      <c r="H127" s="21"/>
      <c r="I127" s="15"/>
      <c r="J127" s="15"/>
      <c r="K127" s="15"/>
    </row>
    <row r="128" ht="27" customHeight="1" spans="1:11">
      <c r="A128" s="12" t="s">
        <v>311</v>
      </c>
      <c r="B128" s="12"/>
      <c r="C128" s="13"/>
      <c r="D128" s="61"/>
      <c r="E128" s="61"/>
      <c r="F128" s="61"/>
      <c r="G128" s="61"/>
      <c r="H128" s="14"/>
      <c r="I128" s="61"/>
      <c r="J128" s="61"/>
      <c r="K128" s="61"/>
    </row>
    <row r="129" ht="27" customHeight="1" spans="1:11">
      <c r="A129" s="15" t="s">
        <v>181</v>
      </c>
      <c r="B129" s="16" t="s">
        <v>789</v>
      </c>
      <c r="C129" s="17" t="s">
        <v>26</v>
      </c>
      <c r="D129" s="18">
        <v>0</v>
      </c>
      <c r="E129" s="19"/>
      <c r="F129" s="20"/>
      <c r="G129" s="20"/>
      <c r="H129" s="21"/>
      <c r="I129" s="15"/>
      <c r="J129" s="15"/>
      <c r="K129" s="15"/>
    </row>
    <row r="130" ht="27" customHeight="1" spans="1:11">
      <c r="A130" s="15"/>
      <c r="B130" s="16"/>
      <c r="C130" s="17" t="s">
        <v>106</v>
      </c>
      <c r="D130" s="18">
        <v>0</v>
      </c>
      <c r="E130" s="19"/>
      <c r="F130" s="20"/>
      <c r="G130" s="20"/>
      <c r="H130" s="21"/>
      <c r="I130" s="15"/>
      <c r="J130" s="15"/>
      <c r="K130" s="15"/>
    </row>
    <row r="131" ht="27" customHeight="1" spans="1:11">
      <c r="A131" s="15"/>
      <c r="B131" s="16"/>
      <c r="C131" s="17" t="s">
        <v>107</v>
      </c>
      <c r="D131" s="18">
        <f>D130-D129</f>
        <v>0</v>
      </c>
      <c r="E131" s="19"/>
      <c r="F131" s="20"/>
      <c r="G131" s="20"/>
      <c r="H131" s="21"/>
      <c r="I131" s="15"/>
      <c r="J131" s="15"/>
      <c r="K131" s="15"/>
    </row>
    <row r="132" ht="27" customHeight="1" spans="1:11">
      <c r="A132" s="15"/>
      <c r="B132" s="16"/>
      <c r="C132" s="17" t="s">
        <v>108</v>
      </c>
      <c r="D132" s="18">
        <f>IF(D129=0,0,D130/D129-1)*100</f>
        <v>0</v>
      </c>
      <c r="E132" s="19" t="s">
        <v>22</v>
      </c>
      <c r="F132" s="22">
        <v>0</v>
      </c>
      <c r="G132" s="22">
        <v>10</v>
      </c>
      <c r="H132" s="23" t="s">
        <v>23</v>
      </c>
      <c r="I132" s="24"/>
      <c r="J132" s="24"/>
      <c r="K132" s="24"/>
    </row>
    <row r="133" ht="27" customHeight="1" spans="1:11">
      <c r="A133" s="15" t="s">
        <v>852</v>
      </c>
      <c r="B133" s="16" t="s">
        <v>853</v>
      </c>
      <c r="C133" s="17" t="s">
        <v>26</v>
      </c>
      <c r="D133" s="18">
        <v>0</v>
      </c>
      <c r="E133" s="19"/>
      <c r="F133" s="20"/>
      <c r="G133" s="20"/>
      <c r="H133" s="21"/>
      <c r="I133" s="15"/>
      <c r="J133" s="15"/>
      <c r="K133" s="15"/>
    </row>
    <row r="134" ht="27" customHeight="1" spans="1:11">
      <c r="A134" s="15"/>
      <c r="B134" s="16"/>
      <c r="C134" s="17" t="s">
        <v>106</v>
      </c>
      <c r="D134" s="18">
        <v>0</v>
      </c>
      <c r="E134" s="19"/>
      <c r="F134" s="20"/>
      <c r="G134" s="20"/>
      <c r="H134" s="21"/>
      <c r="I134" s="15"/>
      <c r="J134" s="15"/>
      <c r="K134" s="15"/>
    </row>
    <row r="135" ht="27" customHeight="1" spans="1:11">
      <c r="A135" s="15"/>
      <c r="B135" s="16"/>
      <c r="C135" s="17" t="s">
        <v>107</v>
      </c>
      <c r="D135" s="18">
        <f>D134-D133</f>
        <v>0</v>
      </c>
      <c r="E135" s="19"/>
      <c r="F135" s="20"/>
      <c r="G135" s="20"/>
      <c r="H135" s="21"/>
      <c r="I135" s="15"/>
      <c r="J135" s="15"/>
      <c r="K135" s="15"/>
    </row>
    <row r="136" ht="27" customHeight="1" spans="1:11">
      <c r="A136" s="15"/>
      <c r="B136" s="16"/>
      <c r="C136" s="17" t="s">
        <v>108</v>
      </c>
      <c r="D136" s="18">
        <f>IF(D133=0,0,D134/D133-1)*100</f>
        <v>0</v>
      </c>
      <c r="E136" s="19" t="s">
        <v>22</v>
      </c>
      <c r="F136" s="22">
        <v>0</v>
      </c>
      <c r="G136" s="22">
        <v>10</v>
      </c>
      <c r="H136" s="23" t="s">
        <v>23</v>
      </c>
      <c r="I136" s="24"/>
      <c r="J136" s="24"/>
      <c r="K136" s="24"/>
    </row>
    <row r="137" ht="27" customHeight="1" spans="1:11">
      <c r="A137" s="15" t="s">
        <v>515</v>
      </c>
      <c r="B137" s="16" t="s">
        <v>791</v>
      </c>
      <c r="C137" s="17" t="s">
        <v>26</v>
      </c>
      <c r="D137" s="18">
        <v>0</v>
      </c>
      <c r="E137" s="19"/>
      <c r="F137" s="20"/>
      <c r="G137" s="20"/>
      <c r="H137" s="21"/>
      <c r="I137" s="15"/>
      <c r="J137" s="15"/>
      <c r="K137" s="15"/>
    </row>
    <row r="138" ht="27" customHeight="1" spans="1:11">
      <c r="A138" s="15"/>
      <c r="B138" s="16"/>
      <c r="C138" s="17" t="s">
        <v>106</v>
      </c>
      <c r="D138" s="18">
        <v>0</v>
      </c>
      <c r="E138" s="19"/>
      <c r="F138" s="20"/>
      <c r="G138" s="20"/>
      <c r="H138" s="21"/>
      <c r="I138" s="15"/>
      <c r="J138" s="15"/>
      <c r="K138" s="15"/>
    </row>
    <row r="139" ht="27" customHeight="1" spans="1:11">
      <c r="A139" s="15"/>
      <c r="B139" s="16"/>
      <c r="C139" s="17" t="s">
        <v>107</v>
      </c>
      <c r="D139" s="18">
        <f>D138-D137</f>
        <v>0</v>
      </c>
      <c r="E139" s="19"/>
      <c r="F139" s="20"/>
      <c r="G139" s="20"/>
      <c r="H139" s="21"/>
      <c r="I139" s="15"/>
      <c r="J139" s="15"/>
      <c r="K139" s="15"/>
    </row>
    <row r="140" ht="27" customHeight="1" spans="1:11">
      <c r="A140" s="15"/>
      <c r="B140" s="16"/>
      <c r="C140" s="17" t="s">
        <v>108</v>
      </c>
      <c r="D140" s="18">
        <f>IF(D137=0,0,D138/D137-1)*100</f>
        <v>0</v>
      </c>
      <c r="E140" s="19" t="s">
        <v>22</v>
      </c>
      <c r="F140" s="22">
        <v>0</v>
      </c>
      <c r="G140" s="22">
        <v>10</v>
      </c>
      <c r="H140" s="23" t="s">
        <v>23</v>
      </c>
      <c r="I140" s="24"/>
      <c r="J140" s="24"/>
      <c r="K140" s="24"/>
    </row>
    <row r="141" ht="27" customHeight="1" spans="1:11">
      <c r="A141" s="15" t="s">
        <v>854</v>
      </c>
      <c r="B141" s="16" t="s">
        <v>855</v>
      </c>
      <c r="C141" s="17" t="s">
        <v>26</v>
      </c>
      <c r="D141" s="18">
        <f>IF(D129-D133=0,0,D137/(D129-D133)*100)</f>
        <v>0</v>
      </c>
      <c r="E141" s="19" t="s">
        <v>22</v>
      </c>
      <c r="F141" s="22">
        <v>95</v>
      </c>
      <c r="G141" s="22">
        <v>100</v>
      </c>
      <c r="H141" s="23" t="s">
        <v>23</v>
      </c>
      <c r="I141" s="24"/>
      <c r="J141" s="24"/>
      <c r="K141" s="24"/>
    </row>
    <row r="142" ht="27" customHeight="1" spans="1:11">
      <c r="A142" s="15"/>
      <c r="B142" s="16"/>
      <c r="C142" s="17" t="s">
        <v>106</v>
      </c>
      <c r="D142" s="18">
        <f>IF(D130-D134=0,0,D138/(D130-D134)*100)</f>
        <v>0</v>
      </c>
      <c r="E142" s="19" t="s">
        <v>22</v>
      </c>
      <c r="F142" s="22">
        <v>95</v>
      </c>
      <c r="G142" s="22">
        <v>100</v>
      </c>
      <c r="H142" s="23" t="s">
        <v>23</v>
      </c>
      <c r="I142" s="24"/>
      <c r="J142" s="24"/>
      <c r="K142" s="24"/>
    </row>
    <row r="143" ht="27" customHeight="1" spans="1:11">
      <c r="A143" s="15" t="s">
        <v>856</v>
      </c>
      <c r="B143" s="16" t="s">
        <v>797</v>
      </c>
      <c r="C143" s="17" t="s">
        <v>26</v>
      </c>
      <c r="D143" s="18">
        <v>0</v>
      </c>
      <c r="E143" s="19"/>
      <c r="F143" s="20"/>
      <c r="G143" s="20"/>
      <c r="H143" s="21"/>
      <c r="I143" s="15"/>
      <c r="J143" s="15"/>
      <c r="K143" s="15"/>
    </row>
    <row r="144" ht="27" customHeight="1" spans="1:11">
      <c r="A144" s="15"/>
      <c r="B144" s="16"/>
      <c r="C144" s="17" t="s">
        <v>106</v>
      </c>
      <c r="D144" s="18">
        <v>0</v>
      </c>
      <c r="E144" s="19"/>
      <c r="F144" s="20"/>
      <c r="G144" s="20"/>
      <c r="H144" s="21"/>
      <c r="I144" s="15"/>
      <c r="J144" s="15"/>
      <c r="K144" s="15"/>
    </row>
    <row r="145" ht="27" customHeight="1" spans="1:11">
      <c r="A145" s="15"/>
      <c r="B145" s="16"/>
      <c r="C145" s="17" t="s">
        <v>107</v>
      </c>
      <c r="D145" s="18">
        <f>D144-D143</f>
        <v>0</v>
      </c>
      <c r="E145" s="19"/>
      <c r="F145" s="20"/>
      <c r="G145" s="20"/>
      <c r="H145" s="21"/>
      <c r="I145" s="15"/>
      <c r="J145" s="15"/>
      <c r="K145" s="15"/>
    </row>
    <row r="146" ht="27" customHeight="1" spans="1:11">
      <c r="A146" s="15"/>
      <c r="B146" s="16"/>
      <c r="C146" s="17" t="s">
        <v>108</v>
      </c>
      <c r="D146" s="18">
        <f>IF(D143=0,0,D144/D143-1)*100</f>
        <v>0</v>
      </c>
      <c r="E146" s="19" t="s">
        <v>22</v>
      </c>
      <c r="F146" s="22">
        <v>-20</v>
      </c>
      <c r="G146" s="22">
        <v>20</v>
      </c>
      <c r="H146" s="23" t="s">
        <v>23</v>
      </c>
      <c r="I146" s="24"/>
      <c r="J146" s="24"/>
      <c r="K146" s="24"/>
    </row>
    <row r="147" ht="27" customHeight="1" spans="1:11">
      <c r="A147" s="15" t="s">
        <v>857</v>
      </c>
      <c r="B147" s="16" t="s">
        <v>799</v>
      </c>
      <c r="C147" s="17" t="s">
        <v>26</v>
      </c>
      <c r="D147" s="18">
        <v>0</v>
      </c>
      <c r="E147" s="19"/>
      <c r="F147" s="20"/>
      <c r="G147" s="20"/>
      <c r="H147" s="21"/>
      <c r="I147" s="15"/>
      <c r="J147" s="15"/>
      <c r="K147" s="15"/>
    </row>
    <row r="148" ht="27" customHeight="1" spans="1:11">
      <c r="A148" s="15"/>
      <c r="B148" s="16"/>
      <c r="C148" s="17" t="s">
        <v>106</v>
      </c>
      <c r="D148" s="18">
        <v>0</v>
      </c>
      <c r="E148" s="19"/>
      <c r="F148" s="20"/>
      <c r="G148" s="20"/>
      <c r="H148" s="21"/>
      <c r="I148" s="15"/>
      <c r="J148" s="15"/>
      <c r="K148" s="15"/>
    </row>
    <row r="149" ht="27" customHeight="1" spans="1:11">
      <c r="A149" s="15"/>
      <c r="B149" s="16"/>
      <c r="C149" s="17" t="s">
        <v>107</v>
      </c>
      <c r="D149" s="18">
        <f>D148-D147</f>
        <v>0</v>
      </c>
      <c r="E149" s="19"/>
      <c r="F149" s="20"/>
      <c r="G149" s="20"/>
      <c r="H149" s="21"/>
      <c r="I149" s="15"/>
      <c r="J149" s="15"/>
      <c r="K149" s="15"/>
    </row>
    <row r="150" ht="27" customHeight="1" spans="1:11">
      <c r="A150" s="15"/>
      <c r="B150" s="16"/>
      <c r="C150" s="17" t="s">
        <v>108</v>
      </c>
      <c r="D150" s="18">
        <f>IF(D147=0,0,D148/D147-1)*100</f>
        <v>0</v>
      </c>
      <c r="E150" s="19" t="s">
        <v>22</v>
      </c>
      <c r="F150" s="22">
        <v>-20</v>
      </c>
      <c r="G150" s="22">
        <v>20</v>
      </c>
      <c r="H150" s="23" t="s">
        <v>23</v>
      </c>
      <c r="I150" s="24"/>
      <c r="J150" s="24"/>
      <c r="K150" s="24"/>
    </row>
    <row r="151" ht="27" customHeight="1" spans="1:11">
      <c r="A151" s="15" t="s">
        <v>858</v>
      </c>
      <c r="B151" s="16" t="s">
        <v>460</v>
      </c>
      <c r="C151" s="17" t="s">
        <v>26</v>
      </c>
      <c r="D151" s="25">
        <v>0</v>
      </c>
      <c r="E151" s="19"/>
      <c r="F151" s="20"/>
      <c r="G151" s="20"/>
      <c r="H151" s="21"/>
      <c r="I151" s="15"/>
      <c r="J151" s="15"/>
      <c r="K151" s="15"/>
    </row>
    <row r="152" ht="27" customHeight="1" spans="1:11">
      <c r="A152" s="15"/>
      <c r="B152" s="16"/>
      <c r="C152" s="17" t="s">
        <v>106</v>
      </c>
      <c r="D152" s="25">
        <v>0</v>
      </c>
      <c r="E152" s="19"/>
      <c r="F152" s="20"/>
      <c r="G152" s="20"/>
      <c r="H152" s="21"/>
      <c r="I152" s="15"/>
      <c r="J152" s="15"/>
      <c r="K152" s="15"/>
    </row>
    <row r="153" ht="27" customHeight="1" spans="1:11">
      <c r="A153" s="15"/>
      <c r="B153" s="16"/>
      <c r="C153" s="17" t="s">
        <v>107</v>
      </c>
      <c r="D153" s="18">
        <f>D152-D151</f>
        <v>0</v>
      </c>
      <c r="E153" s="19"/>
      <c r="F153" s="20"/>
      <c r="G153" s="20"/>
      <c r="H153" s="21"/>
      <c r="I153" s="15"/>
      <c r="J153" s="15"/>
      <c r="K153" s="15"/>
    </row>
    <row r="154" ht="27" customHeight="1" spans="1:11">
      <c r="A154" s="15"/>
      <c r="B154" s="16"/>
      <c r="C154" s="17" t="s">
        <v>108</v>
      </c>
      <c r="D154" s="18">
        <f>IF(D151=0,0,D152/D151-1)*100</f>
        <v>0</v>
      </c>
      <c r="E154" s="19"/>
      <c r="F154" s="20"/>
      <c r="G154" s="20"/>
      <c r="H154" s="62"/>
      <c r="I154" s="15"/>
      <c r="J154" s="15"/>
      <c r="K154" s="15"/>
    </row>
    <row r="155" ht="27" customHeight="1" spans="1:11">
      <c r="A155" s="15" t="s">
        <v>859</v>
      </c>
      <c r="B155" s="16" t="s">
        <v>860</v>
      </c>
      <c r="C155" s="17" t="s">
        <v>26</v>
      </c>
      <c r="D155" s="18">
        <v>0</v>
      </c>
      <c r="E155" s="19"/>
      <c r="F155" s="20"/>
      <c r="G155" s="20"/>
      <c r="H155" s="21"/>
      <c r="I155" s="15"/>
      <c r="J155" s="15"/>
      <c r="K155" s="15"/>
    </row>
    <row r="156" ht="27" customHeight="1" spans="1:11">
      <c r="A156" s="15"/>
      <c r="B156" s="16"/>
      <c r="C156" s="17" t="s">
        <v>106</v>
      </c>
      <c r="D156" s="18">
        <v>0</v>
      </c>
      <c r="E156" s="19"/>
      <c r="F156" s="20"/>
      <c r="G156" s="20"/>
      <c r="H156" s="21"/>
      <c r="I156" s="15"/>
      <c r="J156" s="15"/>
      <c r="K156" s="15"/>
    </row>
    <row r="157" ht="27" customHeight="1" spans="1:11">
      <c r="A157" s="15"/>
      <c r="B157" s="16"/>
      <c r="C157" s="17" t="s">
        <v>107</v>
      </c>
      <c r="D157" s="18">
        <f>D156-D155</f>
        <v>0</v>
      </c>
      <c r="E157" s="19"/>
      <c r="F157" s="20"/>
      <c r="G157" s="20"/>
      <c r="H157" s="21"/>
      <c r="I157" s="15"/>
      <c r="J157" s="15"/>
      <c r="K157" s="15"/>
    </row>
    <row r="158" ht="27" customHeight="1" spans="1:11">
      <c r="A158" s="15"/>
      <c r="B158" s="16"/>
      <c r="C158" s="17" t="s">
        <v>108</v>
      </c>
      <c r="D158" s="18">
        <f>IF(D155=0,0,D156/D155-1)*100</f>
        <v>0</v>
      </c>
      <c r="E158" s="19"/>
      <c r="F158" s="63"/>
      <c r="G158" s="63"/>
      <c r="H158" s="23"/>
      <c r="I158" s="24"/>
      <c r="J158" s="24"/>
      <c r="K158" s="24"/>
    </row>
    <row r="159" ht="27" customHeight="1" spans="1:11">
      <c r="A159" s="15" t="s">
        <v>861</v>
      </c>
      <c r="B159" s="16" t="s">
        <v>862</v>
      </c>
      <c r="C159" s="17" t="s">
        <v>26</v>
      </c>
      <c r="D159" s="18">
        <v>0</v>
      </c>
      <c r="E159" s="19"/>
      <c r="F159" s="20"/>
      <c r="G159" s="20"/>
      <c r="H159" s="21"/>
      <c r="I159" s="15"/>
      <c r="J159" s="15"/>
      <c r="K159" s="15"/>
    </row>
    <row r="160" ht="27" customHeight="1" spans="1:11">
      <c r="A160" s="15"/>
      <c r="B160" s="16"/>
      <c r="C160" s="17" t="s">
        <v>106</v>
      </c>
      <c r="D160" s="18">
        <v>0</v>
      </c>
      <c r="E160" s="19"/>
      <c r="F160" s="20"/>
      <c r="G160" s="20"/>
      <c r="H160" s="21"/>
      <c r="I160" s="15"/>
      <c r="J160" s="15"/>
      <c r="K160" s="15"/>
    </row>
    <row r="161" ht="27" customHeight="1" spans="1:11">
      <c r="A161" s="15"/>
      <c r="B161" s="16"/>
      <c r="C161" s="17" t="s">
        <v>107</v>
      </c>
      <c r="D161" s="18">
        <f>D160-D159</f>
        <v>0</v>
      </c>
      <c r="E161" s="19"/>
      <c r="F161" s="20"/>
      <c r="G161" s="20"/>
      <c r="H161" s="21"/>
      <c r="I161" s="15"/>
      <c r="J161" s="15"/>
      <c r="K161" s="15"/>
    </row>
    <row r="162" ht="27" customHeight="1" spans="1:11">
      <c r="A162" s="15"/>
      <c r="B162" s="16"/>
      <c r="C162" s="17" t="s">
        <v>108</v>
      </c>
      <c r="D162" s="18">
        <f>IF(D159=0,0,D160/D159-1)*100</f>
        <v>0</v>
      </c>
      <c r="E162" s="19"/>
      <c r="F162" s="63"/>
      <c r="G162" s="63"/>
      <c r="H162" s="23"/>
      <c r="I162" s="24"/>
      <c r="J162" s="24"/>
      <c r="K162" s="24"/>
    </row>
    <row r="163" ht="27" customHeight="1" spans="1:11">
      <c r="A163" s="15" t="s">
        <v>863</v>
      </c>
      <c r="B163" s="16" t="s">
        <v>793</v>
      </c>
      <c r="C163" s="17" t="s">
        <v>26</v>
      </c>
      <c r="D163" s="18">
        <v>0</v>
      </c>
      <c r="E163" s="19"/>
      <c r="F163" s="20"/>
      <c r="G163" s="20"/>
      <c r="H163" s="21"/>
      <c r="I163" s="15"/>
      <c r="J163" s="15"/>
      <c r="K163" s="15"/>
    </row>
    <row r="164" ht="27" customHeight="1" spans="1:11">
      <c r="A164" s="15"/>
      <c r="B164" s="16"/>
      <c r="C164" s="17" t="s">
        <v>106</v>
      </c>
      <c r="D164" s="18">
        <v>0</v>
      </c>
      <c r="E164" s="19"/>
      <c r="F164" s="20"/>
      <c r="G164" s="20"/>
      <c r="H164" s="21"/>
      <c r="I164" s="15"/>
      <c r="J164" s="15"/>
      <c r="K164" s="15"/>
    </row>
    <row r="165" ht="27" customHeight="1" spans="1:11">
      <c r="A165" s="15"/>
      <c r="B165" s="16"/>
      <c r="C165" s="17" t="s">
        <v>107</v>
      </c>
      <c r="D165" s="18">
        <f>D164-D163</f>
        <v>0</v>
      </c>
      <c r="E165" s="19"/>
      <c r="F165" s="20"/>
      <c r="G165" s="20"/>
      <c r="H165" s="21"/>
      <c r="I165" s="15"/>
      <c r="J165" s="15"/>
      <c r="K165" s="15"/>
    </row>
    <row r="166" ht="27" customHeight="1" spans="1:11">
      <c r="A166" s="15"/>
      <c r="B166" s="16"/>
      <c r="C166" s="17" t="s">
        <v>108</v>
      </c>
      <c r="D166" s="18">
        <f>IF(D163=0,0,D164/D163-1)*100</f>
        <v>0</v>
      </c>
      <c r="E166" s="19" t="s">
        <v>22</v>
      </c>
      <c r="F166" s="22">
        <v>5</v>
      </c>
      <c r="G166" s="22">
        <v>20</v>
      </c>
      <c r="H166" s="23" t="s">
        <v>23</v>
      </c>
      <c r="I166" s="24"/>
      <c r="J166" s="24"/>
      <c r="K166" s="24"/>
    </row>
    <row r="167" ht="27" customHeight="1" spans="1:11">
      <c r="A167" s="15" t="s">
        <v>864</v>
      </c>
      <c r="B167" s="16" t="s">
        <v>795</v>
      </c>
      <c r="C167" s="17" t="s">
        <v>26</v>
      </c>
      <c r="D167" s="18">
        <v>0</v>
      </c>
      <c r="E167" s="19"/>
      <c r="F167" s="20"/>
      <c r="G167" s="20"/>
      <c r="H167" s="21"/>
      <c r="I167" s="15"/>
      <c r="J167" s="15"/>
      <c r="K167" s="15"/>
    </row>
    <row r="168" ht="27" customHeight="1" spans="1:11">
      <c r="A168" s="15"/>
      <c r="B168" s="16"/>
      <c r="C168" s="17" t="s">
        <v>106</v>
      </c>
      <c r="D168" s="18">
        <v>0</v>
      </c>
      <c r="E168" s="19"/>
      <c r="F168" s="20"/>
      <c r="G168" s="20"/>
      <c r="H168" s="21"/>
      <c r="I168" s="15"/>
      <c r="J168" s="15"/>
      <c r="K168" s="15"/>
    </row>
    <row r="169" ht="27" customHeight="1" spans="1:11">
      <c r="A169" s="15"/>
      <c r="B169" s="16"/>
      <c r="C169" s="17" t="s">
        <v>107</v>
      </c>
      <c r="D169" s="18">
        <f>D168-D167</f>
        <v>0</v>
      </c>
      <c r="E169" s="19"/>
      <c r="F169" s="20"/>
      <c r="G169" s="20"/>
      <c r="H169" s="21"/>
      <c r="I169" s="15"/>
      <c r="J169" s="15"/>
      <c r="K169" s="15"/>
    </row>
    <row r="170" ht="27" customHeight="1" spans="1:11">
      <c r="A170" s="15"/>
      <c r="B170" s="16"/>
      <c r="C170" s="17" t="s">
        <v>108</v>
      </c>
      <c r="D170" s="18">
        <f>IF(D167=0,0,D168/D167-1)*100</f>
        <v>0</v>
      </c>
      <c r="E170" s="19" t="s">
        <v>22</v>
      </c>
      <c r="F170" s="22">
        <v>5</v>
      </c>
      <c r="G170" s="22">
        <v>20</v>
      </c>
      <c r="H170" s="23" t="s">
        <v>23</v>
      </c>
      <c r="I170" s="24"/>
      <c r="J170" s="24"/>
      <c r="K170" s="24"/>
    </row>
    <row r="171" ht="27" customHeight="1" spans="1:11">
      <c r="A171" s="15" t="s">
        <v>865</v>
      </c>
      <c r="B171" s="16" t="s">
        <v>216</v>
      </c>
      <c r="C171" s="17" t="s">
        <v>26</v>
      </c>
      <c r="D171" s="18">
        <f>IF(D137=0,0,D167/D137)</f>
        <v>0</v>
      </c>
      <c r="E171" s="19"/>
      <c r="F171" s="20"/>
      <c r="G171" s="20"/>
      <c r="H171" s="21"/>
      <c r="I171" s="15"/>
      <c r="J171" s="15"/>
      <c r="K171" s="15"/>
    </row>
    <row r="172" ht="27" customHeight="1" spans="1:11">
      <c r="A172" s="15"/>
      <c r="B172" s="16"/>
      <c r="C172" s="17" t="s">
        <v>106</v>
      </c>
      <c r="D172" s="18">
        <f>IF(D138=0,0,D168/D138)</f>
        <v>0</v>
      </c>
      <c r="E172" s="19"/>
      <c r="F172" s="20"/>
      <c r="G172" s="20"/>
      <c r="H172" s="21"/>
      <c r="I172" s="15"/>
      <c r="J172" s="15"/>
      <c r="K172" s="15"/>
    </row>
    <row r="173" ht="27" customHeight="1" spans="1:11">
      <c r="A173" s="15"/>
      <c r="B173" s="16"/>
      <c r="C173" s="17" t="s">
        <v>107</v>
      </c>
      <c r="D173" s="18">
        <f>D172-D171</f>
        <v>0</v>
      </c>
      <c r="E173" s="19"/>
      <c r="F173" s="20"/>
      <c r="G173" s="20"/>
      <c r="H173" s="21"/>
      <c r="I173" s="15"/>
      <c r="J173" s="15"/>
      <c r="K173" s="15"/>
    </row>
    <row r="174" ht="27" customHeight="1" spans="1:11">
      <c r="A174" s="15"/>
      <c r="B174" s="16"/>
      <c r="C174" s="17" t="s">
        <v>108</v>
      </c>
      <c r="D174" s="18">
        <f>IF(D171=0,0,D172/D171-1)*100</f>
        <v>0</v>
      </c>
      <c r="E174" s="19" t="s">
        <v>22</v>
      </c>
      <c r="F174" s="22">
        <v>5</v>
      </c>
      <c r="G174" s="22">
        <v>20</v>
      </c>
      <c r="H174" s="23" t="s">
        <v>23</v>
      </c>
      <c r="I174" s="24"/>
      <c r="J174" s="24"/>
      <c r="K174" s="24"/>
    </row>
    <row r="175" ht="27" customHeight="1" spans="1:11">
      <c r="A175" s="15" t="s">
        <v>866</v>
      </c>
      <c r="B175" s="16" t="s">
        <v>755</v>
      </c>
      <c r="C175" s="17" t="s">
        <v>26</v>
      </c>
      <c r="D175" s="18">
        <v>0</v>
      </c>
      <c r="E175" s="19" t="s">
        <v>22</v>
      </c>
      <c r="F175" s="22">
        <v>60</v>
      </c>
      <c r="G175" s="22">
        <v>300</v>
      </c>
      <c r="H175" s="23" t="s">
        <v>23</v>
      </c>
      <c r="I175" s="24"/>
      <c r="J175" s="24"/>
      <c r="K175" s="24"/>
    </row>
    <row r="176" ht="27" customHeight="1" spans="1:11">
      <c r="A176" s="15"/>
      <c r="B176" s="16"/>
      <c r="C176" s="17" t="s">
        <v>106</v>
      </c>
      <c r="D176" s="18">
        <v>0</v>
      </c>
      <c r="E176" s="19" t="s">
        <v>22</v>
      </c>
      <c r="F176" s="22">
        <v>60</v>
      </c>
      <c r="G176" s="22">
        <v>300</v>
      </c>
      <c r="H176" s="23" t="s">
        <v>23</v>
      </c>
      <c r="I176" s="24"/>
      <c r="J176" s="24"/>
      <c r="K176" s="24"/>
    </row>
    <row r="177" ht="27" customHeight="1" spans="1:11">
      <c r="A177" s="12" t="s">
        <v>330</v>
      </c>
      <c r="B177" s="12"/>
      <c r="C177" s="13"/>
      <c r="D177" s="61"/>
      <c r="E177" s="61"/>
      <c r="F177" s="61"/>
      <c r="G177" s="61"/>
      <c r="H177" s="14"/>
      <c r="I177" s="61"/>
      <c r="J177" s="61"/>
      <c r="K177" s="61"/>
    </row>
    <row r="178" ht="27" customHeight="1" spans="1:11">
      <c r="A178" s="15" t="s">
        <v>536</v>
      </c>
      <c r="B178" s="15" t="s">
        <v>867</v>
      </c>
      <c r="C178" s="17" t="s">
        <v>26</v>
      </c>
      <c r="D178" s="18">
        <v>0</v>
      </c>
      <c r="E178" s="19" t="s">
        <v>22</v>
      </c>
      <c r="F178" s="22">
        <v>0.8</v>
      </c>
      <c r="G178" s="22">
        <v>1.2</v>
      </c>
      <c r="H178" s="23" t="s">
        <v>23</v>
      </c>
      <c r="I178" s="24"/>
      <c r="J178" s="24"/>
      <c r="K178" s="24"/>
    </row>
    <row r="179" ht="27" customHeight="1" spans="1:11">
      <c r="A179" s="15"/>
      <c r="B179" s="15"/>
      <c r="C179" s="17" t="s">
        <v>106</v>
      </c>
      <c r="D179" s="18">
        <v>0</v>
      </c>
      <c r="E179" s="19" t="s">
        <v>22</v>
      </c>
      <c r="F179" s="22">
        <v>0.8</v>
      </c>
      <c r="G179" s="22">
        <v>1.2</v>
      </c>
      <c r="H179" s="23" t="s">
        <v>23</v>
      </c>
      <c r="I179" s="24"/>
      <c r="J179" s="24"/>
      <c r="K179" s="24"/>
    </row>
    <row r="180" ht="27" customHeight="1" spans="1:11">
      <c r="A180" s="15"/>
      <c r="B180" s="15"/>
      <c r="C180" s="17" t="s">
        <v>107</v>
      </c>
      <c r="D180" s="18">
        <f>D179-D178</f>
        <v>0</v>
      </c>
      <c r="E180" s="19" t="s">
        <v>22</v>
      </c>
      <c r="F180" s="22">
        <v>-0.2</v>
      </c>
      <c r="G180" s="22">
        <v>0.2</v>
      </c>
      <c r="H180" s="23" t="s">
        <v>23</v>
      </c>
      <c r="I180" s="24"/>
      <c r="J180" s="24"/>
      <c r="K180" s="24"/>
    </row>
  </sheetData>
  <mergeCells count="106">
    <mergeCell ref="A1:K1"/>
    <mergeCell ref="F4:G4"/>
    <mergeCell ref="A6:I6"/>
    <mergeCell ref="A38:I38"/>
    <mergeCell ref="A115:I115"/>
    <mergeCell ref="A128:I128"/>
    <mergeCell ref="A177:I177"/>
    <mergeCell ref="A4:A5"/>
    <mergeCell ref="A7:A10"/>
    <mergeCell ref="A11:A14"/>
    <mergeCell ref="A15:A18"/>
    <mergeCell ref="A19:A24"/>
    <mergeCell ref="A25:A28"/>
    <mergeCell ref="A29:A31"/>
    <mergeCell ref="A32:A35"/>
    <mergeCell ref="A36:A37"/>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6"/>
    <mergeCell ref="A97:A100"/>
    <mergeCell ref="A101:A102"/>
    <mergeCell ref="A103:A106"/>
    <mergeCell ref="A107:A110"/>
    <mergeCell ref="A111:A114"/>
    <mergeCell ref="A116:A119"/>
    <mergeCell ref="A120:A123"/>
    <mergeCell ref="A124:A127"/>
    <mergeCell ref="A129:A132"/>
    <mergeCell ref="A133:A136"/>
    <mergeCell ref="A137:A140"/>
    <mergeCell ref="A141:A142"/>
    <mergeCell ref="A143:A146"/>
    <mergeCell ref="A147:A150"/>
    <mergeCell ref="A151:A154"/>
    <mergeCell ref="A155:A158"/>
    <mergeCell ref="A159:A162"/>
    <mergeCell ref="A163:A166"/>
    <mergeCell ref="A167:A170"/>
    <mergeCell ref="A171:A174"/>
    <mergeCell ref="A175:A176"/>
    <mergeCell ref="A178:A180"/>
    <mergeCell ref="B4:B5"/>
    <mergeCell ref="B7:B10"/>
    <mergeCell ref="B11:B14"/>
    <mergeCell ref="B15:B18"/>
    <mergeCell ref="B19:B24"/>
    <mergeCell ref="B25:B28"/>
    <mergeCell ref="B29:B31"/>
    <mergeCell ref="B32:B35"/>
    <mergeCell ref="B36:B37"/>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6"/>
    <mergeCell ref="B97:B100"/>
    <mergeCell ref="B101:B102"/>
    <mergeCell ref="B103:B106"/>
    <mergeCell ref="B107:B110"/>
    <mergeCell ref="B111:B114"/>
    <mergeCell ref="B116:B119"/>
    <mergeCell ref="B120:B123"/>
    <mergeCell ref="B124:B127"/>
    <mergeCell ref="B129:B132"/>
    <mergeCell ref="B133:B136"/>
    <mergeCell ref="B137:B140"/>
    <mergeCell ref="B141:B142"/>
    <mergeCell ref="B143:B146"/>
    <mergeCell ref="B147:B150"/>
    <mergeCell ref="B151:B154"/>
    <mergeCell ref="B155:B158"/>
    <mergeCell ref="B159:B162"/>
    <mergeCell ref="B163:B166"/>
    <mergeCell ref="B167:B170"/>
    <mergeCell ref="B171:B174"/>
    <mergeCell ref="B175:B176"/>
    <mergeCell ref="B178:B180"/>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1"/>
  <sheetViews>
    <sheetView zoomScalePageLayoutView="60" workbookViewId="0">
      <pane topLeftCell="F234" activePane="bottomRight" state="frozen"/>
      <selection activeCell="A1" sqref="$A1:$XFD1048576"/>
    </sheetView>
  </sheetViews>
  <sheetFormatPr defaultColWidth="8" defaultRowHeight="13.5"/>
  <cols>
    <col min="1" max="1" width="23.375" style="1"/>
    <col min="2" max="2" width="33.4166666666667" style="1"/>
    <col min="3" max="3" width="28.6833333333333" style="1"/>
    <col min="4" max="4" width="26.9583333333333" style="1"/>
    <col min="5" max="5" width="5.45" style="1"/>
    <col min="6" max="6" width="9.75" style="1"/>
    <col min="7" max="7" width="10.325" style="1"/>
    <col min="8" max="8" width="6.6" style="1"/>
    <col min="9" max="11" width="37.8583333333333" style="1"/>
  </cols>
  <sheetData>
    <row r="1" ht="39" customHeight="1" spans="1:11">
      <c r="A1" s="2" t="s">
        <v>100</v>
      </c>
      <c r="B1" s="2"/>
      <c r="C1" s="2"/>
      <c r="D1" s="2"/>
      <c r="E1" s="2"/>
      <c r="F1" s="2"/>
      <c r="G1" s="2"/>
      <c r="H1" s="221"/>
      <c r="I1" s="2"/>
      <c r="J1" s="2"/>
      <c r="K1" s="2"/>
    </row>
    <row r="2" ht="15.75" customHeight="1" spans="1:11">
      <c r="A2" s="222"/>
      <c r="B2" s="222"/>
      <c r="C2" s="222"/>
      <c r="D2" s="222"/>
      <c r="E2" s="222"/>
      <c r="F2" s="222"/>
      <c r="G2" s="222"/>
      <c r="H2" s="221"/>
      <c r="I2" s="223"/>
      <c r="J2" s="223"/>
      <c r="K2" s="223" t="s">
        <v>101</v>
      </c>
    </row>
    <row r="3" ht="15.75" customHeight="1" spans="1:11">
      <c r="A3" s="224" t="s">
        <v>2</v>
      </c>
      <c r="B3" s="225"/>
      <c r="C3" s="225"/>
      <c r="D3" s="225"/>
      <c r="E3" s="225"/>
      <c r="F3" s="225"/>
      <c r="G3" s="225"/>
      <c r="H3" s="226"/>
      <c r="I3" s="227"/>
      <c r="J3" s="227"/>
      <c r="K3" s="227" t="s">
        <v>102</v>
      </c>
    </row>
    <row r="4" ht="23.25" customHeight="1" spans="1:11">
      <c r="A4" s="228" t="s">
        <v>4</v>
      </c>
      <c r="B4" s="228" t="s">
        <v>5</v>
      </c>
      <c r="C4" s="228" t="s">
        <v>6</v>
      </c>
      <c r="D4" s="228" t="s">
        <v>7</v>
      </c>
      <c r="E4" s="229" t="s">
        <v>8</v>
      </c>
      <c r="F4" s="228" t="s">
        <v>9</v>
      </c>
      <c r="G4" s="228"/>
      <c r="H4" s="229" t="s">
        <v>10</v>
      </c>
      <c r="I4" s="230" t="s">
        <v>11</v>
      </c>
      <c r="J4" s="230" t="s">
        <v>12</v>
      </c>
      <c r="K4" s="230" t="s">
        <v>13</v>
      </c>
    </row>
    <row r="5" ht="23.25" customHeight="1" spans="1:11">
      <c r="A5" s="228"/>
      <c r="B5" s="228"/>
      <c r="C5" s="228"/>
      <c r="D5" s="228"/>
      <c r="E5" s="228"/>
      <c r="F5" s="228" t="s">
        <v>14</v>
      </c>
      <c r="G5" s="228" t="s">
        <v>15</v>
      </c>
      <c r="H5" s="228"/>
      <c r="I5" s="230"/>
      <c r="J5" s="230"/>
      <c r="K5" s="230"/>
    </row>
    <row r="6" ht="23.25" customHeight="1" spans="1:11">
      <c r="A6" s="231" t="s">
        <v>103</v>
      </c>
      <c r="B6" s="231"/>
      <c r="C6" s="232"/>
      <c r="D6" s="232"/>
      <c r="E6" s="232"/>
      <c r="F6" s="232"/>
      <c r="G6" s="232"/>
      <c r="H6" s="233"/>
      <c r="I6" s="232"/>
      <c r="J6" s="232"/>
      <c r="K6" s="232"/>
    </row>
    <row r="7" ht="25.5" customHeight="1" spans="1:11">
      <c r="A7" s="210" t="s">
        <v>104</v>
      </c>
      <c r="B7" s="234" t="s">
        <v>105</v>
      </c>
      <c r="C7" s="235" t="s">
        <v>26</v>
      </c>
      <c r="D7" s="236">
        <v>0</v>
      </c>
      <c r="E7" s="237"/>
      <c r="F7" s="238"/>
      <c r="G7" s="238"/>
      <c r="H7" s="230"/>
      <c r="I7" s="239"/>
      <c r="J7" s="239"/>
      <c r="K7" s="239"/>
    </row>
    <row r="8" ht="25.5" customHeight="1" spans="1:11">
      <c r="A8" s="210"/>
      <c r="B8" s="234"/>
      <c r="C8" s="235" t="s">
        <v>106</v>
      </c>
      <c r="D8" s="236">
        <v>0</v>
      </c>
      <c r="E8" s="237"/>
      <c r="F8" s="238"/>
      <c r="G8" s="238"/>
      <c r="H8" s="230"/>
      <c r="I8" s="239"/>
      <c r="J8" s="239"/>
      <c r="K8" s="239"/>
    </row>
    <row r="9" ht="25.5" customHeight="1" spans="1:11">
      <c r="A9" s="210"/>
      <c r="B9" s="234"/>
      <c r="C9" s="235" t="s">
        <v>107</v>
      </c>
      <c r="D9" s="236">
        <f>D8-D7</f>
        <v>0</v>
      </c>
      <c r="E9" s="237"/>
      <c r="F9" s="238"/>
      <c r="G9" s="238"/>
      <c r="H9" s="230"/>
      <c r="I9" s="239"/>
      <c r="J9" s="239"/>
      <c r="K9" s="239"/>
    </row>
    <row r="10" ht="25.5" customHeight="1" spans="1:11">
      <c r="A10" s="210"/>
      <c r="B10" s="234"/>
      <c r="C10" s="235" t="s">
        <v>108</v>
      </c>
      <c r="D10" s="236">
        <f>IF(D7=0,0,D9/D7*100)</f>
        <v>0</v>
      </c>
      <c r="E10" s="237" t="s">
        <v>22</v>
      </c>
      <c r="F10" s="240">
        <v>5</v>
      </c>
      <c r="G10" s="240">
        <v>20</v>
      </c>
      <c r="H10" s="241" t="s">
        <v>23</v>
      </c>
      <c r="I10" s="239"/>
      <c r="J10" s="239"/>
      <c r="K10" s="239"/>
    </row>
    <row r="11" ht="25.5" customHeight="1" spans="1:11">
      <c r="A11" s="210" t="s">
        <v>109</v>
      </c>
      <c r="B11" s="234" t="s">
        <v>43</v>
      </c>
      <c r="C11" s="235" t="s">
        <v>26</v>
      </c>
      <c r="D11" s="236">
        <v>0</v>
      </c>
      <c r="E11" s="237"/>
      <c r="F11" s="238"/>
      <c r="G11" s="238"/>
      <c r="H11" s="230"/>
      <c r="I11" s="239"/>
      <c r="J11" s="239"/>
      <c r="K11" s="239"/>
    </row>
    <row r="12" ht="25.5" customHeight="1" spans="1:11">
      <c r="A12" s="210"/>
      <c r="B12" s="234"/>
      <c r="C12" s="235" t="s">
        <v>106</v>
      </c>
      <c r="D12" s="236">
        <v>0</v>
      </c>
      <c r="E12" s="237"/>
      <c r="F12" s="238"/>
      <c r="G12" s="238"/>
      <c r="H12" s="230"/>
      <c r="I12" s="239"/>
      <c r="J12" s="239"/>
      <c r="K12" s="239"/>
    </row>
    <row r="13" ht="25.5" customHeight="1" spans="1:11">
      <c r="A13" s="210"/>
      <c r="B13" s="234"/>
      <c r="C13" s="235" t="s">
        <v>107</v>
      </c>
      <c r="D13" s="236">
        <f>D12-D11</f>
        <v>0</v>
      </c>
      <c r="E13" s="237"/>
      <c r="F13" s="238"/>
      <c r="G13" s="238"/>
      <c r="H13" s="230"/>
      <c r="I13" s="239"/>
      <c r="J13" s="239"/>
      <c r="K13" s="239"/>
    </row>
    <row r="14" ht="25.5" customHeight="1" spans="1:11">
      <c r="A14" s="210"/>
      <c r="B14" s="234"/>
      <c r="C14" s="235" t="s">
        <v>108</v>
      </c>
      <c r="D14" s="236">
        <f>IF(D11=0,0,D12/D11-1)*100</f>
        <v>0</v>
      </c>
      <c r="E14" s="237" t="s">
        <v>22</v>
      </c>
      <c r="F14" s="240">
        <v>5</v>
      </c>
      <c r="G14" s="240">
        <v>20</v>
      </c>
      <c r="H14" s="241" t="s">
        <v>23</v>
      </c>
      <c r="I14" s="239"/>
      <c r="J14" s="239"/>
      <c r="K14" s="239"/>
    </row>
    <row r="15" ht="25.5" customHeight="1" spans="1:11">
      <c r="A15" s="210" t="s">
        <v>110</v>
      </c>
      <c r="B15" s="210" t="s">
        <v>111</v>
      </c>
      <c r="C15" s="235" t="s">
        <v>26</v>
      </c>
      <c r="D15" s="236">
        <v>0</v>
      </c>
      <c r="E15" s="237"/>
      <c r="F15" s="238"/>
      <c r="G15" s="238"/>
      <c r="H15" s="230"/>
      <c r="I15" s="239"/>
      <c r="J15" s="239"/>
      <c r="K15" s="239"/>
    </row>
    <row r="16" ht="25.5" customHeight="1" spans="1:11">
      <c r="A16" s="210"/>
      <c r="B16" s="210"/>
      <c r="C16" s="235" t="s">
        <v>106</v>
      </c>
      <c r="D16" s="236">
        <v>0</v>
      </c>
      <c r="E16" s="237"/>
      <c r="F16" s="238"/>
      <c r="G16" s="238"/>
      <c r="H16" s="230"/>
      <c r="I16" s="239"/>
      <c r="J16" s="239"/>
      <c r="K16" s="239"/>
    </row>
    <row r="17" ht="25.5" customHeight="1" spans="1:11">
      <c r="A17" s="210"/>
      <c r="B17" s="210"/>
      <c r="C17" s="235" t="s">
        <v>107</v>
      </c>
      <c r="D17" s="236">
        <f>D16-D15</f>
        <v>0</v>
      </c>
      <c r="E17" s="237"/>
      <c r="F17" s="238"/>
      <c r="G17" s="238"/>
      <c r="H17" s="230"/>
      <c r="I17" s="239"/>
      <c r="J17" s="239"/>
      <c r="K17" s="239"/>
    </row>
    <row r="18" ht="25.5" customHeight="1" spans="1:11">
      <c r="A18" s="210"/>
      <c r="B18" s="210"/>
      <c r="C18" s="235" t="s">
        <v>108</v>
      </c>
      <c r="D18" s="236">
        <f>IF(D15=0,0,D16/D15-1)*100</f>
        <v>0</v>
      </c>
      <c r="E18" s="237" t="s">
        <v>22</v>
      </c>
      <c r="F18" s="240">
        <v>5</v>
      </c>
      <c r="G18" s="240">
        <v>20</v>
      </c>
      <c r="H18" s="241" t="s">
        <v>23</v>
      </c>
      <c r="I18" s="239"/>
      <c r="J18" s="239"/>
      <c r="K18" s="239"/>
    </row>
    <row r="19" ht="25.5" customHeight="1" spans="1:11">
      <c r="A19" s="210" t="s">
        <v>112</v>
      </c>
      <c r="B19" s="210" t="s">
        <v>113</v>
      </c>
      <c r="C19" s="235" t="s">
        <v>26</v>
      </c>
      <c r="D19" s="236">
        <v>0</v>
      </c>
      <c r="E19" s="237"/>
      <c r="F19" s="238"/>
      <c r="G19" s="238"/>
      <c r="H19" s="230"/>
      <c r="I19" s="239"/>
      <c r="J19" s="239"/>
      <c r="K19" s="239"/>
    </row>
    <row r="20" ht="25.5" customHeight="1" spans="1:11">
      <c r="A20" s="210"/>
      <c r="B20" s="210"/>
      <c r="C20" s="235" t="s">
        <v>106</v>
      </c>
      <c r="D20" s="236">
        <v>0</v>
      </c>
      <c r="E20" s="237"/>
      <c r="F20" s="238"/>
      <c r="G20" s="238"/>
      <c r="H20" s="230"/>
      <c r="I20" s="239"/>
      <c r="J20" s="239"/>
      <c r="K20" s="239"/>
    </row>
    <row r="21" ht="25.5" customHeight="1" spans="1:11">
      <c r="A21" s="210"/>
      <c r="B21" s="210"/>
      <c r="C21" s="235" t="s">
        <v>107</v>
      </c>
      <c r="D21" s="236">
        <f>D20-D19</f>
        <v>0</v>
      </c>
      <c r="E21" s="237"/>
      <c r="F21" s="238"/>
      <c r="G21" s="238"/>
      <c r="H21" s="230"/>
      <c r="I21" s="239"/>
      <c r="J21" s="239"/>
      <c r="K21" s="239"/>
    </row>
    <row r="22" ht="25.5" customHeight="1" spans="1:11">
      <c r="A22" s="210"/>
      <c r="B22" s="210"/>
      <c r="C22" s="235" t="s">
        <v>108</v>
      </c>
      <c r="D22" s="236">
        <f>IF(D19=0,0,D20/D19-1)*100</f>
        <v>0</v>
      </c>
      <c r="E22" s="237" t="s">
        <v>22</v>
      </c>
      <c r="F22" s="240">
        <v>5</v>
      </c>
      <c r="G22" s="240">
        <v>20</v>
      </c>
      <c r="H22" s="241" t="s">
        <v>23</v>
      </c>
      <c r="I22" s="239"/>
      <c r="J22" s="239"/>
      <c r="K22" s="239"/>
    </row>
    <row r="23" ht="25.5" customHeight="1" spans="1:11">
      <c r="A23" s="210" t="s">
        <v>114</v>
      </c>
      <c r="B23" s="234" t="s">
        <v>115</v>
      </c>
      <c r="C23" s="235" t="s">
        <v>26</v>
      </c>
      <c r="D23" s="236">
        <v>0</v>
      </c>
      <c r="E23" s="237"/>
      <c r="F23" s="238"/>
      <c r="G23" s="238"/>
      <c r="H23" s="230"/>
      <c r="I23" s="239"/>
      <c r="J23" s="239"/>
      <c r="K23" s="239"/>
    </row>
    <row r="24" ht="25.5" customHeight="1" spans="1:11">
      <c r="A24" s="210"/>
      <c r="B24" s="234"/>
      <c r="C24" s="235" t="s">
        <v>116</v>
      </c>
      <c r="D24" s="236">
        <v>0</v>
      </c>
      <c r="E24" s="237" t="s">
        <v>22</v>
      </c>
      <c r="F24" s="240">
        <v>0</v>
      </c>
      <c r="G24" s="240">
        <v>10</v>
      </c>
      <c r="H24" s="241" t="s">
        <v>23</v>
      </c>
      <c r="I24" s="239"/>
      <c r="J24" s="239"/>
      <c r="K24" s="239"/>
    </row>
    <row r="25" ht="25.5" customHeight="1" spans="1:11">
      <c r="A25" s="210"/>
      <c r="B25" s="234"/>
      <c r="C25" s="235" t="s">
        <v>106</v>
      </c>
      <c r="D25" s="236">
        <v>0</v>
      </c>
      <c r="E25" s="237"/>
      <c r="F25" s="238"/>
      <c r="G25" s="238"/>
      <c r="H25" s="230"/>
      <c r="I25" s="239"/>
      <c r="J25" s="239"/>
      <c r="K25" s="239"/>
    </row>
    <row r="26" ht="25.5" customHeight="1" spans="1:11">
      <c r="A26" s="210"/>
      <c r="B26" s="234"/>
      <c r="C26" s="235" t="s">
        <v>117</v>
      </c>
      <c r="D26" s="236">
        <v>0</v>
      </c>
      <c r="E26" s="237" t="s">
        <v>22</v>
      </c>
      <c r="F26" s="240">
        <v>0</v>
      </c>
      <c r="G26" s="240">
        <v>10</v>
      </c>
      <c r="H26" s="241" t="s">
        <v>23</v>
      </c>
      <c r="I26" s="239"/>
      <c r="J26" s="239"/>
      <c r="K26" s="239"/>
    </row>
    <row r="27" ht="25.5" customHeight="1" spans="1:11">
      <c r="A27" s="210" t="s">
        <v>118</v>
      </c>
      <c r="B27" s="234" t="s">
        <v>119</v>
      </c>
      <c r="C27" s="235" t="s">
        <v>26</v>
      </c>
      <c r="D27" s="236">
        <v>0</v>
      </c>
      <c r="E27" s="237"/>
      <c r="F27" s="238"/>
      <c r="G27" s="238"/>
      <c r="H27" s="230"/>
      <c r="I27" s="239"/>
      <c r="J27" s="239"/>
      <c r="K27" s="239"/>
    </row>
    <row r="28" ht="25.5" customHeight="1" spans="1:11">
      <c r="A28" s="210"/>
      <c r="B28" s="234"/>
      <c r="C28" s="235" t="s">
        <v>116</v>
      </c>
      <c r="D28" s="236">
        <v>0</v>
      </c>
      <c r="E28" s="237" t="s">
        <v>22</v>
      </c>
      <c r="F28" s="240">
        <v>0</v>
      </c>
      <c r="G28" s="240">
        <v>10</v>
      </c>
      <c r="H28" s="241" t="s">
        <v>23</v>
      </c>
      <c r="I28" s="239"/>
      <c r="J28" s="239"/>
      <c r="K28" s="239"/>
    </row>
    <row r="29" ht="25.5" customHeight="1" spans="1:11">
      <c r="A29" s="210"/>
      <c r="B29" s="234"/>
      <c r="C29" s="235" t="s">
        <v>106</v>
      </c>
      <c r="D29" s="236">
        <v>0</v>
      </c>
      <c r="E29" s="237"/>
      <c r="F29" s="242"/>
      <c r="G29" s="242"/>
      <c r="H29" s="230"/>
      <c r="I29" s="239"/>
      <c r="J29" s="239"/>
      <c r="K29" s="239"/>
    </row>
    <row r="30" ht="25.5" customHeight="1" spans="1:11">
      <c r="A30" s="210"/>
      <c r="B30" s="234"/>
      <c r="C30" s="235" t="s">
        <v>117</v>
      </c>
      <c r="D30" s="236">
        <v>0</v>
      </c>
      <c r="E30" s="237" t="s">
        <v>22</v>
      </c>
      <c r="F30" s="240">
        <v>0</v>
      </c>
      <c r="G30" s="240">
        <v>10</v>
      </c>
      <c r="H30" s="241" t="s">
        <v>23</v>
      </c>
      <c r="I30" s="239"/>
      <c r="J30" s="239"/>
      <c r="K30" s="239"/>
    </row>
    <row r="31" ht="25.5" customHeight="1" spans="1:11">
      <c r="A31" s="231" t="s">
        <v>120</v>
      </c>
      <c r="B31" s="231"/>
      <c r="C31" s="232"/>
      <c r="D31" s="243"/>
      <c r="E31" s="243"/>
      <c r="F31" s="243"/>
      <c r="G31" s="243"/>
      <c r="H31" s="233"/>
      <c r="I31" s="243"/>
      <c r="J31" s="243"/>
      <c r="K31" s="243"/>
    </row>
    <row r="32" ht="25.5" customHeight="1" spans="1:11">
      <c r="A32" s="210" t="s">
        <v>121</v>
      </c>
      <c r="B32" s="234" t="s">
        <v>122</v>
      </c>
      <c r="C32" s="235" t="s">
        <v>26</v>
      </c>
      <c r="D32" s="236">
        <v>0</v>
      </c>
      <c r="E32" s="237"/>
      <c r="F32" s="238"/>
      <c r="G32" s="238"/>
      <c r="H32" s="230"/>
      <c r="I32" s="239"/>
      <c r="J32" s="239"/>
      <c r="K32" s="239"/>
    </row>
    <row r="33" ht="25.5" customHeight="1" spans="1:11">
      <c r="A33" s="210"/>
      <c r="B33" s="234"/>
      <c r="C33" s="235" t="s">
        <v>106</v>
      </c>
      <c r="D33" s="236">
        <v>0</v>
      </c>
      <c r="E33" s="237"/>
      <c r="F33" s="238"/>
      <c r="G33" s="238"/>
      <c r="H33" s="230"/>
      <c r="I33" s="239"/>
      <c r="J33" s="239"/>
      <c r="K33" s="239"/>
    </row>
    <row r="34" ht="25.5" customHeight="1" spans="1:11">
      <c r="A34" s="210" t="s">
        <v>123</v>
      </c>
      <c r="B34" s="234" t="s">
        <v>122</v>
      </c>
      <c r="C34" s="235" t="s">
        <v>26</v>
      </c>
      <c r="D34" s="236">
        <v>0</v>
      </c>
      <c r="E34" s="237"/>
      <c r="F34" s="238"/>
      <c r="G34" s="238"/>
      <c r="H34" s="230"/>
      <c r="I34" s="239"/>
      <c r="J34" s="239"/>
      <c r="K34" s="239"/>
    </row>
    <row r="35" ht="25.5" customHeight="1" spans="1:11">
      <c r="A35" s="210"/>
      <c r="B35" s="234"/>
      <c r="C35" s="235" t="s">
        <v>106</v>
      </c>
      <c r="D35" s="236">
        <v>0</v>
      </c>
      <c r="E35" s="237"/>
      <c r="F35" s="238"/>
      <c r="G35" s="238"/>
      <c r="H35" s="230"/>
      <c r="I35" s="239"/>
      <c r="J35" s="239"/>
      <c r="K35" s="239"/>
    </row>
    <row r="36" ht="25.5" customHeight="1" spans="1:11">
      <c r="A36" s="210" t="s">
        <v>124</v>
      </c>
      <c r="B36" s="234" t="s">
        <v>125</v>
      </c>
      <c r="C36" s="235" t="s">
        <v>26</v>
      </c>
      <c r="D36" s="236">
        <v>0</v>
      </c>
      <c r="E36" s="237"/>
      <c r="F36" s="238"/>
      <c r="G36" s="238"/>
      <c r="H36" s="230"/>
      <c r="I36" s="239"/>
      <c r="J36" s="239"/>
      <c r="K36" s="239"/>
    </row>
    <row r="37" ht="25.5" customHeight="1" spans="1:11">
      <c r="A37" s="210"/>
      <c r="B37" s="234"/>
      <c r="C37" s="235" t="s">
        <v>126</v>
      </c>
      <c r="D37" s="236">
        <v>0</v>
      </c>
      <c r="E37" s="237" t="s">
        <v>22</v>
      </c>
      <c r="F37" s="240">
        <v>0</v>
      </c>
      <c r="G37" s="240">
        <v>10</v>
      </c>
      <c r="H37" s="241" t="s">
        <v>23</v>
      </c>
      <c r="I37" s="239"/>
      <c r="J37" s="239"/>
      <c r="K37" s="239"/>
    </row>
    <row r="38" ht="25.5" customHeight="1" spans="1:11">
      <c r="A38" s="210"/>
      <c r="B38" s="234"/>
      <c r="C38" s="235" t="s">
        <v>106</v>
      </c>
      <c r="D38" s="236">
        <v>0</v>
      </c>
      <c r="E38" s="237"/>
      <c r="F38" s="242"/>
      <c r="G38" s="242"/>
      <c r="H38" s="230"/>
      <c r="I38" s="239"/>
      <c r="J38" s="239"/>
      <c r="K38" s="239"/>
    </row>
    <row r="39" ht="25.5" customHeight="1" spans="1:11">
      <c r="A39" s="213"/>
      <c r="B39" s="244"/>
      <c r="C39" s="245" t="s">
        <v>127</v>
      </c>
      <c r="D39" s="246">
        <v>0</v>
      </c>
      <c r="E39" s="247" t="s">
        <v>22</v>
      </c>
      <c r="F39" s="248">
        <v>0</v>
      </c>
      <c r="G39" s="248">
        <v>10</v>
      </c>
      <c r="H39" s="249" t="s">
        <v>23</v>
      </c>
      <c r="I39" s="250"/>
      <c r="J39" s="250"/>
      <c r="K39" s="250"/>
    </row>
    <row r="40" ht="25.5" customHeight="1" spans="1:11">
      <c r="A40" s="206" t="s">
        <v>128</v>
      </c>
      <c r="B40" s="108" t="s">
        <v>122</v>
      </c>
      <c r="C40" s="49" t="s">
        <v>26</v>
      </c>
      <c r="D40" s="251">
        <v>0</v>
      </c>
      <c r="E40" s="252"/>
      <c r="F40" s="253"/>
      <c r="G40" s="253"/>
      <c r="H40" s="254"/>
      <c r="I40" s="255"/>
      <c r="J40" s="255"/>
      <c r="K40" s="255"/>
    </row>
    <row r="41" ht="25.5" customHeight="1" spans="1:11">
      <c r="A41" s="54"/>
      <c r="B41" s="54"/>
      <c r="C41" s="49" t="s">
        <v>126</v>
      </c>
      <c r="D41" s="256">
        <f>IF(D15=0,0,D40/D15*100)</f>
        <v>0</v>
      </c>
      <c r="E41" s="247" t="s">
        <v>22</v>
      </c>
      <c r="F41" s="248">
        <v>0</v>
      </c>
      <c r="G41" s="248">
        <v>10</v>
      </c>
      <c r="H41" s="249" t="s">
        <v>23</v>
      </c>
      <c r="I41" s="250"/>
      <c r="J41" s="250"/>
      <c r="K41" s="250"/>
    </row>
    <row r="42" ht="25.5" customHeight="1" spans="1:11">
      <c r="A42" s="206"/>
      <c r="B42" s="108"/>
      <c r="C42" s="49" t="s">
        <v>106</v>
      </c>
      <c r="D42" s="251">
        <v>0</v>
      </c>
      <c r="E42" s="252"/>
      <c r="F42" s="253"/>
      <c r="G42" s="253"/>
      <c r="H42" s="254"/>
      <c r="I42" s="255"/>
      <c r="J42" s="255"/>
      <c r="K42" s="255"/>
    </row>
    <row r="43" ht="25.5" customHeight="1" spans="1:11">
      <c r="A43" s="54"/>
      <c r="B43" s="54"/>
      <c r="C43" s="49" t="s">
        <v>127</v>
      </c>
      <c r="D43" s="256">
        <f>IF(D16=0,0,D42/D16*100)</f>
        <v>0</v>
      </c>
      <c r="E43" s="247" t="s">
        <v>22</v>
      </c>
      <c r="F43" s="248">
        <v>0</v>
      </c>
      <c r="G43" s="248">
        <v>10</v>
      </c>
      <c r="H43" s="249" t="s">
        <v>23</v>
      </c>
      <c r="I43" s="250"/>
      <c r="J43" s="250"/>
      <c r="K43" s="250"/>
    </row>
    <row r="44" ht="25.5" customHeight="1" spans="1:11">
      <c r="A44" s="215" t="s">
        <v>129</v>
      </c>
      <c r="B44" s="215" t="s">
        <v>130</v>
      </c>
      <c r="C44" s="257" t="s">
        <v>26</v>
      </c>
      <c r="D44" s="258">
        <v>0</v>
      </c>
      <c r="E44" s="259"/>
      <c r="F44" s="260"/>
      <c r="G44" s="260"/>
      <c r="H44" s="261"/>
      <c r="I44" s="262"/>
      <c r="J44" s="262"/>
      <c r="K44" s="262"/>
    </row>
    <row r="45" ht="25.5" customHeight="1" spans="1:11">
      <c r="A45" s="210"/>
      <c r="B45" s="210"/>
      <c r="C45" s="235" t="s">
        <v>106</v>
      </c>
      <c r="D45" s="236">
        <v>0</v>
      </c>
      <c r="E45" s="237"/>
      <c r="F45" s="238"/>
      <c r="G45" s="238"/>
      <c r="H45" s="230"/>
      <c r="I45" s="239"/>
      <c r="J45" s="239"/>
      <c r="K45" s="239"/>
    </row>
    <row r="46" ht="25.5" customHeight="1" spans="1:11">
      <c r="A46" s="210"/>
      <c r="B46" s="210"/>
      <c r="C46" s="235" t="s">
        <v>107</v>
      </c>
      <c r="D46" s="236">
        <f>D45-D44</f>
        <v>0</v>
      </c>
      <c r="E46" s="237" t="s">
        <v>22</v>
      </c>
      <c r="F46" s="240">
        <v>-100</v>
      </c>
      <c r="G46" s="240">
        <v>0</v>
      </c>
      <c r="H46" s="241" t="s">
        <v>23</v>
      </c>
      <c r="I46" s="239"/>
      <c r="J46" s="239"/>
      <c r="K46" s="239"/>
    </row>
    <row r="47" ht="25.5" customHeight="1" spans="1:11">
      <c r="A47" s="210" t="s">
        <v>131</v>
      </c>
      <c r="B47" s="210" t="s">
        <v>132</v>
      </c>
      <c r="C47" s="235" t="s">
        <v>26</v>
      </c>
      <c r="D47" s="236">
        <v>0</v>
      </c>
      <c r="E47" s="237"/>
      <c r="F47" s="238"/>
      <c r="G47" s="238"/>
      <c r="H47" s="230"/>
      <c r="I47" s="239"/>
      <c r="J47" s="239"/>
      <c r="K47" s="239"/>
    </row>
    <row r="48" ht="25.5" customHeight="1" spans="1:11">
      <c r="A48" s="210"/>
      <c r="B48" s="210"/>
      <c r="C48" s="235" t="s">
        <v>106</v>
      </c>
      <c r="D48" s="236">
        <v>0</v>
      </c>
      <c r="E48" s="237"/>
      <c r="F48" s="238"/>
      <c r="G48" s="238"/>
      <c r="H48" s="230"/>
      <c r="I48" s="239"/>
      <c r="J48" s="239"/>
      <c r="K48" s="239"/>
    </row>
    <row r="49" ht="25.5" customHeight="1" spans="1:11">
      <c r="A49" s="210"/>
      <c r="B49" s="210"/>
      <c r="C49" s="235" t="s">
        <v>107</v>
      </c>
      <c r="D49" s="236">
        <f>D48-D47</f>
        <v>0</v>
      </c>
      <c r="E49" s="237" t="s">
        <v>22</v>
      </c>
      <c r="F49" s="240">
        <v>-40</v>
      </c>
      <c r="G49" s="240">
        <v>0</v>
      </c>
      <c r="H49" s="241" t="s">
        <v>23</v>
      </c>
      <c r="I49" s="239"/>
      <c r="J49" s="239"/>
      <c r="K49" s="239"/>
    </row>
    <row r="50" ht="25.5" customHeight="1" spans="1:11">
      <c r="A50" s="231" t="s">
        <v>133</v>
      </c>
      <c r="B50" s="231"/>
      <c r="C50" s="232"/>
      <c r="D50" s="243"/>
      <c r="E50" s="243"/>
      <c r="F50" s="243"/>
      <c r="G50" s="243"/>
      <c r="H50" s="263"/>
      <c r="I50" s="264"/>
      <c r="J50" s="264"/>
      <c r="K50" s="264"/>
    </row>
    <row r="51" ht="25.5" customHeight="1" spans="1:11">
      <c r="A51" s="210" t="s">
        <v>134</v>
      </c>
      <c r="B51" s="234" t="s">
        <v>47</v>
      </c>
      <c r="C51" s="235" t="s">
        <v>26</v>
      </c>
      <c r="D51" s="236">
        <v>0</v>
      </c>
      <c r="E51" s="237"/>
      <c r="F51" s="238"/>
      <c r="G51" s="238"/>
      <c r="H51" s="230"/>
      <c r="I51" s="239"/>
      <c r="J51" s="239"/>
      <c r="K51" s="239"/>
    </row>
    <row r="52" ht="25.5" customHeight="1" spans="1:11">
      <c r="A52" s="210"/>
      <c r="B52" s="234"/>
      <c r="C52" s="235" t="s">
        <v>106</v>
      </c>
      <c r="D52" s="236">
        <v>0</v>
      </c>
      <c r="E52" s="237"/>
      <c r="F52" s="238"/>
      <c r="G52" s="238"/>
      <c r="H52" s="241"/>
      <c r="I52" s="239"/>
      <c r="J52" s="239"/>
      <c r="K52" s="239"/>
    </row>
    <row r="53" ht="25.5" customHeight="1" spans="1:11">
      <c r="A53" s="210"/>
      <c r="B53" s="234"/>
      <c r="C53" s="235" t="s">
        <v>107</v>
      </c>
      <c r="D53" s="236">
        <f>D52-D51</f>
        <v>0</v>
      </c>
      <c r="E53" s="237"/>
      <c r="F53" s="242"/>
      <c r="G53" s="242"/>
      <c r="H53" s="230"/>
      <c r="I53" s="239"/>
      <c r="J53" s="239"/>
      <c r="K53" s="239"/>
    </row>
    <row r="54" ht="25.5" customHeight="1" spans="1:11">
      <c r="A54" s="210"/>
      <c r="B54" s="234"/>
      <c r="C54" s="235" t="s">
        <v>108</v>
      </c>
      <c r="D54" s="236">
        <f>IF(D51=0,0,D53/D51)*100</f>
        <v>0</v>
      </c>
      <c r="E54" s="237" t="s">
        <v>22</v>
      </c>
      <c r="F54" s="265">
        <v>0</v>
      </c>
      <c r="G54" s="265">
        <v>30</v>
      </c>
      <c r="H54" s="241" t="s">
        <v>23</v>
      </c>
      <c r="I54" s="239"/>
      <c r="J54" s="239"/>
      <c r="K54" s="239"/>
    </row>
    <row r="55" ht="25.5" customHeight="1" spans="1:11">
      <c r="A55" s="210" t="s">
        <v>135</v>
      </c>
      <c r="B55" s="210" t="s">
        <v>136</v>
      </c>
      <c r="C55" s="235" t="s">
        <v>26</v>
      </c>
      <c r="D55" s="236">
        <v>0</v>
      </c>
      <c r="E55" s="237"/>
      <c r="F55" s="238"/>
      <c r="G55" s="238"/>
      <c r="H55" s="230"/>
      <c r="I55" s="239"/>
      <c r="J55" s="239"/>
      <c r="K55" s="239"/>
    </row>
    <row r="56" ht="25.5" customHeight="1" spans="1:11">
      <c r="A56" s="210"/>
      <c r="B56" s="210"/>
      <c r="C56" s="235" t="s">
        <v>106</v>
      </c>
      <c r="D56" s="236">
        <v>0</v>
      </c>
      <c r="E56" s="237"/>
      <c r="F56" s="242"/>
      <c r="G56" s="242"/>
      <c r="H56" s="241"/>
      <c r="I56" s="239"/>
      <c r="J56" s="239"/>
      <c r="K56" s="239"/>
    </row>
    <row r="57" ht="25.5" customHeight="1" spans="1:11">
      <c r="A57" s="210"/>
      <c r="B57" s="210"/>
      <c r="C57" s="235" t="s">
        <v>107</v>
      </c>
      <c r="D57" s="236">
        <f>D56-D55</f>
        <v>0</v>
      </c>
      <c r="E57" s="237"/>
      <c r="F57" s="238"/>
      <c r="G57" s="238"/>
      <c r="H57" s="230"/>
      <c r="I57" s="239"/>
      <c r="J57" s="239"/>
      <c r="K57" s="239"/>
    </row>
    <row r="58" ht="25.5" customHeight="1" spans="1:11">
      <c r="A58" s="210"/>
      <c r="B58" s="210"/>
      <c r="C58" s="235" t="s">
        <v>108</v>
      </c>
      <c r="D58" s="236">
        <f>IF(D55=0,0,D57/D55)*100</f>
        <v>0</v>
      </c>
      <c r="E58" s="237" t="s">
        <v>22</v>
      </c>
      <c r="F58" s="265">
        <v>0</v>
      </c>
      <c r="G58" s="265">
        <v>10</v>
      </c>
      <c r="H58" s="241" t="s">
        <v>23</v>
      </c>
      <c r="I58" s="239"/>
      <c r="J58" s="239"/>
      <c r="K58" s="239"/>
    </row>
    <row r="59" ht="25.5" customHeight="1" spans="1:11">
      <c r="A59" s="210" t="s">
        <v>137</v>
      </c>
      <c r="B59" s="210" t="s">
        <v>138</v>
      </c>
      <c r="C59" s="235" t="s">
        <v>139</v>
      </c>
      <c r="D59" s="236">
        <v>0</v>
      </c>
      <c r="E59" s="237"/>
      <c r="F59" s="242"/>
      <c r="G59" s="242"/>
      <c r="H59" s="230"/>
      <c r="I59" s="239"/>
      <c r="J59" s="239"/>
      <c r="K59" s="239"/>
    </row>
    <row r="60" ht="25.5" customHeight="1" spans="1:11">
      <c r="A60" s="210"/>
      <c r="B60" s="210"/>
      <c r="C60" s="235" t="s">
        <v>140</v>
      </c>
      <c r="D60" s="236">
        <v>0</v>
      </c>
      <c r="E60" s="237"/>
      <c r="F60" s="238"/>
      <c r="G60" s="238"/>
      <c r="H60" s="241"/>
      <c r="I60" s="239"/>
      <c r="J60" s="239"/>
      <c r="K60" s="239"/>
    </row>
    <row r="61" ht="25.5" customHeight="1" spans="1:11">
      <c r="A61" s="210"/>
      <c r="B61" s="210"/>
      <c r="C61" s="235" t="s">
        <v>21</v>
      </c>
      <c r="D61" s="236">
        <f>D60-D59</f>
        <v>0</v>
      </c>
      <c r="E61" s="237" t="s">
        <v>22</v>
      </c>
      <c r="F61" s="265">
        <v>0</v>
      </c>
      <c r="G61" s="265">
        <v>0</v>
      </c>
      <c r="H61" s="241" t="s">
        <v>23</v>
      </c>
      <c r="I61" s="239"/>
      <c r="J61" s="239"/>
      <c r="K61" s="239"/>
    </row>
    <row r="62" ht="25.5" customHeight="1" spans="1:11">
      <c r="A62" s="210"/>
      <c r="B62" s="210"/>
      <c r="C62" s="235" t="s">
        <v>141</v>
      </c>
      <c r="D62" s="266">
        <v>0</v>
      </c>
      <c r="E62" s="237"/>
      <c r="F62" s="265"/>
      <c r="G62" s="265"/>
      <c r="H62" s="241"/>
      <c r="I62" s="239"/>
      <c r="J62" s="239"/>
      <c r="K62" s="239"/>
    </row>
    <row r="63" ht="25.5" customHeight="1" spans="1:11">
      <c r="A63" s="210"/>
      <c r="B63" s="210"/>
      <c r="C63" s="235" t="s">
        <v>142</v>
      </c>
      <c r="D63" s="236">
        <v>0</v>
      </c>
      <c r="E63" s="237"/>
      <c r="F63" s="265"/>
      <c r="G63" s="265"/>
      <c r="H63" s="230"/>
      <c r="I63" s="239"/>
      <c r="J63" s="239"/>
      <c r="K63" s="239"/>
    </row>
    <row r="64" ht="25.5" customHeight="1" spans="1:11">
      <c r="A64" s="210"/>
      <c r="B64" s="210"/>
      <c r="C64" s="235" t="s">
        <v>21</v>
      </c>
      <c r="D64" s="236">
        <f>D63-D62</f>
        <v>0</v>
      </c>
      <c r="E64" s="237" t="s">
        <v>22</v>
      </c>
      <c r="F64" s="265">
        <v>0</v>
      </c>
      <c r="G64" s="265">
        <v>0</v>
      </c>
      <c r="H64" s="241" t="s">
        <v>23</v>
      </c>
      <c r="I64" s="239"/>
      <c r="J64" s="239"/>
      <c r="K64" s="239"/>
    </row>
    <row r="65" ht="25.5" customHeight="1" spans="1:11">
      <c r="A65" s="210" t="s">
        <v>143</v>
      </c>
      <c r="B65" s="234" t="s">
        <v>122</v>
      </c>
      <c r="C65" s="235" t="s">
        <v>26</v>
      </c>
      <c r="D65" s="236">
        <v>0</v>
      </c>
      <c r="E65" s="237"/>
      <c r="F65" s="238"/>
      <c r="G65" s="238"/>
      <c r="H65" s="230"/>
      <c r="I65" s="239"/>
      <c r="J65" s="239"/>
      <c r="K65" s="239"/>
    </row>
    <row r="66" ht="25.5" customHeight="1" spans="1:11">
      <c r="A66" s="210"/>
      <c r="B66" s="234"/>
      <c r="C66" s="235" t="s">
        <v>106</v>
      </c>
      <c r="D66" s="236">
        <v>0</v>
      </c>
      <c r="E66" s="237"/>
      <c r="F66" s="238"/>
      <c r="G66" s="238"/>
      <c r="H66" s="230"/>
      <c r="I66" s="239"/>
      <c r="J66" s="239"/>
      <c r="K66" s="239"/>
    </row>
    <row r="67" ht="25.5" customHeight="1" spans="1:11">
      <c r="A67" s="210"/>
      <c r="B67" s="234"/>
      <c r="C67" s="235" t="s">
        <v>107</v>
      </c>
      <c r="D67" s="236">
        <f>D66-D65</f>
        <v>0</v>
      </c>
      <c r="E67" s="237"/>
      <c r="F67" s="238"/>
      <c r="G67" s="238"/>
      <c r="H67" s="230"/>
      <c r="I67" s="239"/>
      <c r="J67" s="239"/>
      <c r="K67" s="239"/>
    </row>
    <row r="68" ht="25.5" customHeight="1" spans="1:11">
      <c r="A68" s="210"/>
      <c r="B68" s="234"/>
      <c r="C68" s="235" t="s">
        <v>108</v>
      </c>
      <c r="D68" s="236">
        <f>IF(D65=0,0,D67/D65)*100</f>
        <v>0</v>
      </c>
      <c r="E68" s="237"/>
      <c r="F68" s="238"/>
      <c r="G68" s="238"/>
      <c r="H68" s="230"/>
      <c r="I68" s="239"/>
      <c r="J68" s="239"/>
      <c r="K68" s="239"/>
    </row>
    <row r="69" ht="25.5" customHeight="1" spans="1:11">
      <c r="A69" s="210" t="s">
        <v>144</v>
      </c>
      <c r="B69" s="234" t="s">
        <v>122</v>
      </c>
      <c r="C69" s="235" t="s">
        <v>26</v>
      </c>
      <c r="D69" s="236">
        <v>0</v>
      </c>
      <c r="E69" s="237"/>
      <c r="F69" s="238"/>
      <c r="G69" s="238"/>
      <c r="H69" s="230"/>
      <c r="I69" s="239"/>
      <c r="J69" s="239"/>
      <c r="K69" s="239"/>
    </row>
    <row r="70" ht="25.5" customHeight="1" spans="1:11">
      <c r="A70" s="210"/>
      <c r="B70" s="234"/>
      <c r="C70" s="235" t="s">
        <v>106</v>
      </c>
      <c r="D70" s="236">
        <v>0</v>
      </c>
      <c r="E70" s="237"/>
      <c r="F70" s="238"/>
      <c r="G70" s="238"/>
      <c r="H70" s="230"/>
      <c r="I70" s="239"/>
      <c r="J70" s="239"/>
      <c r="K70" s="239"/>
    </row>
    <row r="71" ht="25.5" customHeight="1" spans="1:11">
      <c r="A71" s="210"/>
      <c r="B71" s="234"/>
      <c r="C71" s="235" t="s">
        <v>107</v>
      </c>
      <c r="D71" s="236">
        <f>D70-D69</f>
        <v>0</v>
      </c>
      <c r="E71" s="237"/>
      <c r="F71" s="238"/>
      <c r="G71" s="238"/>
      <c r="H71" s="230"/>
      <c r="I71" s="239"/>
      <c r="J71" s="239"/>
      <c r="K71" s="239"/>
    </row>
    <row r="72" ht="25.5" customHeight="1" spans="1:11">
      <c r="A72" s="210"/>
      <c r="B72" s="234"/>
      <c r="C72" s="235" t="s">
        <v>108</v>
      </c>
      <c r="D72" s="236">
        <f>IF(D69=0,0,D71/D69)*100</f>
        <v>0</v>
      </c>
      <c r="E72" s="237"/>
      <c r="F72" s="238"/>
      <c r="G72" s="238"/>
      <c r="H72" s="230"/>
      <c r="I72" s="239"/>
      <c r="J72" s="239"/>
      <c r="K72" s="239"/>
    </row>
    <row r="73" ht="25.5" customHeight="1" spans="1:11">
      <c r="A73" s="210" t="s">
        <v>145</v>
      </c>
      <c r="B73" s="210" t="s">
        <v>146</v>
      </c>
      <c r="C73" s="235" t="s">
        <v>26</v>
      </c>
      <c r="D73" s="236">
        <v>0</v>
      </c>
      <c r="E73" s="237" t="s">
        <v>22</v>
      </c>
      <c r="F73" s="265">
        <v>0.35</v>
      </c>
      <c r="G73" s="265">
        <v>4</v>
      </c>
      <c r="H73" s="241" t="s">
        <v>23</v>
      </c>
      <c r="I73" s="239"/>
      <c r="J73" s="239"/>
      <c r="K73" s="239"/>
    </row>
    <row r="74" ht="25.5" customHeight="1" spans="1:11">
      <c r="A74" s="210"/>
      <c r="B74" s="210"/>
      <c r="C74" s="235" t="s">
        <v>106</v>
      </c>
      <c r="D74" s="236">
        <v>0</v>
      </c>
      <c r="E74" s="237" t="s">
        <v>22</v>
      </c>
      <c r="F74" s="265">
        <v>0.35</v>
      </c>
      <c r="G74" s="265">
        <v>4</v>
      </c>
      <c r="H74" s="241" t="s">
        <v>23</v>
      </c>
      <c r="I74" s="239"/>
      <c r="J74" s="239"/>
      <c r="K74" s="239"/>
    </row>
    <row r="75" ht="25.5" customHeight="1" spans="1:11">
      <c r="A75" s="210"/>
      <c r="B75" s="210"/>
      <c r="C75" s="235" t="s">
        <v>107</v>
      </c>
      <c r="D75" s="236">
        <f>D74-D73</f>
        <v>0</v>
      </c>
      <c r="E75" s="237"/>
      <c r="F75" s="238"/>
      <c r="G75" s="238"/>
      <c r="H75" s="230"/>
      <c r="I75" s="239"/>
      <c r="J75" s="239"/>
      <c r="K75" s="239"/>
    </row>
    <row r="76" ht="25.5" customHeight="1" spans="1:11">
      <c r="A76" s="210" t="s">
        <v>147</v>
      </c>
      <c r="B76" s="210" t="s">
        <v>148</v>
      </c>
      <c r="C76" s="235" t="s">
        <v>26</v>
      </c>
      <c r="D76" s="236">
        <v>0</v>
      </c>
      <c r="E76" s="237" t="s">
        <v>22</v>
      </c>
      <c r="F76" s="265">
        <v>0.35</v>
      </c>
      <c r="G76" s="265">
        <v>4</v>
      </c>
      <c r="H76" s="241" t="s">
        <v>23</v>
      </c>
      <c r="I76" s="239"/>
      <c r="J76" s="239"/>
      <c r="K76" s="239"/>
    </row>
    <row r="77" ht="25.5" customHeight="1" spans="1:11">
      <c r="A77" s="210"/>
      <c r="B77" s="210"/>
      <c r="C77" s="235" t="s">
        <v>106</v>
      </c>
      <c r="D77" s="236">
        <v>0</v>
      </c>
      <c r="E77" s="237" t="s">
        <v>22</v>
      </c>
      <c r="F77" s="265">
        <v>0.35</v>
      </c>
      <c r="G77" s="265">
        <v>4</v>
      </c>
      <c r="H77" s="241" t="s">
        <v>23</v>
      </c>
      <c r="I77" s="239"/>
      <c r="J77" s="239"/>
      <c r="K77" s="239"/>
    </row>
    <row r="78" ht="25.5" customHeight="1" spans="1:11">
      <c r="A78" s="210"/>
      <c r="B78" s="210"/>
      <c r="C78" s="235" t="s">
        <v>107</v>
      </c>
      <c r="D78" s="236">
        <f>D77-D76</f>
        <v>0</v>
      </c>
      <c r="E78" s="237"/>
      <c r="F78" s="238"/>
      <c r="G78" s="238"/>
      <c r="H78" s="230"/>
      <c r="I78" s="239"/>
      <c r="J78" s="239"/>
      <c r="K78" s="239"/>
    </row>
    <row r="79" ht="25.5" customHeight="1" spans="1:11">
      <c r="A79" s="210" t="s">
        <v>149</v>
      </c>
      <c r="B79" s="210" t="s">
        <v>150</v>
      </c>
      <c r="C79" s="235" t="s">
        <v>26</v>
      </c>
      <c r="D79" s="236">
        <v>0</v>
      </c>
      <c r="E79" s="237"/>
      <c r="F79" s="242"/>
      <c r="G79" s="242"/>
      <c r="H79" s="241"/>
      <c r="I79" s="239"/>
      <c r="J79" s="239"/>
      <c r="K79" s="239"/>
    </row>
    <row r="80" ht="25.5" customHeight="1" spans="1:11">
      <c r="A80" s="210"/>
      <c r="B80" s="210"/>
      <c r="C80" s="235" t="s">
        <v>106</v>
      </c>
      <c r="D80" s="236">
        <v>0</v>
      </c>
      <c r="E80" s="237"/>
      <c r="F80" s="242"/>
      <c r="G80" s="242"/>
      <c r="H80" s="241"/>
      <c r="I80" s="239"/>
      <c r="J80" s="239"/>
      <c r="K80" s="239"/>
    </row>
    <row r="81" ht="25.5" customHeight="1" spans="1:11">
      <c r="A81" s="210"/>
      <c r="B81" s="210"/>
      <c r="C81" s="235" t="s">
        <v>107</v>
      </c>
      <c r="D81" s="236">
        <f>D80-D79</f>
        <v>0</v>
      </c>
      <c r="E81" s="237"/>
      <c r="F81" s="238"/>
      <c r="G81" s="238"/>
      <c r="H81" s="233"/>
      <c r="I81" s="239"/>
      <c r="J81" s="239"/>
      <c r="K81" s="239"/>
    </row>
    <row r="82" ht="25.5" customHeight="1" spans="1:11">
      <c r="A82" s="210"/>
      <c r="B82" s="210"/>
      <c r="C82" s="235" t="s">
        <v>108</v>
      </c>
      <c r="D82" s="236">
        <f>IF(D79=0,0,D81/D79)*100</f>
        <v>0</v>
      </c>
      <c r="E82" s="237"/>
      <c r="F82" s="267"/>
      <c r="G82" s="267"/>
      <c r="H82" s="233"/>
      <c r="I82" s="239"/>
      <c r="J82" s="239"/>
      <c r="K82" s="239"/>
    </row>
    <row r="83" ht="25.5" customHeight="1" spans="1:11">
      <c r="A83" s="210" t="s">
        <v>151</v>
      </c>
      <c r="B83" s="210" t="s">
        <v>152</v>
      </c>
      <c r="C83" s="235" t="s">
        <v>26</v>
      </c>
      <c r="D83" s="236">
        <v>0</v>
      </c>
      <c r="E83" s="237" t="s">
        <v>22</v>
      </c>
      <c r="F83" s="265">
        <v>0</v>
      </c>
      <c r="G83" s="265">
        <v>0</v>
      </c>
      <c r="H83" s="241" t="s">
        <v>23</v>
      </c>
      <c r="I83" s="239"/>
      <c r="J83" s="239"/>
      <c r="K83" s="239"/>
    </row>
    <row r="84" ht="25.5" customHeight="1" spans="1:11">
      <c r="A84" s="210"/>
      <c r="B84" s="210"/>
      <c r="C84" s="235" t="s">
        <v>106</v>
      </c>
      <c r="D84" s="236">
        <v>0</v>
      </c>
      <c r="E84" s="237" t="s">
        <v>22</v>
      </c>
      <c r="F84" s="265">
        <v>0</v>
      </c>
      <c r="G84" s="265">
        <v>0</v>
      </c>
      <c r="H84" s="241" t="s">
        <v>23</v>
      </c>
      <c r="I84" s="239"/>
      <c r="J84" s="239"/>
      <c r="K84" s="239"/>
    </row>
    <row r="85" ht="25.5" customHeight="1" spans="1:11">
      <c r="A85" s="210" t="s">
        <v>153</v>
      </c>
      <c r="B85" s="234" t="s">
        <v>154</v>
      </c>
      <c r="C85" s="235" t="s">
        <v>26</v>
      </c>
      <c r="D85" s="236">
        <v>0</v>
      </c>
      <c r="E85" s="237"/>
      <c r="F85" s="267"/>
      <c r="G85" s="267"/>
      <c r="H85" s="233"/>
      <c r="I85" s="239"/>
      <c r="J85" s="239"/>
      <c r="K85" s="239"/>
    </row>
    <row r="86" ht="25.5" customHeight="1" spans="1:11">
      <c r="A86" s="210"/>
      <c r="B86" s="234"/>
      <c r="C86" s="235" t="s">
        <v>106</v>
      </c>
      <c r="D86" s="236">
        <v>0</v>
      </c>
      <c r="E86" s="237"/>
      <c r="F86" s="238"/>
      <c r="G86" s="238"/>
      <c r="H86" s="233"/>
      <c r="I86" s="239"/>
      <c r="J86" s="239"/>
      <c r="K86" s="239"/>
    </row>
    <row r="87" ht="25.5" customHeight="1" spans="1:11">
      <c r="A87" s="210"/>
      <c r="B87" s="234"/>
      <c r="C87" s="235" t="s">
        <v>107</v>
      </c>
      <c r="D87" s="236">
        <f>D86-D85</f>
        <v>0</v>
      </c>
      <c r="E87" s="237"/>
      <c r="F87" s="238"/>
      <c r="G87" s="238"/>
      <c r="H87" s="233"/>
      <c r="I87" s="239"/>
      <c r="J87" s="239"/>
      <c r="K87" s="239"/>
    </row>
    <row r="88" ht="25.5" customHeight="1" spans="1:11">
      <c r="A88" s="210"/>
      <c r="B88" s="234"/>
      <c r="C88" s="235" t="s">
        <v>108</v>
      </c>
      <c r="D88" s="236">
        <f>IF(D85=0,0,D87/D85)*100</f>
        <v>0</v>
      </c>
      <c r="E88" s="237" t="s">
        <v>22</v>
      </c>
      <c r="F88" s="265">
        <v>-30</v>
      </c>
      <c r="G88" s="265">
        <v>30</v>
      </c>
      <c r="H88" s="241" t="s">
        <v>23</v>
      </c>
      <c r="I88" s="239"/>
      <c r="J88" s="239"/>
      <c r="K88" s="239"/>
    </row>
    <row r="89" ht="25.5" customHeight="1" spans="1:11">
      <c r="A89" s="231" t="s">
        <v>155</v>
      </c>
      <c r="B89" s="231"/>
      <c r="C89" s="232"/>
      <c r="D89" s="243"/>
      <c r="E89" s="243"/>
      <c r="F89" s="243"/>
      <c r="G89" s="243"/>
      <c r="H89" s="233"/>
      <c r="I89" s="243"/>
      <c r="J89" s="243"/>
      <c r="K89" s="243"/>
    </row>
    <row r="90" ht="25.5" customHeight="1" spans="1:11">
      <c r="A90" s="210" t="s">
        <v>156</v>
      </c>
      <c r="B90" s="234" t="s">
        <v>105</v>
      </c>
      <c r="C90" s="235" t="s">
        <v>26</v>
      </c>
      <c r="D90" s="236">
        <v>0</v>
      </c>
      <c r="E90" s="237"/>
      <c r="F90" s="238"/>
      <c r="G90" s="238"/>
      <c r="H90" s="230"/>
      <c r="I90" s="239"/>
      <c r="J90" s="239"/>
      <c r="K90" s="239"/>
    </row>
    <row r="91" ht="25.5" customHeight="1" spans="1:11">
      <c r="A91" s="210"/>
      <c r="B91" s="234"/>
      <c r="C91" s="235" t="s">
        <v>106</v>
      </c>
      <c r="D91" s="236">
        <v>0</v>
      </c>
      <c r="E91" s="237"/>
      <c r="F91" s="238"/>
      <c r="G91" s="238"/>
      <c r="H91" s="230"/>
      <c r="I91" s="239"/>
      <c r="J91" s="239"/>
      <c r="K91" s="239"/>
    </row>
    <row r="92" ht="25.5" customHeight="1" spans="1:11">
      <c r="A92" s="210"/>
      <c r="B92" s="234"/>
      <c r="C92" s="235" t="s">
        <v>107</v>
      </c>
      <c r="D92" s="236">
        <f>D91-D90</f>
        <v>0</v>
      </c>
      <c r="E92" s="237"/>
      <c r="F92" s="238"/>
      <c r="G92" s="238"/>
      <c r="H92" s="230"/>
      <c r="I92" s="239"/>
      <c r="J92" s="239"/>
      <c r="K92" s="239"/>
    </row>
    <row r="93" ht="25.5" customHeight="1" spans="1:11">
      <c r="A93" s="210"/>
      <c r="B93" s="234"/>
      <c r="C93" s="235" t="s">
        <v>108</v>
      </c>
      <c r="D93" s="236">
        <f>IF(D90=0,0,D92/D90)*100</f>
        <v>0</v>
      </c>
      <c r="E93" s="237" t="s">
        <v>22</v>
      </c>
      <c r="F93" s="240">
        <v>0</v>
      </c>
      <c r="G93" s="240">
        <v>20</v>
      </c>
      <c r="H93" s="241" t="s">
        <v>23</v>
      </c>
      <c r="I93" s="239"/>
      <c r="J93" s="239"/>
      <c r="K93" s="239"/>
    </row>
    <row r="94" ht="25.5" customHeight="1" spans="1:11">
      <c r="A94" s="210" t="s">
        <v>157</v>
      </c>
      <c r="B94" s="234" t="s">
        <v>49</v>
      </c>
      <c r="C94" s="235" t="s">
        <v>26</v>
      </c>
      <c r="D94" s="236">
        <v>0</v>
      </c>
      <c r="E94" s="237"/>
      <c r="F94" s="238"/>
      <c r="G94" s="238"/>
      <c r="H94" s="230"/>
      <c r="I94" s="239"/>
      <c r="J94" s="239"/>
      <c r="K94" s="239"/>
    </row>
    <row r="95" ht="25.5" customHeight="1" spans="1:11">
      <c r="A95" s="210"/>
      <c r="B95" s="234"/>
      <c r="C95" s="235" t="s">
        <v>106</v>
      </c>
      <c r="D95" s="236">
        <v>0</v>
      </c>
      <c r="E95" s="237"/>
      <c r="F95" s="238"/>
      <c r="G95" s="238"/>
      <c r="H95" s="230"/>
      <c r="I95" s="239"/>
      <c r="J95" s="239"/>
      <c r="K95" s="239"/>
    </row>
    <row r="96" ht="25.5" customHeight="1" spans="1:11">
      <c r="A96" s="210"/>
      <c r="B96" s="234"/>
      <c r="C96" s="235" t="s">
        <v>107</v>
      </c>
      <c r="D96" s="236">
        <f>D95-D94</f>
        <v>0</v>
      </c>
      <c r="E96" s="237"/>
      <c r="F96" s="238"/>
      <c r="G96" s="238"/>
      <c r="H96" s="230"/>
      <c r="I96" s="239"/>
      <c r="J96" s="239"/>
      <c r="K96" s="239"/>
    </row>
    <row r="97" ht="25.5" customHeight="1" spans="1:11">
      <c r="A97" s="210"/>
      <c r="B97" s="234"/>
      <c r="C97" s="235" t="s">
        <v>108</v>
      </c>
      <c r="D97" s="236">
        <f>IF(D94=0,0,D96/D94)*100</f>
        <v>0</v>
      </c>
      <c r="E97" s="237" t="s">
        <v>22</v>
      </c>
      <c r="F97" s="240">
        <v>0</v>
      </c>
      <c r="G97" s="240">
        <v>20</v>
      </c>
      <c r="H97" s="241" t="s">
        <v>23</v>
      </c>
      <c r="I97" s="239"/>
      <c r="J97" s="239"/>
      <c r="K97" s="239"/>
    </row>
    <row r="98" ht="25.5" customHeight="1" spans="1:11">
      <c r="A98" s="210" t="s">
        <v>158</v>
      </c>
      <c r="B98" s="210" t="s">
        <v>159</v>
      </c>
      <c r="C98" s="235" t="s">
        <v>26</v>
      </c>
      <c r="D98" s="236">
        <v>0</v>
      </c>
      <c r="E98" s="237"/>
      <c r="F98" s="238"/>
      <c r="G98" s="238"/>
      <c r="H98" s="230"/>
      <c r="I98" s="239"/>
      <c r="J98" s="239"/>
      <c r="K98" s="239"/>
    </row>
    <row r="99" ht="25.5" customHeight="1" spans="1:11">
      <c r="A99" s="210"/>
      <c r="B99" s="210"/>
      <c r="C99" s="235" t="s">
        <v>106</v>
      </c>
      <c r="D99" s="236">
        <v>0</v>
      </c>
      <c r="E99" s="237"/>
      <c r="F99" s="238"/>
      <c r="G99" s="238"/>
      <c r="H99" s="230"/>
      <c r="I99" s="239"/>
      <c r="J99" s="239"/>
      <c r="K99" s="239"/>
    </row>
    <row r="100" ht="25.5" customHeight="1" spans="1:11">
      <c r="A100" s="210"/>
      <c r="B100" s="210"/>
      <c r="C100" s="235" t="s">
        <v>107</v>
      </c>
      <c r="D100" s="236">
        <f>D99-D98</f>
        <v>0</v>
      </c>
      <c r="E100" s="237"/>
      <c r="F100" s="238"/>
      <c r="G100" s="238"/>
      <c r="H100" s="230"/>
      <c r="I100" s="239"/>
      <c r="J100" s="239"/>
      <c r="K100" s="239"/>
    </row>
    <row r="101" ht="25.5" customHeight="1" spans="1:11">
      <c r="A101" s="210"/>
      <c r="B101" s="210"/>
      <c r="C101" s="235" t="s">
        <v>108</v>
      </c>
      <c r="D101" s="236">
        <f>IF(D98=0,0,D100/D98)*100</f>
        <v>0</v>
      </c>
      <c r="E101" s="237" t="s">
        <v>22</v>
      </c>
      <c r="F101" s="240">
        <v>3</v>
      </c>
      <c r="G101" s="240">
        <v>5</v>
      </c>
      <c r="H101" s="241" t="s">
        <v>23</v>
      </c>
      <c r="I101" s="239"/>
      <c r="J101" s="239"/>
      <c r="K101" s="239"/>
    </row>
    <row r="102" ht="25.5" customHeight="1" spans="1:11">
      <c r="A102" s="210" t="s">
        <v>160</v>
      </c>
      <c r="B102" s="234" t="s">
        <v>161</v>
      </c>
      <c r="C102" s="235" t="s">
        <v>26</v>
      </c>
      <c r="D102" s="236">
        <v>0</v>
      </c>
      <c r="E102" s="237" t="s">
        <v>22</v>
      </c>
      <c r="F102" s="240">
        <v>0</v>
      </c>
      <c r="G102" s="240">
        <v>0</v>
      </c>
      <c r="H102" s="241" t="s">
        <v>23</v>
      </c>
      <c r="I102" s="239"/>
      <c r="J102" s="239"/>
      <c r="K102" s="239"/>
    </row>
    <row r="103" ht="25.5" customHeight="1" spans="1:11">
      <c r="A103" s="210"/>
      <c r="B103" s="234"/>
      <c r="C103" s="235" t="s">
        <v>106</v>
      </c>
      <c r="D103" s="236">
        <v>0</v>
      </c>
      <c r="E103" s="237" t="s">
        <v>22</v>
      </c>
      <c r="F103" s="240">
        <v>0</v>
      </c>
      <c r="G103" s="240">
        <v>0</v>
      </c>
      <c r="H103" s="241" t="s">
        <v>23</v>
      </c>
      <c r="I103" s="239"/>
      <c r="J103" s="239"/>
      <c r="K103" s="239"/>
    </row>
    <row r="104" ht="25.5" customHeight="1" spans="1:11">
      <c r="A104" s="210"/>
      <c r="B104" s="234"/>
      <c r="C104" s="235" t="s">
        <v>107</v>
      </c>
      <c r="D104" s="236">
        <f>D103-D102</f>
        <v>0</v>
      </c>
      <c r="E104" s="237"/>
      <c r="F104" s="238"/>
      <c r="G104" s="238"/>
      <c r="H104" s="230"/>
      <c r="I104" s="239"/>
      <c r="J104" s="239"/>
      <c r="K104" s="239"/>
    </row>
    <row r="105" ht="25.5" customHeight="1" spans="1:11">
      <c r="A105" s="210"/>
      <c r="B105" s="244"/>
      <c r="C105" s="245" t="s">
        <v>108</v>
      </c>
      <c r="D105" s="246">
        <f>IF(D102=0,0,D104/D102)*100</f>
        <v>0</v>
      </c>
      <c r="E105" s="247"/>
      <c r="F105" s="268"/>
      <c r="G105" s="268"/>
      <c r="H105" s="269"/>
      <c r="I105" s="250"/>
      <c r="J105" s="250"/>
      <c r="K105" s="250"/>
    </row>
    <row r="106" ht="25.5" customHeight="1" spans="1:11">
      <c r="A106" s="218" t="s">
        <v>162</v>
      </c>
      <c r="B106" s="108" t="s">
        <v>163</v>
      </c>
      <c r="C106" s="49" t="s">
        <v>26</v>
      </c>
      <c r="D106" s="270">
        <v>0</v>
      </c>
      <c r="E106" s="271"/>
      <c r="F106" s="272"/>
      <c r="G106" s="272"/>
      <c r="H106" s="48"/>
      <c r="I106" s="119"/>
      <c r="J106" s="119"/>
      <c r="K106" s="119"/>
    </row>
    <row r="107" ht="25.5" customHeight="1" spans="1:11">
      <c r="A107" s="273"/>
      <c r="B107" s="54"/>
      <c r="C107" s="274" t="s">
        <v>164</v>
      </c>
      <c r="D107" s="275">
        <v>0</v>
      </c>
      <c r="E107" s="271"/>
      <c r="F107" s="272"/>
      <c r="G107" s="272"/>
      <c r="H107" s="53"/>
      <c r="I107" s="54"/>
      <c r="J107" s="54"/>
      <c r="K107" s="54"/>
    </row>
    <row r="108" ht="25.5" customHeight="1" spans="1:11">
      <c r="A108" s="218"/>
      <c r="B108" s="108"/>
      <c r="C108" s="49" t="s">
        <v>106</v>
      </c>
      <c r="D108" s="270">
        <v>0</v>
      </c>
      <c r="E108" s="271"/>
      <c r="F108" s="272"/>
      <c r="G108" s="272"/>
      <c r="H108" s="48"/>
      <c r="I108" s="119"/>
      <c r="J108" s="119"/>
      <c r="K108" s="119"/>
    </row>
    <row r="109" ht="25.5" customHeight="1" spans="1:11">
      <c r="A109" s="273"/>
      <c r="B109" s="54"/>
      <c r="C109" s="274" t="s">
        <v>164</v>
      </c>
      <c r="D109" s="275">
        <v>0</v>
      </c>
      <c r="E109" s="271"/>
      <c r="F109" s="272"/>
      <c r="G109" s="272"/>
      <c r="H109" s="53"/>
      <c r="I109" s="54"/>
      <c r="J109" s="54"/>
      <c r="K109" s="54"/>
    </row>
    <row r="110" ht="25.5" customHeight="1" spans="1:11">
      <c r="A110" s="218"/>
      <c r="B110" s="108"/>
      <c r="C110" s="49" t="s">
        <v>107</v>
      </c>
      <c r="D110" s="251">
        <f>D108-D106</f>
        <v>0</v>
      </c>
      <c r="E110" s="271"/>
      <c r="F110" s="272"/>
      <c r="G110" s="272"/>
      <c r="H110" s="254"/>
      <c r="I110" s="119"/>
      <c r="J110" s="119"/>
      <c r="K110" s="119"/>
    </row>
    <row r="111" ht="25.5" customHeight="1" spans="1:11">
      <c r="A111" s="218"/>
      <c r="B111" s="108"/>
      <c r="C111" s="49" t="s">
        <v>108</v>
      </c>
      <c r="D111" s="251">
        <f>IF(D106=0,0,D110/D106*100)</f>
        <v>0</v>
      </c>
      <c r="E111" s="271" t="s">
        <v>22</v>
      </c>
      <c r="F111" s="276">
        <v>0</v>
      </c>
      <c r="G111" s="277">
        <v>20</v>
      </c>
      <c r="H111" s="278" t="s">
        <v>23</v>
      </c>
      <c r="I111" s="119"/>
      <c r="J111" s="119"/>
      <c r="K111" s="119"/>
    </row>
    <row r="112" ht="25.5" customHeight="1" spans="1:11">
      <c r="A112" s="210" t="s">
        <v>165</v>
      </c>
      <c r="B112" s="215" t="s">
        <v>166</v>
      </c>
      <c r="C112" s="257" t="s">
        <v>26</v>
      </c>
      <c r="D112" s="258">
        <v>0</v>
      </c>
      <c r="E112" s="259"/>
      <c r="F112" s="260"/>
      <c r="G112" s="260"/>
      <c r="H112" s="261"/>
      <c r="I112" s="262"/>
      <c r="J112" s="262"/>
      <c r="K112" s="262"/>
    </row>
    <row r="113" ht="25.5" customHeight="1" spans="1:11">
      <c r="A113" s="210"/>
      <c r="B113" s="210"/>
      <c r="C113" s="235" t="s">
        <v>106</v>
      </c>
      <c r="D113" s="236">
        <v>0</v>
      </c>
      <c r="E113" s="237"/>
      <c r="F113" s="238"/>
      <c r="G113" s="238"/>
      <c r="H113" s="230"/>
      <c r="I113" s="239"/>
      <c r="J113" s="239"/>
      <c r="K113" s="239"/>
    </row>
    <row r="114" ht="25.5" customHeight="1" spans="1:11">
      <c r="A114" s="210"/>
      <c r="B114" s="210"/>
      <c r="C114" s="235" t="s">
        <v>107</v>
      </c>
      <c r="D114" s="236">
        <f>D113-D112</f>
        <v>0</v>
      </c>
      <c r="E114" s="237"/>
      <c r="F114" s="238"/>
      <c r="G114" s="238"/>
      <c r="H114" s="230"/>
      <c r="I114" s="239"/>
      <c r="J114" s="239"/>
      <c r="K114" s="239"/>
    </row>
    <row r="115" ht="25.5" customHeight="1" spans="1:11">
      <c r="A115" s="210"/>
      <c r="B115" s="210"/>
      <c r="C115" s="245" t="s">
        <v>108</v>
      </c>
      <c r="D115" s="236">
        <f>IF(D112=0,0,D114/D112*100)</f>
        <v>0</v>
      </c>
      <c r="E115" s="237" t="s">
        <v>22</v>
      </c>
      <c r="F115" s="265">
        <v>0</v>
      </c>
      <c r="G115" s="265">
        <v>20</v>
      </c>
      <c r="H115" s="241" t="s">
        <v>23</v>
      </c>
      <c r="I115" s="250"/>
      <c r="J115" s="250"/>
      <c r="K115" s="250"/>
    </row>
    <row r="116" ht="25.5" customHeight="1" spans="1:11">
      <c r="A116" s="210" t="s">
        <v>167</v>
      </c>
      <c r="B116" s="210" t="s">
        <v>168</v>
      </c>
      <c r="C116" s="279" t="s">
        <v>26</v>
      </c>
      <c r="D116" s="236">
        <v>0</v>
      </c>
      <c r="E116" s="237" t="s">
        <v>22</v>
      </c>
      <c r="F116" s="265">
        <v>0</v>
      </c>
      <c r="G116" s="265">
        <v>0</v>
      </c>
      <c r="H116" s="280" t="s">
        <v>23</v>
      </c>
      <c r="I116" s="119"/>
      <c r="J116" s="119"/>
      <c r="K116" s="119"/>
    </row>
    <row r="117" ht="25.5" customHeight="1" spans="1:11">
      <c r="A117" s="210"/>
      <c r="B117" s="210"/>
      <c r="C117" s="279" t="s">
        <v>106</v>
      </c>
      <c r="D117" s="236">
        <v>0</v>
      </c>
      <c r="E117" s="237"/>
      <c r="F117" s="242"/>
      <c r="G117" s="281"/>
      <c r="H117" s="53"/>
      <c r="I117" s="54"/>
      <c r="J117" s="54"/>
      <c r="K117" s="54"/>
    </row>
    <row r="118" ht="25.5" customHeight="1" spans="1:11">
      <c r="A118" s="210"/>
      <c r="B118" s="210"/>
      <c r="C118" s="279" t="s">
        <v>107</v>
      </c>
      <c r="D118" s="236">
        <f>D117-D116</f>
        <v>0</v>
      </c>
      <c r="E118" s="237"/>
      <c r="F118" s="242"/>
      <c r="G118" s="281"/>
      <c r="H118" s="53"/>
      <c r="I118" s="54"/>
      <c r="J118" s="54"/>
      <c r="K118" s="54"/>
    </row>
    <row r="119" ht="25.5" customHeight="1" spans="1:11">
      <c r="A119" s="210"/>
      <c r="B119" s="210"/>
      <c r="C119" s="279" t="s">
        <v>108</v>
      </c>
      <c r="D119" s="236">
        <f>IF(D116=0,0,D118/D116*100)</f>
        <v>0</v>
      </c>
      <c r="E119" s="237"/>
      <c r="F119" s="242"/>
      <c r="G119" s="281"/>
      <c r="H119" s="53"/>
      <c r="I119" s="54"/>
      <c r="J119" s="54"/>
      <c r="K119" s="54"/>
    </row>
    <row r="120" ht="25.5" customHeight="1" spans="1:11">
      <c r="A120" s="210" t="s">
        <v>169</v>
      </c>
      <c r="B120" s="210" t="s">
        <v>170</v>
      </c>
      <c r="C120" s="279" t="s">
        <v>26</v>
      </c>
      <c r="D120" s="236">
        <f>IF(D181=0,0,D116/D181)</f>
        <v>0</v>
      </c>
      <c r="E120" s="237"/>
      <c r="F120" s="242"/>
      <c r="G120" s="281"/>
      <c r="H120" s="53"/>
      <c r="I120" s="54"/>
      <c r="J120" s="54"/>
      <c r="K120" s="54"/>
    </row>
    <row r="121" ht="25.5" customHeight="1" spans="1:11">
      <c r="A121" s="210"/>
      <c r="B121" s="210"/>
      <c r="C121" s="279" t="s">
        <v>106</v>
      </c>
      <c r="D121" s="236">
        <f>IF(D182=0,0,D117/D182)</f>
        <v>0</v>
      </c>
      <c r="E121" s="237"/>
      <c r="F121" s="242"/>
      <c r="G121" s="281"/>
      <c r="H121" s="53"/>
      <c r="I121" s="54"/>
      <c r="J121" s="54"/>
      <c r="K121" s="54"/>
    </row>
    <row r="122" ht="25.5" customHeight="1" spans="1:11">
      <c r="A122" s="210"/>
      <c r="B122" s="210"/>
      <c r="C122" s="279" t="s">
        <v>107</v>
      </c>
      <c r="D122" s="236">
        <f>D121-D120</f>
        <v>0</v>
      </c>
      <c r="E122" s="237"/>
      <c r="F122" s="242"/>
      <c r="G122" s="281"/>
      <c r="H122" s="57"/>
      <c r="I122" s="54"/>
      <c r="J122" s="54"/>
      <c r="K122" s="54"/>
    </row>
    <row r="123" ht="25.5" customHeight="1" spans="1:11">
      <c r="A123" s="213"/>
      <c r="B123" s="213"/>
      <c r="C123" s="279" t="s">
        <v>108</v>
      </c>
      <c r="D123" s="246">
        <f>IF(D120=0,0,D122/D120*100)</f>
        <v>0</v>
      </c>
      <c r="E123" s="247" t="s">
        <v>22</v>
      </c>
      <c r="F123" s="265">
        <v>0</v>
      </c>
      <c r="G123" s="265">
        <v>5</v>
      </c>
      <c r="H123" s="282" t="s">
        <v>23</v>
      </c>
      <c r="I123" s="119"/>
      <c r="J123" s="119"/>
      <c r="K123" s="119"/>
    </row>
    <row r="124" ht="25.5" customHeight="1" spans="1:11">
      <c r="A124" s="215" t="s">
        <v>171</v>
      </c>
      <c r="B124" s="215" t="s">
        <v>172</v>
      </c>
      <c r="C124" s="257" t="s">
        <v>26</v>
      </c>
      <c r="D124" s="258">
        <v>0</v>
      </c>
      <c r="E124" s="259" t="s">
        <v>22</v>
      </c>
      <c r="F124" s="265">
        <v>0</v>
      </c>
      <c r="G124" s="265">
        <v>0</v>
      </c>
      <c r="H124" s="241" t="s">
        <v>23</v>
      </c>
      <c r="I124" s="262"/>
      <c r="J124" s="262"/>
      <c r="K124" s="262"/>
    </row>
    <row r="125" ht="25.5" customHeight="1" spans="1:11">
      <c r="A125" s="210"/>
      <c r="B125" s="210"/>
      <c r="C125" s="235" t="s">
        <v>106</v>
      </c>
      <c r="D125" s="236">
        <v>0</v>
      </c>
      <c r="E125" s="237" t="s">
        <v>22</v>
      </c>
      <c r="F125" s="265">
        <v>0</v>
      </c>
      <c r="G125" s="265">
        <v>0</v>
      </c>
      <c r="H125" s="241" t="s">
        <v>23</v>
      </c>
      <c r="I125" s="239"/>
      <c r="J125" s="239"/>
      <c r="K125" s="239"/>
    </row>
    <row r="126" ht="25.5" customHeight="1" spans="1:11">
      <c r="A126" s="210"/>
      <c r="B126" s="210"/>
      <c r="C126" s="235" t="s">
        <v>107</v>
      </c>
      <c r="D126" s="236">
        <f>D125-D124</f>
        <v>0</v>
      </c>
      <c r="E126" s="237"/>
      <c r="F126" s="238"/>
      <c r="G126" s="238"/>
      <c r="H126" s="230"/>
      <c r="I126" s="239"/>
      <c r="J126" s="239"/>
      <c r="K126" s="239"/>
    </row>
    <row r="127" ht="25.5" customHeight="1" spans="1:11">
      <c r="A127" s="210"/>
      <c r="B127" s="210"/>
      <c r="C127" s="235" t="s">
        <v>108</v>
      </c>
      <c r="D127" s="236">
        <f>IF(D124=0,0,D125/D124-1)*100</f>
        <v>0</v>
      </c>
      <c r="E127" s="237"/>
      <c r="F127" s="238"/>
      <c r="G127" s="238"/>
      <c r="H127" s="230"/>
      <c r="I127" s="239"/>
      <c r="J127" s="239"/>
      <c r="K127" s="239"/>
    </row>
    <row r="128" ht="25.5" customHeight="1" spans="1:11">
      <c r="A128" s="210" t="s">
        <v>173</v>
      </c>
      <c r="B128" s="234" t="s">
        <v>174</v>
      </c>
      <c r="C128" s="235" t="s">
        <v>26</v>
      </c>
      <c r="D128" s="236">
        <v>0</v>
      </c>
      <c r="E128" s="237"/>
      <c r="F128" s="238"/>
      <c r="G128" s="238"/>
      <c r="H128" s="230"/>
      <c r="I128" s="239"/>
      <c r="J128" s="239"/>
      <c r="K128" s="239"/>
    </row>
    <row r="129" ht="25.5" customHeight="1" spans="1:11">
      <c r="A129" s="210"/>
      <c r="B129" s="234"/>
      <c r="C129" s="235" t="s">
        <v>106</v>
      </c>
      <c r="D129" s="236">
        <v>0</v>
      </c>
      <c r="E129" s="237"/>
      <c r="F129" s="238"/>
      <c r="G129" s="238"/>
      <c r="H129" s="230"/>
      <c r="I129" s="239"/>
      <c r="J129" s="239"/>
      <c r="K129" s="239"/>
    </row>
    <row r="130" ht="25.5" customHeight="1" spans="1:11">
      <c r="A130" s="210"/>
      <c r="B130" s="234"/>
      <c r="C130" s="235" t="s">
        <v>107</v>
      </c>
      <c r="D130" s="236">
        <f>D129-D128</f>
        <v>0</v>
      </c>
      <c r="E130" s="237"/>
      <c r="F130" s="238"/>
      <c r="G130" s="238"/>
      <c r="H130" s="230"/>
      <c r="I130" s="239"/>
      <c r="J130" s="239"/>
      <c r="K130" s="239"/>
    </row>
    <row r="131" ht="25.5" customHeight="1" spans="1:11">
      <c r="A131" s="210"/>
      <c r="B131" s="234"/>
      <c r="C131" s="235" t="s">
        <v>108</v>
      </c>
      <c r="D131" s="236">
        <f>IF(D128=0,0,D129/D128-1)*100</f>
        <v>0</v>
      </c>
      <c r="E131" s="237" t="s">
        <v>22</v>
      </c>
      <c r="F131" s="265">
        <v>-30</v>
      </c>
      <c r="G131" s="265">
        <v>30</v>
      </c>
      <c r="H131" s="241" t="s">
        <v>23</v>
      </c>
      <c r="I131" s="239"/>
      <c r="J131" s="239"/>
      <c r="K131" s="239"/>
    </row>
    <row r="132" ht="25.5" customHeight="1" spans="1:11">
      <c r="A132" s="231" t="s">
        <v>175</v>
      </c>
      <c r="B132" s="231"/>
      <c r="C132" s="232"/>
      <c r="D132" s="243"/>
      <c r="E132" s="243"/>
      <c r="F132" s="243"/>
      <c r="G132" s="243"/>
      <c r="H132" s="233"/>
      <c r="I132" s="243"/>
      <c r="J132" s="243"/>
      <c r="K132" s="243"/>
    </row>
    <row r="133" ht="25.5" customHeight="1" spans="1:11">
      <c r="A133" s="210" t="s">
        <v>176</v>
      </c>
      <c r="B133" s="234" t="s">
        <v>122</v>
      </c>
      <c r="C133" s="235" t="s">
        <v>26</v>
      </c>
      <c r="D133" s="236">
        <v>0</v>
      </c>
      <c r="E133" s="237" t="s">
        <v>22</v>
      </c>
      <c r="F133" s="265">
        <v>0</v>
      </c>
      <c r="G133" s="238"/>
      <c r="H133" s="241" t="s">
        <v>23</v>
      </c>
      <c r="I133" s="239"/>
      <c r="J133" s="239"/>
      <c r="K133" s="239"/>
    </row>
    <row r="134" ht="25.5" customHeight="1" spans="1:11">
      <c r="A134" s="210"/>
      <c r="B134" s="234"/>
      <c r="C134" s="235" t="s">
        <v>106</v>
      </c>
      <c r="D134" s="236">
        <v>0</v>
      </c>
      <c r="E134" s="237" t="s">
        <v>22</v>
      </c>
      <c r="F134" s="265">
        <v>0</v>
      </c>
      <c r="G134" s="237"/>
      <c r="H134" s="241" t="s">
        <v>23</v>
      </c>
      <c r="I134" s="239"/>
      <c r="J134" s="239"/>
      <c r="K134" s="239"/>
    </row>
    <row r="135" ht="25.5" customHeight="1" spans="1:11">
      <c r="A135" s="210"/>
      <c r="B135" s="234"/>
      <c r="C135" s="235" t="s">
        <v>107</v>
      </c>
      <c r="D135" s="236">
        <f>D134-D133</f>
        <v>0</v>
      </c>
      <c r="E135" s="237"/>
      <c r="F135" s="265"/>
      <c r="G135" s="238"/>
      <c r="H135" s="230"/>
      <c r="I135" s="239"/>
      <c r="J135" s="239"/>
      <c r="K135" s="239"/>
    </row>
    <row r="136" ht="25.5" customHeight="1" spans="1:11">
      <c r="A136" s="210"/>
      <c r="B136" s="234"/>
      <c r="C136" s="235" t="s">
        <v>108</v>
      </c>
      <c r="D136" s="236">
        <f>IF(D133=0,0,D134/D133-1)*100</f>
        <v>0</v>
      </c>
      <c r="E136" s="237"/>
      <c r="F136" s="265"/>
      <c r="G136" s="238"/>
      <c r="H136" s="230"/>
      <c r="I136" s="239"/>
      <c r="J136" s="239"/>
      <c r="K136" s="239"/>
    </row>
    <row r="137" ht="25.5" customHeight="1" spans="1:11">
      <c r="A137" s="210" t="s">
        <v>177</v>
      </c>
      <c r="B137" s="234" t="s">
        <v>122</v>
      </c>
      <c r="C137" s="235" t="s">
        <v>26</v>
      </c>
      <c r="D137" s="236">
        <v>0</v>
      </c>
      <c r="E137" s="237" t="s">
        <v>22</v>
      </c>
      <c r="F137" s="265">
        <v>0</v>
      </c>
      <c r="G137" s="237"/>
      <c r="H137" s="241" t="s">
        <v>23</v>
      </c>
      <c r="I137" s="239"/>
      <c r="J137" s="239"/>
      <c r="K137" s="239"/>
    </row>
    <row r="138" ht="25.5" customHeight="1" spans="1:11">
      <c r="A138" s="210"/>
      <c r="B138" s="234"/>
      <c r="C138" s="235" t="s">
        <v>106</v>
      </c>
      <c r="D138" s="236">
        <v>0</v>
      </c>
      <c r="E138" s="237" t="s">
        <v>22</v>
      </c>
      <c r="F138" s="265">
        <v>0</v>
      </c>
      <c r="G138" s="237"/>
      <c r="H138" s="241" t="s">
        <v>23</v>
      </c>
      <c r="I138" s="239"/>
      <c r="J138" s="239"/>
      <c r="K138" s="239"/>
    </row>
    <row r="139" ht="25.5" customHeight="1" spans="1:11">
      <c r="A139" s="210"/>
      <c r="B139" s="234"/>
      <c r="C139" s="235" t="s">
        <v>107</v>
      </c>
      <c r="D139" s="236">
        <f>D138-D137</f>
        <v>0</v>
      </c>
      <c r="E139" s="237"/>
      <c r="F139" s="238"/>
      <c r="G139" s="238"/>
      <c r="H139" s="230"/>
      <c r="I139" s="239"/>
      <c r="J139" s="239"/>
      <c r="K139" s="239"/>
    </row>
    <row r="140" ht="25.5" customHeight="1" spans="1:11">
      <c r="A140" s="210"/>
      <c r="B140" s="234"/>
      <c r="C140" s="235" t="s">
        <v>108</v>
      </c>
      <c r="D140" s="236">
        <f>IF(D137=0,0,D138/D137-1)*100</f>
        <v>0</v>
      </c>
      <c r="E140" s="237"/>
      <c r="F140" s="238"/>
      <c r="G140" s="238"/>
      <c r="H140" s="230"/>
      <c r="I140" s="239"/>
      <c r="J140" s="239"/>
      <c r="K140" s="239"/>
    </row>
    <row r="141" ht="25.5" customHeight="1" spans="1:11">
      <c r="A141" s="210" t="s">
        <v>178</v>
      </c>
      <c r="B141" s="210" t="s">
        <v>179</v>
      </c>
      <c r="C141" s="235" t="s">
        <v>26</v>
      </c>
      <c r="D141" s="236">
        <v>0</v>
      </c>
      <c r="E141" s="237" t="s">
        <v>22</v>
      </c>
      <c r="F141" s="265">
        <v>6</v>
      </c>
      <c r="G141" s="238"/>
      <c r="H141" s="241" t="s">
        <v>23</v>
      </c>
      <c r="I141" s="239"/>
      <c r="J141" s="239"/>
      <c r="K141" s="239"/>
    </row>
    <row r="142" ht="25.5" customHeight="1" spans="1:11">
      <c r="A142" s="210"/>
      <c r="B142" s="210"/>
      <c r="C142" s="235" t="s">
        <v>106</v>
      </c>
      <c r="D142" s="236">
        <v>0</v>
      </c>
      <c r="E142" s="237" t="s">
        <v>22</v>
      </c>
      <c r="F142" s="265">
        <v>6</v>
      </c>
      <c r="G142" s="238"/>
      <c r="H142" s="241" t="s">
        <v>23</v>
      </c>
      <c r="I142" s="239"/>
      <c r="J142" s="239"/>
      <c r="K142" s="239"/>
    </row>
    <row r="143" ht="25.5" customHeight="1" spans="1:11">
      <c r="A143" s="210"/>
      <c r="B143" s="210"/>
      <c r="C143" s="235" t="s">
        <v>107</v>
      </c>
      <c r="D143" s="236">
        <f>D142-D141</f>
        <v>0</v>
      </c>
      <c r="E143" s="237"/>
      <c r="F143" s="238"/>
      <c r="G143" s="238"/>
      <c r="H143" s="230"/>
      <c r="I143" s="239"/>
      <c r="J143" s="239"/>
      <c r="K143" s="239"/>
    </row>
    <row r="144" ht="25.5" customHeight="1" spans="1:11">
      <c r="A144" s="210"/>
      <c r="B144" s="210"/>
      <c r="C144" s="235" t="s">
        <v>108</v>
      </c>
      <c r="D144" s="236">
        <f>IF(D141=0,0,D142/D141-1)*100</f>
        <v>0</v>
      </c>
      <c r="E144" s="237"/>
      <c r="F144" s="238"/>
      <c r="G144" s="238"/>
      <c r="H144" s="230"/>
      <c r="I144" s="239"/>
      <c r="J144" s="239"/>
      <c r="K144" s="239"/>
    </row>
    <row r="145" ht="25.5" customHeight="1" spans="1:11">
      <c r="A145" s="231" t="s">
        <v>180</v>
      </c>
      <c r="B145" s="231"/>
      <c r="C145" s="232"/>
      <c r="D145" s="243"/>
      <c r="E145" s="243"/>
      <c r="F145" s="243"/>
      <c r="G145" s="243"/>
      <c r="H145" s="233"/>
      <c r="I145" s="243"/>
      <c r="J145" s="243"/>
      <c r="K145" s="243"/>
    </row>
    <row r="146" ht="25.5" customHeight="1" spans="1:11">
      <c r="A146" s="210" t="s">
        <v>181</v>
      </c>
      <c r="B146" s="234" t="s">
        <v>61</v>
      </c>
      <c r="C146" s="235" t="s">
        <v>26</v>
      </c>
      <c r="D146" s="283">
        <v>0</v>
      </c>
      <c r="E146" s="237"/>
      <c r="F146" s="238"/>
      <c r="G146" s="238"/>
      <c r="H146" s="230"/>
      <c r="I146" s="239"/>
      <c r="J146" s="239"/>
      <c r="K146" s="239"/>
    </row>
    <row r="147" ht="25.5" customHeight="1" spans="1:11">
      <c r="A147" s="210"/>
      <c r="B147" s="234"/>
      <c r="C147" s="235" t="s">
        <v>106</v>
      </c>
      <c r="D147" s="283">
        <v>0</v>
      </c>
      <c r="E147" s="237"/>
      <c r="F147" s="238"/>
      <c r="G147" s="238"/>
      <c r="H147" s="230"/>
      <c r="I147" s="239"/>
      <c r="J147" s="239"/>
      <c r="K147" s="239"/>
    </row>
    <row r="148" ht="25.5" customHeight="1" spans="1:11">
      <c r="A148" s="210"/>
      <c r="B148" s="234"/>
      <c r="C148" s="235" t="s">
        <v>107</v>
      </c>
      <c r="D148" s="236">
        <f>D147-D146</f>
        <v>0</v>
      </c>
      <c r="E148" s="237"/>
      <c r="F148" s="238"/>
      <c r="G148" s="238"/>
      <c r="H148" s="230"/>
      <c r="I148" s="239"/>
      <c r="J148" s="239"/>
      <c r="K148" s="239"/>
    </row>
    <row r="149" ht="25.5" customHeight="1" spans="1:11">
      <c r="A149" s="210"/>
      <c r="B149" s="234"/>
      <c r="C149" s="235" t="s">
        <v>108</v>
      </c>
      <c r="D149" s="236">
        <f>IF(D146=0,0,D147/D146-1)*100</f>
        <v>0</v>
      </c>
      <c r="E149" s="237" t="s">
        <v>22</v>
      </c>
      <c r="F149" s="265">
        <v>0</v>
      </c>
      <c r="G149" s="265">
        <v>10</v>
      </c>
      <c r="H149" s="241" t="s">
        <v>23</v>
      </c>
      <c r="I149" s="239"/>
      <c r="J149" s="239"/>
      <c r="K149" s="239"/>
    </row>
    <row r="150" ht="25.5" customHeight="1" spans="1:11">
      <c r="A150" s="210" t="s">
        <v>182</v>
      </c>
      <c r="B150" s="234" t="s">
        <v>183</v>
      </c>
      <c r="C150" s="235" t="s">
        <v>26</v>
      </c>
      <c r="D150" s="283">
        <v>0</v>
      </c>
      <c r="E150" s="237"/>
      <c r="F150" s="238"/>
      <c r="G150" s="238"/>
      <c r="H150" s="230"/>
      <c r="I150" s="239"/>
      <c r="J150" s="239"/>
      <c r="K150" s="239"/>
    </row>
    <row r="151" ht="25.5" customHeight="1" spans="1:11">
      <c r="A151" s="210"/>
      <c r="B151" s="234"/>
      <c r="C151" s="235" t="s">
        <v>106</v>
      </c>
      <c r="D151" s="283">
        <v>0</v>
      </c>
      <c r="E151" s="237"/>
      <c r="F151" s="238"/>
      <c r="G151" s="238"/>
      <c r="H151" s="230"/>
      <c r="I151" s="239"/>
      <c r="J151" s="239"/>
      <c r="K151" s="239"/>
    </row>
    <row r="152" ht="25.5" customHeight="1" spans="1:11">
      <c r="A152" s="210"/>
      <c r="B152" s="234"/>
      <c r="C152" s="235" t="s">
        <v>107</v>
      </c>
      <c r="D152" s="283">
        <f>D151-D150</f>
        <v>0</v>
      </c>
      <c r="E152" s="237"/>
      <c r="F152" s="238"/>
      <c r="G152" s="238"/>
      <c r="H152" s="230"/>
      <c r="I152" s="239"/>
      <c r="J152" s="239"/>
      <c r="K152" s="239"/>
    </row>
    <row r="153" ht="25.5" customHeight="1" spans="1:11">
      <c r="A153" s="210"/>
      <c r="B153" s="234"/>
      <c r="C153" s="235" t="s">
        <v>108</v>
      </c>
      <c r="D153" s="236">
        <f>IF(D150=0,0,D152/D150)*100</f>
        <v>0</v>
      </c>
      <c r="E153" s="237" t="s">
        <v>22</v>
      </c>
      <c r="F153" s="265">
        <v>0</v>
      </c>
      <c r="G153" s="265">
        <v>10</v>
      </c>
      <c r="H153" s="241" t="s">
        <v>23</v>
      </c>
      <c r="I153" s="239"/>
      <c r="J153" s="239"/>
      <c r="K153" s="239"/>
    </row>
    <row r="154" ht="25.5" customHeight="1" spans="1:11">
      <c r="A154" s="210" t="s">
        <v>184</v>
      </c>
      <c r="B154" s="234" t="s">
        <v>65</v>
      </c>
      <c r="C154" s="235" t="s">
        <v>26</v>
      </c>
      <c r="D154" s="283">
        <v>0</v>
      </c>
      <c r="E154" s="237"/>
      <c r="F154" s="238"/>
      <c r="G154" s="238"/>
      <c r="H154" s="230"/>
      <c r="I154" s="239"/>
      <c r="J154" s="239"/>
      <c r="K154" s="239"/>
    </row>
    <row r="155" ht="25.5" customHeight="1" spans="1:11">
      <c r="A155" s="210"/>
      <c r="B155" s="234"/>
      <c r="C155" s="235" t="s">
        <v>106</v>
      </c>
      <c r="D155" s="283">
        <v>0</v>
      </c>
      <c r="E155" s="237"/>
      <c r="F155" s="238"/>
      <c r="G155" s="238"/>
      <c r="H155" s="230"/>
      <c r="I155" s="239"/>
      <c r="J155" s="239"/>
      <c r="K155" s="239"/>
    </row>
    <row r="156" ht="25.5" customHeight="1" spans="1:11">
      <c r="A156" s="210"/>
      <c r="B156" s="234"/>
      <c r="C156" s="235" t="s">
        <v>107</v>
      </c>
      <c r="D156" s="283">
        <f>D155-D154</f>
        <v>0</v>
      </c>
      <c r="E156" s="237"/>
      <c r="F156" s="238"/>
      <c r="G156" s="238"/>
      <c r="H156" s="230"/>
      <c r="I156" s="239"/>
      <c r="J156" s="239"/>
      <c r="K156" s="239"/>
    </row>
    <row r="157" ht="25.5" customHeight="1" spans="1:11">
      <c r="A157" s="210"/>
      <c r="B157" s="234"/>
      <c r="C157" s="235" t="s">
        <v>108</v>
      </c>
      <c r="D157" s="236">
        <f>IF(D154=0,0,D155/D154-1)*100</f>
        <v>0</v>
      </c>
      <c r="E157" s="237" t="s">
        <v>22</v>
      </c>
      <c r="F157" s="265">
        <v>0</v>
      </c>
      <c r="G157" s="265">
        <v>10</v>
      </c>
      <c r="H157" s="241" t="s">
        <v>23</v>
      </c>
      <c r="I157" s="239"/>
      <c r="J157" s="239"/>
      <c r="K157" s="239"/>
    </row>
    <row r="158" ht="25.5" customHeight="1" spans="1:11">
      <c r="A158" s="210" t="s">
        <v>185</v>
      </c>
      <c r="B158" s="210" t="s">
        <v>186</v>
      </c>
      <c r="C158" s="235" t="s">
        <v>26</v>
      </c>
      <c r="D158" s="283">
        <f>D150-D154</f>
        <v>0</v>
      </c>
      <c r="E158" s="237"/>
      <c r="F158" s="238"/>
      <c r="G158" s="238"/>
      <c r="H158" s="230"/>
      <c r="I158" s="239"/>
      <c r="J158" s="239"/>
      <c r="K158" s="239"/>
    </row>
    <row r="159" ht="25.5" customHeight="1" spans="1:11">
      <c r="A159" s="210"/>
      <c r="B159" s="210"/>
      <c r="C159" s="235" t="s">
        <v>106</v>
      </c>
      <c r="D159" s="283">
        <f>D151-D155</f>
        <v>0</v>
      </c>
      <c r="E159" s="237"/>
      <c r="F159" s="238"/>
      <c r="G159" s="238"/>
      <c r="H159" s="230"/>
      <c r="I159" s="239"/>
      <c r="J159" s="239"/>
      <c r="K159" s="239"/>
    </row>
    <row r="160" ht="25.5" customHeight="1" spans="1:11">
      <c r="A160" s="210"/>
      <c r="B160" s="210"/>
      <c r="C160" s="235" t="s">
        <v>107</v>
      </c>
      <c r="D160" s="283">
        <f>D159-D158</f>
        <v>0</v>
      </c>
      <c r="E160" s="237"/>
      <c r="F160" s="238"/>
      <c r="G160" s="238"/>
      <c r="H160" s="230"/>
      <c r="I160" s="239"/>
      <c r="J160" s="239"/>
      <c r="K160" s="239"/>
    </row>
    <row r="161" ht="25.5" customHeight="1" spans="1:11">
      <c r="A161" s="210"/>
      <c r="B161" s="210"/>
      <c r="C161" s="235" t="s">
        <v>108</v>
      </c>
      <c r="D161" s="236">
        <f>IF(D158=0,0,D159/D158-1)*100</f>
        <v>0</v>
      </c>
      <c r="E161" s="237" t="s">
        <v>22</v>
      </c>
      <c r="F161" s="265">
        <v>0</v>
      </c>
      <c r="G161" s="265">
        <v>10</v>
      </c>
      <c r="H161" s="241" t="s">
        <v>23</v>
      </c>
      <c r="I161" s="239"/>
      <c r="J161" s="239"/>
      <c r="K161" s="239"/>
    </row>
    <row r="162" ht="25.5" customHeight="1" spans="1:11">
      <c r="A162" s="210" t="s">
        <v>187</v>
      </c>
      <c r="B162" s="210" t="s">
        <v>188</v>
      </c>
      <c r="C162" s="235" t="s">
        <v>26</v>
      </c>
      <c r="D162" s="236">
        <f>IF(D150=0,0,D158/D150*100)</f>
        <v>0</v>
      </c>
      <c r="E162" s="237" t="s">
        <v>22</v>
      </c>
      <c r="F162" s="265">
        <v>50</v>
      </c>
      <c r="G162" s="265">
        <v>100</v>
      </c>
      <c r="H162" s="241" t="s">
        <v>23</v>
      </c>
      <c r="I162" s="239"/>
      <c r="J162" s="239"/>
      <c r="K162" s="239"/>
    </row>
    <row r="163" ht="25.5" customHeight="1" spans="1:11">
      <c r="A163" s="210"/>
      <c r="B163" s="210"/>
      <c r="C163" s="235" t="s">
        <v>106</v>
      </c>
      <c r="D163" s="236">
        <f>IF(D151=0,0,D159/D151*100)</f>
        <v>0</v>
      </c>
      <c r="E163" s="237" t="s">
        <v>22</v>
      </c>
      <c r="F163" s="265">
        <v>50</v>
      </c>
      <c r="G163" s="265">
        <v>100</v>
      </c>
      <c r="H163" s="241" t="s">
        <v>23</v>
      </c>
      <c r="I163" s="239"/>
      <c r="J163" s="239"/>
      <c r="K163" s="239"/>
    </row>
    <row r="164" ht="25.5" customHeight="1" spans="1:11">
      <c r="A164" s="210"/>
      <c r="B164" s="210"/>
      <c r="C164" s="235" t="s">
        <v>107</v>
      </c>
      <c r="D164" s="236">
        <f>D163-D162</f>
        <v>0</v>
      </c>
      <c r="E164" s="237" t="s">
        <v>22</v>
      </c>
      <c r="F164" s="265">
        <v>0</v>
      </c>
      <c r="G164" s="265">
        <v>50</v>
      </c>
      <c r="H164" s="241" t="s">
        <v>23</v>
      </c>
      <c r="I164" s="239"/>
      <c r="J164" s="239"/>
      <c r="K164" s="239"/>
    </row>
    <row r="165" ht="25.5" customHeight="1" spans="1:11">
      <c r="A165" s="210" t="s">
        <v>189</v>
      </c>
      <c r="B165" s="210" t="s">
        <v>190</v>
      </c>
      <c r="C165" s="235" t="s">
        <v>26</v>
      </c>
      <c r="D165" s="283">
        <v>0</v>
      </c>
      <c r="E165" s="237"/>
      <c r="F165" s="242"/>
      <c r="G165" s="242"/>
      <c r="H165" s="230"/>
      <c r="I165" s="239"/>
      <c r="J165" s="239"/>
      <c r="K165" s="239"/>
    </row>
    <row r="166" ht="25.5" customHeight="1" spans="1:11">
      <c r="A166" s="210"/>
      <c r="B166" s="210"/>
      <c r="C166" s="235" t="s">
        <v>106</v>
      </c>
      <c r="D166" s="283">
        <v>0</v>
      </c>
      <c r="E166" s="237"/>
      <c r="F166" s="242"/>
      <c r="G166" s="242"/>
      <c r="H166" s="230"/>
      <c r="I166" s="239"/>
      <c r="J166" s="239"/>
      <c r="K166" s="239"/>
    </row>
    <row r="167" ht="25.5" customHeight="1" spans="1:11">
      <c r="A167" s="210"/>
      <c r="B167" s="210"/>
      <c r="C167" s="235" t="s">
        <v>107</v>
      </c>
      <c r="D167" s="236">
        <f>D166-D165</f>
        <v>0</v>
      </c>
      <c r="E167" s="237" t="s">
        <v>22</v>
      </c>
      <c r="F167" s="242"/>
      <c r="G167" s="265">
        <v>0</v>
      </c>
      <c r="H167" s="241" t="s">
        <v>23</v>
      </c>
      <c r="I167" s="239"/>
      <c r="J167" s="239"/>
      <c r="K167" s="239"/>
    </row>
    <row r="168" ht="25.5" customHeight="1" spans="1:11">
      <c r="A168" s="210"/>
      <c r="B168" s="210"/>
      <c r="C168" s="235" t="s">
        <v>108</v>
      </c>
      <c r="D168" s="236">
        <f>IF(D165=0,0,D166/D165-1)*100</f>
        <v>0</v>
      </c>
      <c r="E168" s="237" t="s">
        <v>22</v>
      </c>
      <c r="F168" s="265">
        <v>-30</v>
      </c>
      <c r="G168" s="265">
        <v>0</v>
      </c>
      <c r="H168" s="241" t="s">
        <v>23</v>
      </c>
      <c r="I168" s="239"/>
      <c r="J168" s="239"/>
      <c r="K168" s="239"/>
    </row>
    <row r="169" ht="25.5" customHeight="1" spans="1:11">
      <c r="A169" s="210" t="s">
        <v>191</v>
      </c>
      <c r="B169" s="234" t="s">
        <v>69</v>
      </c>
      <c r="C169" s="235" t="s">
        <v>26</v>
      </c>
      <c r="D169" s="283">
        <v>0</v>
      </c>
      <c r="E169" s="237"/>
      <c r="F169" s="242"/>
      <c r="G169" s="242"/>
      <c r="H169" s="230"/>
      <c r="I169" s="239"/>
      <c r="J169" s="239"/>
      <c r="K169" s="239"/>
    </row>
    <row r="170" ht="25.5" customHeight="1" spans="1:11">
      <c r="A170" s="210"/>
      <c r="B170" s="234"/>
      <c r="C170" s="235" t="s">
        <v>106</v>
      </c>
      <c r="D170" s="283">
        <v>0</v>
      </c>
      <c r="E170" s="237"/>
      <c r="F170" s="242"/>
      <c r="G170" s="242"/>
      <c r="H170" s="230"/>
      <c r="I170" s="239"/>
      <c r="J170" s="239"/>
      <c r="K170" s="239"/>
    </row>
    <row r="171" ht="25.5" customHeight="1" spans="1:11">
      <c r="A171" s="210"/>
      <c r="B171" s="234"/>
      <c r="C171" s="235" t="s">
        <v>107</v>
      </c>
      <c r="D171" s="236">
        <f>D170-D169</f>
        <v>0</v>
      </c>
      <c r="E171" s="237"/>
      <c r="F171" s="242"/>
      <c r="G171" s="242"/>
      <c r="H171" s="230"/>
      <c r="I171" s="239"/>
      <c r="J171" s="239"/>
      <c r="K171" s="239"/>
    </row>
    <row r="172" ht="25.5" customHeight="1" spans="1:11">
      <c r="A172" s="210"/>
      <c r="B172" s="234"/>
      <c r="C172" s="235" t="s">
        <v>108</v>
      </c>
      <c r="D172" s="236">
        <f>IF(D169=0,0,D170/D169-1)*100</f>
        <v>0</v>
      </c>
      <c r="E172" s="237" t="s">
        <v>22</v>
      </c>
      <c r="F172" s="265">
        <v>0</v>
      </c>
      <c r="G172" s="265">
        <v>10</v>
      </c>
      <c r="H172" s="241" t="s">
        <v>23</v>
      </c>
      <c r="I172" s="239"/>
      <c r="J172" s="239"/>
      <c r="K172" s="239"/>
    </row>
    <row r="173" ht="25.5" customHeight="1" spans="1:11">
      <c r="A173" s="210" t="s">
        <v>192</v>
      </c>
      <c r="B173" s="234" t="s">
        <v>122</v>
      </c>
      <c r="C173" s="235" t="s">
        <v>26</v>
      </c>
      <c r="D173" s="283">
        <v>0</v>
      </c>
      <c r="E173" s="237"/>
      <c r="F173" s="242"/>
      <c r="G173" s="242"/>
      <c r="H173" s="230"/>
      <c r="I173" s="239"/>
      <c r="J173" s="239"/>
      <c r="K173" s="239"/>
    </row>
    <row r="174" ht="25.5" customHeight="1" spans="1:11">
      <c r="A174" s="210"/>
      <c r="B174" s="234"/>
      <c r="C174" s="235" t="s">
        <v>106</v>
      </c>
      <c r="D174" s="283">
        <v>0</v>
      </c>
      <c r="E174" s="237"/>
      <c r="F174" s="242"/>
      <c r="G174" s="242"/>
      <c r="H174" s="230"/>
      <c r="I174" s="239"/>
      <c r="J174" s="239"/>
      <c r="K174" s="239"/>
    </row>
    <row r="175" ht="25.5" customHeight="1" spans="1:11">
      <c r="A175" s="210"/>
      <c r="B175" s="234"/>
      <c r="C175" s="235" t="s">
        <v>107</v>
      </c>
      <c r="D175" s="236">
        <f>D174-D173</f>
        <v>0</v>
      </c>
      <c r="E175" s="237"/>
      <c r="F175" s="242"/>
      <c r="G175" s="242"/>
      <c r="H175" s="230"/>
      <c r="I175" s="239"/>
      <c r="J175" s="239"/>
      <c r="K175" s="239"/>
    </row>
    <row r="176" ht="25.5" customHeight="1" spans="1:11">
      <c r="A176" s="210"/>
      <c r="B176" s="234"/>
      <c r="C176" s="235" t="s">
        <v>108</v>
      </c>
      <c r="D176" s="236">
        <f>IF(D173=0,0,D174/D173-1)*100</f>
        <v>0</v>
      </c>
      <c r="E176" s="237" t="s">
        <v>22</v>
      </c>
      <c r="F176" s="265">
        <v>0</v>
      </c>
      <c r="G176" s="265">
        <v>10</v>
      </c>
      <c r="H176" s="241" t="s">
        <v>23</v>
      </c>
      <c r="I176" s="239"/>
      <c r="J176" s="239"/>
      <c r="K176" s="239"/>
    </row>
    <row r="177" ht="25.5" customHeight="1" spans="1:11">
      <c r="A177" s="210" t="s">
        <v>193</v>
      </c>
      <c r="B177" s="234" t="s">
        <v>122</v>
      </c>
      <c r="C177" s="235" t="s">
        <v>26</v>
      </c>
      <c r="D177" s="283">
        <v>0</v>
      </c>
      <c r="E177" s="237"/>
      <c r="F177" s="242"/>
      <c r="G177" s="242"/>
      <c r="H177" s="230"/>
      <c r="I177" s="239"/>
      <c r="J177" s="239"/>
      <c r="K177" s="239"/>
    </row>
    <row r="178" ht="25.5" customHeight="1" spans="1:11">
      <c r="A178" s="210"/>
      <c r="B178" s="234"/>
      <c r="C178" s="235" t="s">
        <v>106</v>
      </c>
      <c r="D178" s="283">
        <v>0</v>
      </c>
      <c r="E178" s="237"/>
      <c r="F178" s="242"/>
      <c r="G178" s="242"/>
      <c r="H178" s="230"/>
      <c r="I178" s="239"/>
      <c r="J178" s="239"/>
      <c r="K178" s="239"/>
    </row>
    <row r="179" ht="25.5" customHeight="1" spans="1:11">
      <c r="A179" s="210"/>
      <c r="B179" s="234"/>
      <c r="C179" s="235" t="s">
        <v>107</v>
      </c>
      <c r="D179" s="236">
        <f>D178-D177</f>
        <v>0</v>
      </c>
      <c r="E179" s="237"/>
      <c r="F179" s="242"/>
      <c r="G179" s="242"/>
      <c r="H179" s="230"/>
      <c r="I179" s="239"/>
      <c r="J179" s="239"/>
      <c r="K179" s="239"/>
    </row>
    <row r="180" ht="25.5" customHeight="1" spans="1:11">
      <c r="A180" s="210"/>
      <c r="B180" s="234"/>
      <c r="C180" s="235" t="s">
        <v>108</v>
      </c>
      <c r="D180" s="236">
        <f>IF(D177=0,0,D178/D177-1)*100</f>
        <v>0</v>
      </c>
      <c r="E180" s="237" t="s">
        <v>22</v>
      </c>
      <c r="F180" s="265">
        <v>0</v>
      </c>
      <c r="G180" s="265">
        <v>10</v>
      </c>
      <c r="H180" s="241" t="s">
        <v>23</v>
      </c>
      <c r="I180" s="250"/>
      <c r="J180" s="250"/>
      <c r="K180" s="250"/>
    </row>
    <row r="181" ht="25.5" customHeight="1" spans="1:11">
      <c r="A181" s="210" t="s">
        <v>194</v>
      </c>
      <c r="B181" s="210" t="s">
        <v>195</v>
      </c>
      <c r="C181" s="235" t="s">
        <v>26</v>
      </c>
      <c r="D181" s="266">
        <v>0</v>
      </c>
      <c r="E181" s="237"/>
      <c r="F181" s="265"/>
      <c r="G181" s="265"/>
      <c r="H181" s="278"/>
      <c r="I181" s="54"/>
      <c r="J181" s="54"/>
      <c r="K181" s="54"/>
    </row>
    <row r="182" ht="25.5" customHeight="1" spans="1:11">
      <c r="A182" s="210"/>
      <c r="B182" s="210"/>
      <c r="C182" s="235" t="s">
        <v>106</v>
      </c>
      <c r="D182" s="266">
        <v>0</v>
      </c>
      <c r="E182" s="237"/>
      <c r="F182" s="242"/>
      <c r="G182" s="281"/>
      <c r="H182" s="53"/>
      <c r="I182" s="54"/>
      <c r="J182" s="54"/>
      <c r="K182" s="54"/>
    </row>
    <row r="183" ht="25.5" customHeight="1" spans="1:11">
      <c r="A183" s="210"/>
      <c r="B183" s="210"/>
      <c r="C183" s="235" t="s">
        <v>107</v>
      </c>
      <c r="D183" s="236">
        <f>D182-D181</f>
        <v>0</v>
      </c>
      <c r="E183" s="237"/>
      <c r="F183" s="242"/>
      <c r="G183" s="281"/>
      <c r="H183" s="57"/>
      <c r="I183" s="54"/>
      <c r="J183" s="54"/>
      <c r="K183" s="54"/>
    </row>
    <row r="184" ht="25.5" customHeight="1" spans="1:11">
      <c r="A184" s="210"/>
      <c r="B184" s="210"/>
      <c r="C184" s="245" t="s">
        <v>108</v>
      </c>
      <c r="D184" s="246">
        <f>IF(D181=0,0,D183/D181*100)</f>
        <v>0</v>
      </c>
      <c r="E184" s="247" t="s">
        <v>22</v>
      </c>
      <c r="F184" s="284">
        <v>0</v>
      </c>
      <c r="G184" s="284">
        <v>10</v>
      </c>
      <c r="H184" s="278" t="s">
        <v>23</v>
      </c>
      <c r="I184" s="119"/>
      <c r="J184" s="119"/>
      <c r="K184" s="119"/>
    </row>
    <row r="185" ht="25.5" customHeight="1" spans="1:11">
      <c r="A185" s="210" t="s">
        <v>196</v>
      </c>
      <c r="B185" s="234" t="s">
        <v>74</v>
      </c>
      <c r="C185" s="257" t="s">
        <v>26</v>
      </c>
      <c r="D185" s="285">
        <v>0</v>
      </c>
      <c r="E185" s="259"/>
      <c r="F185" s="260"/>
      <c r="G185" s="260"/>
      <c r="H185" s="261"/>
      <c r="I185" s="262"/>
      <c r="J185" s="262"/>
      <c r="K185" s="262"/>
    </row>
    <row r="186" ht="25.5" customHeight="1" spans="1:11">
      <c r="A186" s="210"/>
      <c r="B186" s="234"/>
      <c r="C186" s="235" t="s">
        <v>106</v>
      </c>
      <c r="D186" s="283">
        <v>0</v>
      </c>
      <c r="E186" s="237"/>
      <c r="F186" s="238"/>
      <c r="G186" s="238"/>
      <c r="H186" s="230"/>
      <c r="I186" s="239"/>
      <c r="J186" s="239"/>
      <c r="K186" s="239"/>
    </row>
    <row r="187" ht="25.5" customHeight="1" spans="1:11">
      <c r="A187" s="210"/>
      <c r="B187" s="234"/>
      <c r="C187" s="235" t="s">
        <v>107</v>
      </c>
      <c r="D187" s="283">
        <f>D186-D185</f>
        <v>0</v>
      </c>
      <c r="E187" s="237"/>
      <c r="F187" s="238"/>
      <c r="G187" s="238"/>
      <c r="H187" s="230"/>
      <c r="I187" s="239"/>
      <c r="J187" s="239"/>
      <c r="K187" s="239"/>
    </row>
    <row r="188" ht="25.5" customHeight="1" spans="1:11">
      <c r="A188" s="210"/>
      <c r="B188" s="234"/>
      <c r="C188" s="235" t="s">
        <v>108</v>
      </c>
      <c r="D188" s="236">
        <f>IF(D185=0,0,D186/D185-1)*100</f>
        <v>0</v>
      </c>
      <c r="E188" s="237" t="s">
        <v>22</v>
      </c>
      <c r="F188" s="265">
        <v>0</v>
      </c>
      <c r="G188" s="265">
        <v>10</v>
      </c>
      <c r="H188" s="241" t="s">
        <v>23</v>
      </c>
      <c r="I188" s="239"/>
      <c r="J188" s="239"/>
      <c r="K188" s="239"/>
    </row>
    <row r="189" ht="25.5" customHeight="1" spans="1:11">
      <c r="A189" s="210" t="s">
        <v>197</v>
      </c>
      <c r="B189" s="234" t="s">
        <v>76</v>
      </c>
      <c r="C189" s="235" t="s">
        <v>26</v>
      </c>
      <c r="D189" s="283">
        <v>0</v>
      </c>
      <c r="E189" s="237"/>
      <c r="F189" s="267"/>
      <c r="G189" s="267"/>
      <c r="H189" s="230"/>
      <c r="I189" s="239"/>
      <c r="J189" s="239"/>
      <c r="K189" s="239"/>
    </row>
    <row r="190" ht="25.5" customHeight="1" spans="1:11">
      <c r="A190" s="210"/>
      <c r="B190" s="234"/>
      <c r="C190" s="235" t="s">
        <v>106</v>
      </c>
      <c r="D190" s="283">
        <v>0</v>
      </c>
      <c r="E190" s="237"/>
      <c r="F190" s="267"/>
      <c r="G190" s="267"/>
      <c r="H190" s="230"/>
      <c r="I190" s="239"/>
      <c r="J190" s="239"/>
      <c r="K190" s="239"/>
    </row>
    <row r="191" ht="25.5" customHeight="1" spans="1:11">
      <c r="A191" s="210"/>
      <c r="B191" s="234"/>
      <c r="C191" s="235" t="s">
        <v>107</v>
      </c>
      <c r="D191" s="283">
        <f>D190-D189</f>
        <v>0</v>
      </c>
      <c r="E191" s="237"/>
      <c r="F191" s="267"/>
      <c r="G191" s="267"/>
      <c r="H191" s="230"/>
      <c r="I191" s="239"/>
      <c r="J191" s="239"/>
      <c r="K191" s="239"/>
    </row>
    <row r="192" ht="25.5" customHeight="1" spans="1:11">
      <c r="A192" s="210"/>
      <c r="B192" s="234"/>
      <c r="C192" s="235" t="s">
        <v>108</v>
      </c>
      <c r="D192" s="236">
        <f>IF(D189=0,0,D190/D189-1)*100</f>
        <v>0</v>
      </c>
      <c r="E192" s="237" t="s">
        <v>22</v>
      </c>
      <c r="F192" s="265">
        <v>0</v>
      </c>
      <c r="G192" s="265">
        <v>10</v>
      </c>
      <c r="H192" s="241" t="s">
        <v>23</v>
      </c>
      <c r="I192" s="239"/>
      <c r="J192" s="239"/>
      <c r="K192" s="239"/>
    </row>
    <row r="193" ht="25.5" customHeight="1" spans="1:11">
      <c r="A193" s="210" t="s">
        <v>198</v>
      </c>
      <c r="B193" s="210" t="s">
        <v>199</v>
      </c>
      <c r="C193" s="235" t="s">
        <v>26</v>
      </c>
      <c r="D193" s="283">
        <f>D185-D189</f>
        <v>0</v>
      </c>
      <c r="E193" s="237"/>
      <c r="F193" s="267"/>
      <c r="G193" s="267"/>
      <c r="H193" s="230"/>
      <c r="I193" s="239"/>
      <c r="J193" s="239"/>
      <c r="K193" s="239"/>
    </row>
    <row r="194" ht="25.5" customHeight="1" spans="1:11">
      <c r="A194" s="210"/>
      <c r="B194" s="210"/>
      <c r="C194" s="235" t="s">
        <v>106</v>
      </c>
      <c r="D194" s="283">
        <f>D186-D190</f>
        <v>0</v>
      </c>
      <c r="E194" s="237"/>
      <c r="F194" s="267"/>
      <c r="G194" s="267"/>
      <c r="H194" s="230"/>
      <c r="I194" s="239"/>
      <c r="J194" s="239"/>
      <c r="K194" s="239"/>
    </row>
    <row r="195" ht="25.5" customHeight="1" spans="1:11">
      <c r="A195" s="210"/>
      <c r="B195" s="210"/>
      <c r="C195" s="235" t="s">
        <v>107</v>
      </c>
      <c r="D195" s="283">
        <f>D194-D193</f>
        <v>0</v>
      </c>
      <c r="E195" s="237"/>
      <c r="F195" s="238"/>
      <c r="G195" s="238"/>
      <c r="H195" s="230"/>
      <c r="I195" s="239"/>
      <c r="J195" s="239"/>
      <c r="K195" s="239"/>
    </row>
    <row r="196" ht="25.5" customHeight="1" spans="1:11">
      <c r="A196" s="210"/>
      <c r="B196" s="210"/>
      <c r="C196" s="235" t="s">
        <v>108</v>
      </c>
      <c r="D196" s="236">
        <f>IF(D193=0,0,D194/D193-1)*100</f>
        <v>0</v>
      </c>
      <c r="E196" s="237" t="s">
        <v>22</v>
      </c>
      <c r="F196" s="265">
        <v>0</v>
      </c>
      <c r="G196" s="265">
        <v>10</v>
      </c>
      <c r="H196" s="241" t="s">
        <v>23</v>
      </c>
      <c r="I196" s="239"/>
      <c r="J196" s="239"/>
      <c r="K196" s="239"/>
    </row>
    <row r="197" ht="25.5" customHeight="1" spans="1:11">
      <c r="A197" s="210" t="s">
        <v>200</v>
      </c>
      <c r="B197" s="210" t="s">
        <v>201</v>
      </c>
      <c r="C197" s="235" t="s">
        <v>26</v>
      </c>
      <c r="D197" s="236">
        <f>IF(D185=0,0,D193/D185*100)</f>
        <v>0</v>
      </c>
      <c r="E197" s="237" t="s">
        <v>22</v>
      </c>
      <c r="F197" s="265">
        <v>50</v>
      </c>
      <c r="G197" s="265">
        <v>100</v>
      </c>
      <c r="H197" s="241" t="s">
        <v>23</v>
      </c>
      <c r="I197" s="239"/>
      <c r="J197" s="239"/>
      <c r="K197" s="239"/>
    </row>
    <row r="198" ht="25.5" customHeight="1" spans="1:11">
      <c r="A198" s="210"/>
      <c r="B198" s="210"/>
      <c r="C198" s="235" t="s">
        <v>106</v>
      </c>
      <c r="D198" s="236">
        <f>IF(D186=0,0,D194/D186*100)</f>
        <v>0</v>
      </c>
      <c r="E198" s="237" t="s">
        <v>22</v>
      </c>
      <c r="F198" s="265">
        <v>50</v>
      </c>
      <c r="G198" s="265">
        <v>100</v>
      </c>
      <c r="H198" s="241" t="s">
        <v>23</v>
      </c>
      <c r="I198" s="239"/>
      <c r="J198" s="239"/>
      <c r="K198" s="239"/>
    </row>
    <row r="199" ht="25.5" customHeight="1" spans="1:11">
      <c r="A199" s="210"/>
      <c r="B199" s="210"/>
      <c r="C199" s="235" t="s">
        <v>107</v>
      </c>
      <c r="D199" s="236">
        <f>D198-D197</f>
        <v>0</v>
      </c>
      <c r="E199" s="237" t="s">
        <v>22</v>
      </c>
      <c r="F199" s="265">
        <v>0</v>
      </c>
      <c r="G199" s="265">
        <v>20</v>
      </c>
      <c r="H199" s="241" t="s">
        <v>23</v>
      </c>
      <c r="I199" s="239"/>
      <c r="J199" s="239"/>
      <c r="K199" s="239"/>
    </row>
    <row r="200" ht="25.5" customHeight="1" spans="1:11">
      <c r="A200" s="210" t="s">
        <v>202</v>
      </c>
      <c r="B200" s="210" t="s">
        <v>203</v>
      </c>
      <c r="C200" s="235" t="s">
        <v>26</v>
      </c>
      <c r="D200" s="236">
        <f>IF(D150=0,0,D185/D150*100)</f>
        <v>0</v>
      </c>
      <c r="E200" s="237" t="s">
        <v>22</v>
      </c>
      <c r="F200" s="265">
        <v>75</v>
      </c>
      <c r="G200" s="265">
        <v>100</v>
      </c>
      <c r="H200" s="241" t="s">
        <v>23</v>
      </c>
      <c r="I200" s="239"/>
      <c r="J200" s="239"/>
      <c r="K200" s="239"/>
    </row>
    <row r="201" ht="25.5" customHeight="1" spans="1:11">
      <c r="A201" s="210"/>
      <c r="B201" s="210"/>
      <c r="C201" s="235" t="s">
        <v>106</v>
      </c>
      <c r="D201" s="236">
        <f>IF(D151=0,0,D186/D151*100)</f>
        <v>0</v>
      </c>
      <c r="E201" s="237" t="s">
        <v>22</v>
      </c>
      <c r="F201" s="265">
        <v>75</v>
      </c>
      <c r="G201" s="265">
        <v>100</v>
      </c>
      <c r="H201" s="241" t="s">
        <v>23</v>
      </c>
      <c r="I201" s="239"/>
      <c r="J201" s="239"/>
      <c r="K201" s="239"/>
    </row>
    <row r="202" ht="25.5" customHeight="1" spans="1:11">
      <c r="A202" s="210"/>
      <c r="B202" s="210"/>
      <c r="C202" s="235" t="s">
        <v>107</v>
      </c>
      <c r="D202" s="236">
        <f>D201-D200</f>
        <v>0</v>
      </c>
      <c r="E202" s="237" t="s">
        <v>22</v>
      </c>
      <c r="F202" s="265">
        <v>0</v>
      </c>
      <c r="G202" s="265">
        <v>20</v>
      </c>
      <c r="H202" s="241" t="s">
        <v>23</v>
      </c>
      <c r="I202" s="239"/>
      <c r="J202" s="239"/>
      <c r="K202" s="239"/>
    </row>
    <row r="203" ht="25.5" customHeight="1" spans="1:11">
      <c r="A203" s="210" t="s">
        <v>204</v>
      </c>
      <c r="B203" s="210" t="s">
        <v>205</v>
      </c>
      <c r="C203" s="235" t="s">
        <v>26</v>
      </c>
      <c r="D203" s="236">
        <f>IF(D154=0,0,D189/D154*100)</f>
        <v>0</v>
      </c>
      <c r="E203" s="237" t="s">
        <v>22</v>
      </c>
      <c r="F203" s="265">
        <v>75</v>
      </c>
      <c r="G203" s="265">
        <v>100</v>
      </c>
      <c r="H203" s="241" t="s">
        <v>23</v>
      </c>
      <c r="I203" s="239"/>
      <c r="J203" s="239"/>
      <c r="K203" s="239"/>
    </row>
    <row r="204" ht="25.5" customHeight="1" spans="1:11">
      <c r="A204" s="210"/>
      <c r="B204" s="210"/>
      <c r="C204" s="235" t="s">
        <v>106</v>
      </c>
      <c r="D204" s="236">
        <f>IF(D155=0,0,D190/D155*100)</f>
        <v>0</v>
      </c>
      <c r="E204" s="237" t="s">
        <v>22</v>
      </c>
      <c r="F204" s="265">
        <v>75</v>
      </c>
      <c r="G204" s="265">
        <v>100</v>
      </c>
      <c r="H204" s="241" t="s">
        <v>23</v>
      </c>
      <c r="I204" s="239"/>
      <c r="J204" s="239"/>
      <c r="K204" s="239"/>
    </row>
    <row r="205" ht="25.5" customHeight="1" spans="1:11">
      <c r="A205" s="210"/>
      <c r="B205" s="210"/>
      <c r="C205" s="235" t="s">
        <v>107</v>
      </c>
      <c r="D205" s="236">
        <f>D204-D203</f>
        <v>0</v>
      </c>
      <c r="E205" s="237"/>
      <c r="F205" s="238"/>
      <c r="G205" s="238"/>
      <c r="H205" s="230"/>
      <c r="I205" s="239"/>
      <c r="J205" s="239"/>
      <c r="K205" s="239"/>
    </row>
    <row r="206" ht="25.5" customHeight="1" spans="1:11">
      <c r="A206" s="210" t="s">
        <v>206</v>
      </c>
      <c r="B206" s="210" t="s">
        <v>207</v>
      </c>
      <c r="C206" s="235" t="s">
        <v>26</v>
      </c>
      <c r="D206" s="236">
        <f>IF(D158=0,0,D193*100/D158)</f>
        <v>0</v>
      </c>
      <c r="E206" s="237" t="s">
        <v>22</v>
      </c>
      <c r="F206" s="265">
        <v>75</v>
      </c>
      <c r="G206" s="265">
        <v>100</v>
      </c>
      <c r="H206" s="241" t="s">
        <v>23</v>
      </c>
      <c r="I206" s="239"/>
      <c r="J206" s="239"/>
      <c r="K206" s="239"/>
    </row>
    <row r="207" ht="25.5" customHeight="1" spans="1:11">
      <c r="A207" s="210"/>
      <c r="B207" s="210"/>
      <c r="C207" s="235" t="s">
        <v>106</v>
      </c>
      <c r="D207" s="236">
        <f>IF(D159=0,0,D194*100/D159)</f>
        <v>0</v>
      </c>
      <c r="E207" s="237" t="s">
        <v>22</v>
      </c>
      <c r="F207" s="265">
        <v>75</v>
      </c>
      <c r="G207" s="265">
        <v>100</v>
      </c>
      <c r="H207" s="241" t="s">
        <v>23</v>
      </c>
      <c r="I207" s="239"/>
      <c r="J207" s="239"/>
      <c r="K207" s="239"/>
    </row>
    <row r="208" ht="25.5" customHeight="1" spans="1:11">
      <c r="A208" s="210"/>
      <c r="B208" s="210"/>
      <c r="C208" s="235" t="s">
        <v>107</v>
      </c>
      <c r="D208" s="236">
        <f>D207-D206</f>
        <v>0</v>
      </c>
      <c r="E208" s="237"/>
      <c r="F208" s="238"/>
      <c r="G208" s="238"/>
      <c r="H208" s="230"/>
      <c r="I208" s="239"/>
      <c r="J208" s="239"/>
      <c r="K208" s="239"/>
    </row>
    <row r="209" ht="25.5" customHeight="1" spans="1:11">
      <c r="A209" s="231" t="s">
        <v>208</v>
      </c>
      <c r="B209" s="231"/>
      <c r="C209" s="232"/>
      <c r="D209" s="243"/>
      <c r="E209" s="243"/>
      <c r="F209" s="243"/>
      <c r="G209" s="243"/>
      <c r="H209" s="233"/>
      <c r="I209" s="243"/>
      <c r="J209" s="243"/>
      <c r="K209" s="243"/>
    </row>
    <row r="210" ht="25.5" customHeight="1" spans="1:11">
      <c r="A210" s="210" t="s">
        <v>209</v>
      </c>
      <c r="B210" s="234" t="s">
        <v>78</v>
      </c>
      <c r="C210" s="235" t="s">
        <v>26</v>
      </c>
      <c r="D210" s="236">
        <v>0</v>
      </c>
      <c r="E210" s="237"/>
      <c r="F210" s="238"/>
      <c r="G210" s="238"/>
      <c r="H210" s="230"/>
      <c r="I210" s="239"/>
      <c r="J210" s="239"/>
      <c r="K210" s="239"/>
    </row>
    <row r="211" ht="25.5" customHeight="1" spans="1:11">
      <c r="A211" s="210"/>
      <c r="B211" s="234"/>
      <c r="C211" s="235" t="s">
        <v>106</v>
      </c>
      <c r="D211" s="236">
        <v>0</v>
      </c>
      <c r="E211" s="237"/>
      <c r="F211" s="238"/>
      <c r="G211" s="238"/>
      <c r="H211" s="230"/>
      <c r="I211" s="239"/>
      <c r="J211" s="239"/>
      <c r="K211" s="239"/>
    </row>
    <row r="212" ht="25.5" customHeight="1" spans="1:11">
      <c r="A212" s="210"/>
      <c r="B212" s="234"/>
      <c r="C212" s="235" t="s">
        <v>107</v>
      </c>
      <c r="D212" s="236">
        <f>D211-D210</f>
        <v>0</v>
      </c>
      <c r="E212" s="237"/>
      <c r="F212" s="238"/>
      <c r="G212" s="238"/>
      <c r="H212" s="230"/>
      <c r="I212" s="239"/>
      <c r="J212" s="239"/>
      <c r="K212" s="239"/>
    </row>
    <row r="213" ht="25.5" customHeight="1" spans="1:11">
      <c r="A213" s="213"/>
      <c r="B213" s="244"/>
      <c r="C213" s="245" t="s">
        <v>108</v>
      </c>
      <c r="D213" s="236">
        <f>IF(D210=0,0,D212/D210*100)</f>
        <v>0</v>
      </c>
      <c r="E213" s="237" t="s">
        <v>22</v>
      </c>
      <c r="F213" s="265">
        <v>5</v>
      </c>
      <c r="G213" s="265">
        <v>20</v>
      </c>
      <c r="H213" s="249" t="s">
        <v>23</v>
      </c>
      <c r="I213" s="250"/>
      <c r="J213" s="250"/>
      <c r="K213" s="250"/>
    </row>
    <row r="214" ht="25.5" customHeight="1" spans="1:11">
      <c r="A214" s="215" t="s">
        <v>210</v>
      </c>
      <c r="B214" s="286" t="s">
        <v>211</v>
      </c>
      <c r="C214" s="279" t="s">
        <v>26</v>
      </c>
      <c r="D214" s="236">
        <f>D210-D218</f>
        <v>0</v>
      </c>
      <c r="E214" s="237"/>
      <c r="F214" s="242"/>
      <c r="G214" s="281"/>
      <c r="H214" s="53"/>
      <c r="I214" s="54"/>
      <c r="J214" s="54"/>
      <c r="K214" s="54"/>
    </row>
    <row r="215" ht="25.5" customHeight="1" spans="1:11">
      <c r="A215" s="210"/>
      <c r="B215" s="234"/>
      <c r="C215" s="279" t="s">
        <v>106</v>
      </c>
      <c r="D215" s="236">
        <f>D211-D219</f>
        <v>0</v>
      </c>
      <c r="E215" s="237"/>
      <c r="F215" s="242"/>
      <c r="G215" s="281"/>
      <c r="H215" s="53"/>
      <c r="I215" s="54"/>
      <c r="J215" s="54"/>
      <c r="K215" s="54"/>
    </row>
    <row r="216" ht="25.5" customHeight="1" spans="1:11">
      <c r="A216" s="210"/>
      <c r="B216" s="234"/>
      <c r="C216" s="279" t="s">
        <v>107</v>
      </c>
      <c r="D216" s="236">
        <f>D215-D214</f>
        <v>0</v>
      </c>
      <c r="E216" s="237"/>
      <c r="F216" s="242"/>
      <c r="G216" s="281"/>
      <c r="H216" s="57"/>
      <c r="I216" s="54"/>
      <c r="J216" s="54"/>
      <c r="K216" s="54"/>
    </row>
    <row r="217" ht="25.5" customHeight="1" spans="1:11">
      <c r="A217" s="213"/>
      <c r="B217" s="244"/>
      <c r="C217" s="279" t="s">
        <v>108</v>
      </c>
      <c r="D217" s="246">
        <f>IF(D214=0,0,D216/D214*100)</f>
        <v>0</v>
      </c>
      <c r="E217" s="247" t="s">
        <v>22</v>
      </c>
      <c r="F217" s="284">
        <v>5</v>
      </c>
      <c r="G217" s="284">
        <v>20</v>
      </c>
      <c r="H217" s="278" t="s">
        <v>23</v>
      </c>
      <c r="I217" s="119"/>
      <c r="J217" s="119"/>
      <c r="K217" s="119"/>
    </row>
    <row r="218" ht="25.5" customHeight="1" spans="1:11">
      <c r="A218" s="215" t="s">
        <v>212</v>
      </c>
      <c r="B218" s="286" t="s">
        <v>80</v>
      </c>
      <c r="C218" s="257" t="s">
        <v>26</v>
      </c>
      <c r="D218" s="258">
        <v>0</v>
      </c>
      <c r="E218" s="259"/>
      <c r="F218" s="260"/>
      <c r="G218" s="260"/>
      <c r="H218" s="261"/>
      <c r="I218" s="262"/>
      <c r="J218" s="262"/>
      <c r="K218" s="262"/>
    </row>
    <row r="219" ht="25.5" customHeight="1" spans="1:11">
      <c r="A219" s="210"/>
      <c r="B219" s="234"/>
      <c r="C219" s="235" t="s">
        <v>106</v>
      </c>
      <c r="D219" s="236">
        <v>0</v>
      </c>
      <c r="E219" s="237"/>
      <c r="F219" s="238"/>
      <c r="G219" s="238"/>
      <c r="H219" s="230"/>
      <c r="I219" s="239"/>
      <c r="J219" s="239"/>
      <c r="K219" s="239"/>
    </row>
    <row r="220" ht="25.5" customHeight="1" spans="1:11">
      <c r="A220" s="210"/>
      <c r="B220" s="234"/>
      <c r="C220" s="235" t="s">
        <v>107</v>
      </c>
      <c r="D220" s="236">
        <f>D219-D218</f>
        <v>0</v>
      </c>
      <c r="E220" s="237"/>
      <c r="F220" s="238"/>
      <c r="G220" s="238"/>
      <c r="H220" s="230"/>
      <c r="I220" s="239"/>
      <c r="J220" s="239"/>
      <c r="K220" s="239"/>
    </row>
    <row r="221" ht="25.5" customHeight="1" spans="1:11">
      <c r="A221" s="210"/>
      <c r="B221" s="234"/>
      <c r="C221" s="235" t="s">
        <v>108</v>
      </c>
      <c r="D221" s="236">
        <f>IF(D218=0,0,D219/D218-1)*100</f>
        <v>0</v>
      </c>
      <c r="E221" s="237" t="s">
        <v>22</v>
      </c>
      <c r="F221" s="265">
        <v>0</v>
      </c>
      <c r="G221" s="265">
        <v>20</v>
      </c>
      <c r="H221" s="241" t="s">
        <v>23</v>
      </c>
      <c r="I221" s="239"/>
      <c r="J221" s="239"/>
      <c r="K221" s="239"/>
    </row>
    <row r="222" ht="25.5" customHeight="1" spans="1:11">
      <c r="A222" s="210" t="s">
        <v>213</v>
      </c>
      <c r="B222" s="210" t="s">
        <v>214</v>
      </c>
      <c r="C222" s="235" t="s">
        <v>26</v>
      </c>
      <c r="D222" s="236">
        <f>IF(D210=0,0,D214/D210*100)</f>
        <v>0</v>
      </c>
      <c r="E222" s="237" t="s">
        <v>22</v>
      </c>
      <c r="F222" s="240">
        <v>50</v>
      </c>
      <c r="G222" s="240">
        <v>100</v>
      </c>
      <c r="H222" s="241" t="s">
        <v>23</v>
      </c>
      <c r="I222" s="239"/>
      <c r="J222" s="239"/>
      <c r="K222" s="239"/>
    </row>
    <row r="223" ht="25.5" customHeight="1" spans="1:11">
      <c r="A223" s="210"/>
      <c r="B223" s="210"/>
      <c r="C223" s="235" t="s">
        <v>106</v>
      </c>
      <c r="D223" s="236">
        <f>IF(D211=0,0,D215/D211*100)</f>
        <v>0</v>
      </c>
      <c r="E223" s="237" t="s">
        <v>22</v>
      </c>
      <c r="F223" s="240">
        <v>50</v>
      </c>
      <c r="G223" s="240">
        <v>100</v>
      </c>
      <c r="H223" s="241" t="s">
        <v>23</v>
      </c>
      <c r="I223" s="239"/>
      <c r="J223" s="239"/>
      <c r="K223" s="239"/>
    </row>
    <row r="224" ht="25.5" customHeight="1" spans="1:11">
      <c r="A224" s="210"/>
      <c r="B224" s="210"/>
      <c r="C224" s="235" t="s">
        <v>107</v>
      </c>
      <c r="D224" s="236">
        <f>D223-D222</f>
        <v>0</v>
      </c>
      <c r="E224" s="237"/>
      <c r="F224" s="238"/>
      <c r="G224" s="238"/>
      <c r="H224" s="230"/>
      <c r="I224" s="239"/>
      <c r="J224" s="239"/>
      <c r="K224" s="239"/>
    </row>
    <row r="225" ht="25.5" customHeight="1" spans="1:11">
      <c r="A225" s="210" t="s">
        <v>215</v>
      </c>
      <c r="B225" s="210" t="s">
        <v>216</v>
      </c>
      <c r="C225" s="235" t="s">
        <v>26</v>
      </c>
      <c r="D225" s="236" t="e">
        <f>D210/D185</f>
        <v>#DIV/0!</v>
      </c>
      <c r="E225" s="237"/>
      <c r="F225" s="238"/>
      <c r="G225" s="238"/>
      <c r="H225" s="230"/>
      <c r="I225" s="239"/>
      <c r="J225" s="239"/>
      <c r="K225" s="239"/>
    </row>
    <row r="226" ht="25.5" customHeight="1" spans="1:11">
      <c r="A226" s="210"/>
      <c r="B226" s="210"/>
      <c r="C226" s="235" t="s">
        <v>106</v>
      </c>
      <c r="D226" s="236" t="e">
        <f>D211/D186</f>
        <v>#DIV/0!</v>
      </c>
      <c r="E226" s="237"/>
      <c r="F226" s="238"/>
      <c r="G226" s="238"/>
      <c r="H226" s="230"/>
      <c r="I226" s="239"/>
      <c r="J226" s="239"/>
      <c r="K226" s="239"/>
    </row>
    <row r="227" ht="25.5" customHeight="1" spans="1:11">
      <c r="A227" s="210"/>
      <c r="B227" s="210"/>
      <c r="C227" s="235" t="s">
        <v>107</v>
      </c>
      <c r="D227" s="236" t="e">
        <f>D226-D225</f>
        <v>#DIV/0!</v>
      </c>
      <c r="E227" s="237"/>
      <c r="F227" s="238"/>
      <c r="G227" s="238"/>
      <c r="H227" s="230"/>
      <c r="I227" s="239"/>
      <c r="J227" s="239"/>
      <c r="K227" s="239"/>
    </row>
    <row r="228" ht="25.5" customHeight="1" spans="1:11">
      <c r="A228" s="213"/>
      <c r="B228" s="213"/>
      <c r="C228" s="235" t="s">
        <v>108</v>
      </c>
      <c r="D228" s="236" t="e">
        <f>IF(D225=0,0,D226/D225-1)*100</f>
        <v>#DIV/0!</v>
      </c>
      <c r="E228" s="237" t="s">
        <v>22</v>
      </c>
      <c r="F228" s="265">
        <v>5</v>
      </c>
      <c r="G228" s="265">
        <v>20</v>
      </c>
      <c r="H228" s="241" t="s">
        <v>23</v>
      </c>
      <c r="I228" s="239"/>
      <c r="J228" s="239"/>
      <c r="K228" s="239"/>
    </row>
    <row r="229" ht="25.5" customHeight="1" spans="1:11">
      <c r="A229" s="206" t="s">
        <v>217</v>
      </c>
      <c r="B229" s="206" t="s">
        <v>218</v>
      </c>
      <c r="C229" s="287" t="s">
        <v>26</v>
      </c>
      <c r="D229" s="236">
        <f>IF(D244=0,0,D225/D244)*100</f>
        <v>0</v>
      </c>
      <c r="E229" s="237" t="s">
        <v>22</v>
      </c>
      <c r="F229" s="265">
        <v>60</v>
      </c>
      <c r="G229" s="265">
        <v>300</v>
      </c>
      <c r="H229" s="241" t="s">
        <v>23</v>
      </c>
      <c r="I229" s="239"/>
      <c r="J229" s="239"/>
      <c r="K229" s="239"/>
    </row>
    <row r="230" ht="25.5" customHeight="1" spans="1:11">
      <c r="A230" s="206"/>
      <c r="B230" s="206"/>
      <c r="C230" s="287" t="s">
        <v>106</v>
      </c>
      <c r="D230" s="236">
        <f>IF(D245=0,0,D226/D245)*100</f>
        <v>0</v>
      </c>
      <c r="E230" s="237" t="s">
        <v>22</v>
      </c>
      <c r="F230" s="265">
        <v>60</v>
      </c>
      <c r="G230" s="265">
        <v>300</v>
      </c>
      <c r="H230" s="249" t="s">
        <v>23</v>
      </c>
      <c r="I230" s="250"/>
      <c r="J230" s="250"/>
      <c r="K230" s="250"/>
    </row>
    <row r="231" ht="25.5" customHeight="1" spans="1:11">
      <c r="A231" s="54"/>
      <c r="B231" s="54"/>
      <c r="C231" s="287" t="s">
        <v>108</v>
      </c>
      <c r="D231" s="236">
        <f>IF(D229=0,0,D230/D229-1)*100</f>
        <v>0</v>
      </c>
      <c r="E231" s="237"/>
      <c r="F231" s="265"/>
      <c r="G231" s="288"/>
      <c r="H231" s="289"/>
      <c r="I231" s="54"/>
      <c r="J231" s="54"/>
      <c r="K231" s="54"/>
    </row>
    <row r="232" ht="25.5" customHeight="1" spans="1:11">
      <c r="A232" s="215" t="s">
        <v>219</v>
      </c>
      <c r="B232" s="215" t="s">
        <v>220</v>
      </c>
      <c r="C232" s="235" t="s">
        <v>26</v>
      </c>
      <c r="D232" s="236">
        <f>IF(D189=0,0,D218/D189)</f>
        <v>0</v>
      </c>
      <c r="E232" s="237"/>
      <c r="F232" s="238"/>
      <c r="G232" s="290"/>
      <c r="H232" s="48"/>
      <c r="I232" s="119"/>
      <c r="J232" s="119"/>
      <c r="K232" s="119"/>
    </row>
    <row r="233" ht="25.5" customHeight="1" spans="1:11">
      <c r="A233" s="210"/>
      <c r="B233" s="210"/>
      <c r="C233" s="235" t="s">
        <v>106</v>
      </c>
      <c r="D233" s="236">
        <f>IF(D190=0,0,D219/D190)</f>
        <v>0</v>
      </c>
      <c r="E233" s="237"/>
      <c r="F233" s="238"/>
      <c r="G233" s="290"/>
      <c r="H233" s="48"/>
      <c r="I233" s="119"/>
      <c r="J233" s="119"/>
      <c r="K233" s="119"/>
    </row>
    <row r="234" ht="25.5" customHeight="1" spans="1:11">
      <c r="A234" s="210"/>
      <c r="B234" s="210"/>
      <c r="C234" s="235" t="s">
        <v>107</v>
      </c>
      <c r="D234" s="236">
        <f>D233-D232</f>
        <v>0</v>
      </c>
      <c r="E234" s="237"/>
      <c r="F234" s="238"/>
      <c r="G234" s="238"/>
      <c r="H234" s="261"/>
      <c r="I234" s="262"/>
      <c r="J234" s="262"/>
      <c r="K234" s="262"/>
    </row>
    <row r="235" ht="25.5" customHeight="1" spans="1:11">
      <c r="A235" s="210"/>
      <c r="B235" s="210"/>
      <c r="C235" s="235" t="s">
        <v>108</v>
      </c>
      <c r="D235" s="236">
        <f>IF(D232=0,0,D233/D232-1)*100</f>
        <v>0</v>
      </c>
      <c r="E235" s="237" t="s">
        <v>22</v>
      </c>
      <c r="F235" s="265">
        <v>3</v>
      </c>
      <c r="G235" s="265">
        <v>20</v>
      </c>
      <c r="H235" s="241" t="s">
        <v>23</v>
      </c>
      <c r="I235" s="239"/>
      <c r="J235" s="239"/>
      <c r="K235" s="239"/>
    </row>
    <row r="236" ht="25.5" customHeight="1" spans="1:11">
      <c r="A236" s="210" t="s">
        <v>221</v>
      </c>
      <c r="B236" s="210" t="s">
        <v>222</v>
      </c>
      <c r="C236" s="235" t="s">
        <v>26</v>
      </c>
      <c r="D236" s="236">
        <f>IF(D244=0,0,D232/D244)*100</f>
        <v>0</v>
      </c>
      <c r="E236" s="237" t="s">
        <v>22</v>
      </c>
      <c r="F236" s="265">
        <v>60</v>
      </c>
      <c r="G236" s="265">
        <v>300</v>
      </c>
      <c r="H236" s="241" t="s">
        <v>23</v>
      </c>
      <c r="I236" s="239"/>
      <c r="J236" s="239"/>
      <c r="K236" s="239"/>
    </row>
    <row r="237" ht="25.5" customHeight="1" spans="1:11">
      <c r="A237" s="210"/>
      <c r="B237" s="210"/>
      <c r="C237" s="235" t="s">
        <v>106</v>
      </c>
      <c r="D237" s="236">
        <f>IF(D245=0,0,D233/D245)*100</f>
        <v>0</v>
      </c>
      <c r="E237" s="237" t="s">
        <v>22</v>
      </c>
      <c r="F237" s="265">
        <v>60</v>
      </c>
      <c r="G237" s="265">
        <v>300</v>
      </c>
      <c r="H237" s="241" t="s">
        <v>23</v>
      </c>
      <c r="I237" s="239"/>
      <c r="J237" s="239"/>
      <c r="K237" s="239"/>
    </row>
    <row r="238" ht="25.5" customHeight="1" spans="1:11">
      <c r="A238" s="210" t="s">
        <v>223</v>
      </c>
      <c r="B238" s="210" t="s">
        <v>224</v>
      </c>
      <c r="C238" s="235" t="s">
        <v>26</v>
      </c>
      <c r="D238" s="236">
        <f>IF(D193=0,0,D214/D193)</f>
        <v>0</v>
      </c>
      <c r="E238" s="237"/>
      <c r="F238" s="238"/>
      <c r="G238" s="238"/>
      <c r="H238" s="230"/>
      <c r="I238" s="239"/>
      <c r="J238" s="239"/>
      <c r="K238" s="239"/>
    </row>
    <row r="239" ht="25.5" customHeight="1" spans="1:11">
      <c r="A239" s="210"/>
      <c r="B239" s="210"/>
      <c r="C239" s="235" t="s">
        <v>106</v>
      </c>
      <c r="D239" s="236">
        <f>IF(D194=0,0,D215/D194)</f>
        <v>0</v>
      </c>
      <c r="E239" s="237"/>
      <c r="F239" s="238"/>
      <c r="G239" s="238"/>
      <c r="H239" s="230"/>
      <c r="I239" s="239"/>
      <c r="J239" s="239"/>
      <c r="K239" s="239"/>
    </row>
    <row r="240" ht="25.5" customHeight="1" spans="1:11">
      <c r="A240" s="210"/>
      <c r="B240" s="210"/>
      <c r="C240" s="235" t="s">
        <v>107</v>
      </c>
      <c r="D240" s="236">
        <f>D239-D238</f>
        <v>0</v>
      </c>
      <c r="E240" s="237"/>
      <c r="F240" s="238"/>
      <c r="G240" s="238"/>
      <c r="H240" s="230"/>
      <c r="I240" s="239"/>
      <c r="J240" s="239"/>
      <c r="K240" s="239"/>
    </row>
    <row r="241" ht="25.5" customHeight="1" spans="1:11">
      <c r="A241" s="210"/>
      <c r="B241" s="210"/>
      <c r="C241" s="235" t="s">
        <v>108</v>
      </c>
      <c r="D241" s="236">
        <f>IF(D238=0,0,D240/D238)*100</f>
        <v>0</v>
      </c>
      <c r="E241" s="237" t="s">
        <v>22</v>
      </c>
      <c r="F241" s="265">
        <v>5</v>
      </c>
      <c r="G241" s="265">
        <v>20</v>
      </c>
      <c r="H241" s="241" t="s">
        <v>23</v>
      </c>
      <c r="I241" s="239"/>
      <c r="J241" s="239"/>
      <c r="K241" s="239"/>
    </row>
    <row r="242" ht="25.5" customHeight="1" spans="1:11">
      <c r="A242" s="210" t="s">
        <v>225</v>
      </c>
      <c r="B242" s="210" t="s">
        <v>226</v>
      </c>
      <c r="C242" s="235" t="s">
        <v>26</v>
      </c>
      <c r="D242" s="236">
        <f>IF(D244=0,0,D238/D244)*100</f>
        <v>0</v>
      </c>
      <c r="E242" s="237" t="s">
        <v>22</v>
      </c>
      <c r="F242" s="265">
        <v>60</v>
      </c>
      <c r="G242" s="265">
        <v>300</v>
      </c>
      <c r="H242" s="241" t="s">
        <v>23</v>
      </c>
      <c r="I242" s="239"/>
      <c r="J242" s="239"/>
      <c r="K242" s="239"/>
    </row>
    <row r="243" ht="25.5" customHeight="1" spans="1:11">
      <c r="A243" s="210"/>
      <c r="B243" s="210"/>
      <c r="C243" s="235" t="s">
        <v>106</v>
      </c>
      <c r="D243" s="236">
        <f>IF(D245=0,0,D239/D245)*100</f>
        <v>0</v>
      </c>
      <c r="E243" s="237" t="s">
        <v>22</v>
      </c>
      <c r="F243" s="265">
        <v>60</v>
      </c>
      <c r="G243" s="265">
        <v>300</v>
      </c>
      <c r="H243" s="241" t="s">
        <v>23</v>
      </c>
      <c r="I243" s="239"/>
      <c r="J243" s="239"/>
      <c r="K243" s="239"/>
    </row>
    <row r="244" ht="25.5" customHeight="1" spans="1:11">
      <c r="A244" s="210" t="s">
        <v>227</v>
      </c>
      <c r="B244" s="234" t="s">
        <v>228</v>
      </c>
      <c r="C244" s="235" t="s">
        <v>26</v>
      </c>
      <c r="D244" s="236">
        <v>0</v>
      </c>
      <c r="E244" s="237" t="s">
        <v>22</v>
      </c>
      <c r="F244" s="265">
        <v>72000</v>
      </c>
      <c r="G244" s="265">
        <v>150000</v>
      </c>
      <c r="H244" s="241" t="s">
        <v>229</v>
      </c>
      <c r="I244" s="239" t="s">
        <v>230</v>
      </c>
      <c r="J244" s="239"/>
      <c r="K244" s="239"/>
    </row>
    <row r="245" ht="25.5" customHeight="1" spans="1:11">
      <c r="A245" s="210"/>
      <c r="B245" s="234"/>
      <c r="C245" s="235" t="s">
        <v>106</v>
      </c>
      <c r="D245" s="236">
        <v>0</v>
      </c>
      <c r="E245" s="237" t="s">
        <v>22</v>
      </c>
      <c r="F245" s="265">
        <v>75000</v>
      </c>
      <c r="G245" s="265">
        <v>165000</v>
      </c>
      <c r="H245" s="241" t="s">
        <v>229</v>
      </c>
      <c r="I245" s="239" t="s">
        <v>230</v>
      </c>
      <c r="J245" s="239"/>
      <c r="K245" s="239"/>
    </row>
    <row r="246" ht="25.5" customHeight="1" spans="1:11">
      <c r="A246" s="210"/>
      <c r="B246" s="234"/>
      <c r="C246" s="235" t="s">
        <v>107</v>
      </c>
      <c r="D246" s="236">
        <f>D245-D244</f>
        <v>0</v>
      </c>
      <c r="E246" s="237"/>
      <c r="F246" s="238"/>
      <c r="G246" s="238"/>
      <c r="H246" s="230"/>
      <c r="I246" s="239"/>
      <c r="J246" s="239"/>
      <c r="K246" s="239"/>
    </row>
    <row r="247" ht="25.5" customHeight="1" spans="1:11">
      <c r="A247" s="210"/>
      <c r="B247" s="234"/>
      <c r="C247" s="235" t="s">
        <v>108</v>
      </c>
      <c r="D247" s="236">
        <f>IF(D244=0,0,D245/D244-1)*100</f>
        <v>0</v>
      </c>
      <c r="E247" s="237" t="s">
        <v>22</v>
      </c>
      <c r="F247" s="265">
        <v>3</v>
      </c>
      <c r="G247" s="265">
        <v>10</v>
      </c>
      <c r="H247" s="241" t="s">
        <v>229</v>
      </c>
      <c r="I247" s="239" t="s">
        <v>230</v>
      </c>
      <c r="J247" s="239"/>
      <c r="K247" s="239"/>
    </row>
    <row r="248" ht="25.5" customHeight="1" spans="1:11">
      <c r="A248" s="231" t="s">
        <v>231</v>
      </c>
      <c r="B248" s="231"/>
      <c r="C248" s="232"/>
      <c r="D248" s="243"/>
      <c r="E248" s="243"/>
      <c r="F248" s="243"/>
      <c r="G248" s="243"/>
      <c r="H248" s="233"/>
      <c r="I248" s="243"/>
      <c r="J248" s="243"/>
      <c r="K248" s="243"/>
    </row>
    <row r="249" ht="25.5" customHeight="1" spans="1:11">
      <c r="A249" s="210" t="s">
        <v>232</v>
      </c>
      <c r="B249" s="210" t="s">
        <v>233</v>
      </c>
      <c r="C249" s="235" t="s">
        <v>26</v>
      </c>
      <c r="D249" s="236">
        <f>IF(D165+D169=0,0,D150/(D165+D169))</f>
        <v>0</v>
      </c>
      <c r="E249" s="237"/>
      <c r="F249" s="238"/>
      <c r="G249" s="238"/>
      <c r="H249" s="230"/>
      <c r="I249" s="239"/>
      <c r="J249" s="239"/>
      <c r="K249" s="239"/>
    </row>
    <row r="250" ht="25.5" customHeight="1" spans="1:11">
      <c r="A250" s="210"/>
      <c r="B250" s="210"/>
      <c r="C250" s="235" t="s">
        <v>106</v>
      </c>
      <c r="D250" s="236">
        <f>IF(D166+D170=0,0,D151/(D166+D170))</f>
        <v>0</v>
      </c>
      <c r="E250" s="237"/>
      <c r="F250" s="238"/>
      <c r="G250" s="238"/>
      <c r="H250" s="230"/>
      <c r="I250" s="239"/>
      <c r="J250" s="239"/>
      <c r="K250" s="239"/>
    </row>
    <row r="251" ht="25.5" customHeight="1" spans="1:11">
      <c r="A251" s="210"/>
      <c r="B251" s="210"/>
      <c r="C251" s="235" t="s">
        <v>107</v>
      </c>
      <c r="D251" s="236">
        <f>D250-D249</f>
        <v>0</v>
      </c>
      <c r="E251" s="237"/>
      <c r="F251" s="238"/>
      <c r="G251" s="238"/>
      <c r="H251" s="230"/>
      <c r="I251" s="239"/>
      <c r="J251" s="239"/>
      <c r="K251" s="239"/>
    </row>
    <row r="252" ht="25.5" customHeight="1" spans="1:11">
      <c r="A252" s="210" t="s">
        <v>234</v>
      </c>
      <c r="B252" s="210" t="s">
        <v>235</v>
      </c>
      <c r="C252" s="235" t="s">
        <v>26</v>
      </c>
      <c r="D252" s="236" t="e">
        <f>IF(D225=0,0,D98/D225)*100</f>
        <v>#DIV/0!</v>
      </c>
      <c r="E252" s="237" t="s">
        <v>22</v>
      </c>
      <c r="F252" s="265">
        <v>40</v>
      </c>
      <c r="G252" s="265">
        <v>100</v>
      </c>
      <c r="H252" s="241" t="s">
        <v>23</v>
      </c>
      <c r="I252" s="239"/>
      <c r="J252" s="239"/>
      <c r="K252" s="239"/>
    </row>
    <row r="253" ht="25.5" customHeight="1" spans="1:11">
      <c r="A253" s="210"/>
      <c r="B253" s="210"/>
      <c r="C253" s="235" t="s">
        <v>106</v>
      </c>
      <c r="D253" s="236" t="e">
        <f>IF(D226=0,0,D99/D226)*100</f>
        <v>#DIV/0!</v>
      </c>
      <c r="E253" s="237" t="s">
        <v>22</v>
      </c>
      <c r="F253" s="265">
        <v>40</v>
      </c>
      <c r="G253" s="265">
        <v>100</v>
      </c>
      <c r="H253" s="241" t="s">
        <v>23</v>
      </c>
      <c r="I253" s="239"/>
      <c r="J253" s="239"/>
      <c r="K253" s="239"/>
    </row>
    <row r="254" ht="25.5" customHeight="1" spans="1:11">
      <c r="A254" s="210"/>
      <c r="B254" s="210"/>
      <c r="C254" s="235" t="s">
        <v>107</v>
      </c>
      <c r="D254" s="236" t="e">
        <f>D253-D252</f>
        <v>#DIV/0!</v>
      </c>
      <c r="E254" s="237"/>
      <c r="F254" s="238"/>
      <c r="G254" s="238"/>
      <c r="H254" s="230"/>
      <c r="I254" s="239"/>
      <c r="J254" s="239"/>
      <c r="K254" s="239"/>
    </row>
    <row r="255" ht="25.5" customHeight="1" spans="1:11">
      <c r="A255" s="210" t="s">
        <v>236</v>
      </c>
      <c r="B255" s="210" t="s">
        <v>237</v>
      </c>
      <c r="C255" s="235" t="s">
        <v>26</v>
      </c>
      <c r="D255" s="236">
        <f>IF(D210=0,0,D11/D210*100)</f>
        <v>0</v>
      </c>
      <c r="E255" s="237"/>
      <c r="F255" s="238"/>
      <c r="G255" s="238"/>
      <c r="H255" s="230"/>
      <c r="I255" s="239"/>
      <c r="J255" s="239"/>
      <c r="K255" s="239"/>
    </row>
    <row r="256" ht="25.5" customHeight="1" spans="1:11">
      <c r="A256" s="210"/>
      <c r="B256" s="210"/>
      <c r="C256" s="235" t="s">
        <v>106</v>
      </c>
      <c r="D256" s="236">
        <f>IF(D211=0,0,D12/D211*100)</f>
        <v>0</v>
      </c>
      <c r="E256" s="237"/>
      <c r="F256" s="238"/>
      <c r="G256" s="238"/>
      <c r="H256" s="230"/>
      <c r="I256" s="239"/>
      <c r="J256" s="239"/>
      <c r="K256" s="239"/>
    </row>
    <row r="257" ht="25.5" customHeight="1" spans="1:11">
      <c r="A257" s="210"/>
      <c r="B257" s="210"/>
      <c r="C257" s="235" t="s">
        <v>107</v>
      </c>
      <c r="D257" s="236">
        <f>D256-D255</f>
        <v>0</v>
      </c>
      <c r="E257" s="237"/>
      <c r="F257" s="238"/>
      <c r="G257" s="238"/>
      <c r="H257" s="230"/>
      <c r="I257" s="239"/>
      <c r="J257" s="239"/>
      <c r="K257" s="239"/>
    </row>
    <row r="258" ht="25.5" customHeight="1" spans="1:11">
      <c r="A258" s="210" t="s">
        <v>238</v>
      </c>
      <c r="B258" s="210" t="s">
        <v>239</v>
      </c>
      <c r="C258" s="235" t="s">
        <v>26</v>
      </c>
      <c r="D258" s="236">
        <f>IF(D210=0,0,D15/D210)*100</f>
        <v>0</v>
      </c>
      <c r="E258" s="237" t="s">
        <v>22</v>
      </c>
      <c r="F258" s="265">
        <v>20</v>
      </c>
      <c r="G258" s="265">
        <v>24</v>
      </c>
      <c r="H258" s="241" t="s">
        <v>23</v>
      </c>
      <c r="I258" s="239"/>
      <c r="J258" s="239"/>
      <c r="K258" s="239"/>
    </row>
    <row r="259" ht="25.5" customHeight="1" spans="1:11">
      <c r="A259" s="210"/>
      <c r="B259" s="210"/>
      <c r="C259" s="235" t="s">
        <v>106</v>
      </c>
      <c r="D259" s="236">
        <f>IF(D211=0,0,D16/D211)*100</f>
        <v>0</v>
      </c>
      <c r="E259" s="237" t="s">
        <v>22</v>
      </c>
      <c r="F259" s="265">
        <v>20</v>
      </c>
      <c r="G259" s="265">
        <v>24</v>
      </c>
      <c r="H259" s="241" t="s">
        <v>23</v>
      </c>
      <c r="I259" s="239"/>
      <c r="J259" s="239"/>
      <c r="K259" s="239"/>
    </row>
    <row r="260" ht="25.5" customHeight="1" spans="1:11">
      <c r="A260" s="210"/>
      <c r="B260" s="210"/>
      <c r="C260" s="235" t="s">
        <v>107</v>
      </c>
      <c r="D260" s="236">
        <f>D259-D258</f>
        <v>0</v>
      </c>
      <c r="E260" s="237" t="s">
        <v>22</v>
      </c>
      <c r="F260" s="265">
        <v>-1</v>
      </c>
      <c r="G260" s="265">
        <v>1</v>
      </c>
      <c r="H260" s="241" t="s">
        <v>23</v>
      </c>
      <c r="I260" s="239"/>
      <c r="J260" s="239"/>
      <c r="K260" s="239"/>
    </row>
    <row r="261" ht="25.5" customHeight="1" spans="1:11">
      <c r="A261" s="291"/>
      <c r="B261" s="291"/>
      <c r="C261" s="292"/>
      <c r="D261" s="291"/>
      <c r="E261" s="291"/>
      <c r="F261" s="291"/>
      <c r="G261" s="293"/>
      <c r="H261" s="294"/>
      <c r="I261" s="293"/>
      <c r="J261" s="293"/>
      <c r="K261" s="293"/>
    </row>
  </sheetData>
  <mergeCells count="153">
    <mergeCell ref="A1:K1"/>
    <mergeCell ref="F4:G4"/>
    <mergeCell ref="A6:I6"/>
    <mergeCell ref="A31:I31"/>
    <mergeCell ref="A50:I50"/>
    <mergeCell ref="A89:I89"/>
    <mergeCell ref="A132:I132"/>
    <mergeCell ref="A145:I145"/>
    <mergeCell ref="A209:I209"/>
    <mergeCell ref="A248:I248"/>
    <mergeCell ref="A4:A5"/>
    <mergeCell ref="A7:A10"/>
    <mergeCell ref="A11:A14"/>
    <mergeCell ref="A15:A18"/>
    <mergeCell ref="A19:A22"/>
    <mergeCell ref="A23:A26"/>
    <mergeCell ref="A27:A30"/>
    <mergeCell ref="A32:A33"/>
    <mergeCell ref="A34:A35"/>
    <mergeCell ref="A36:A39"/>
    <mergeCell ref="A40:A43"/>
    <mergeCell ref="A44:A46"/>
    <mergeCell ref="A47:A49"/>
    <mergeCell ref="A51:A54"/>
    <mergeCell ref="A55:A58"/>
    <mergeCell ref="A59:A64"/>
    <mergeCell ref="A65:A68"/>
    <mergeCell ref="A69:A72"/>
    <mergeCell ref="A73:A75"/>
    <mergeCell ref="A76:A78"/>
    <mergeCell ref="A79:A82"/>
    <mergeCell ref="A83:A84"/>
    <mergeCell ref="A85:A88"/>
    <mergeCell ref="A90:A93"/>
    <mergeCell ref="A94:A97"/>
    <mergeCell ref="A98:A101"/>
    <mergeCell ref="A102:A105"/>
    <mergeCell ref="A106:A111"/>
    <mergeCell ref="A112:A115"/>
    <mergeCell ref="A116:A119"/>
    <mergeCell ref="A120:A123"/>
    <mergeCell ref="A124:A127"/>
    <mergeCell ref="A128:A131"/>
    <mergeCell ref="A133:A136"/>
    <mergeCell ref="A137:A140"/>
    <mergeCell ref="A141:A144"/>
    <mergeCell ref="A146:A149"/>
    <mergeCell ref="A150:A153"/>
    <mergeCell ref="A154:A157"/>
    <mergeCell ref="A158:A161"/>
    <mergeCell ref="A162:A164"/>
    <mergeCell ref="A165:A168"/>
    <mergeCell ref="A169:A172"/>
    <mergeCell ref="A173:A176"/>
    <mergeCell ref="A177:A180"/>
    <mergeCell ref="A181:A184"/>
    <mergeCell ref="A185:A188"/>
    <mergeCell ref="A189:A192"/>
    <mergeCell ref="A193:A196"/>
    <mergeCell ref="A197:A199"/>
    <mergeCell ref="A200:A202"/>
    <mergeCell ref="A203:A205"/>
    <mergeCell ref="A206:A208"/>
    <mergeCell ref="A210:A213"/>
    <mergeCell ref="A214:A217"/>
    <mergeCell ref="A218:A221"/>
    <mergeCell ref="A222:A224"/>
    <mergeCell ref="A225:A228"/>
    <mergeCell ref="A229:A231"/>
    <mergeCell ref="A232:A235"/>
    <mergeCell ref="A236:A237"/>
    <mergeCell ref="A238:A241"/>
    <mergeCell ref="A242:A243"/>
    <mergeCell ref="A244:A247"/>
    <mergeCell ref="A249:A251"/>
    <mergeCell ref="A252:A254"/>
    <mergeCell ref="A255:A257"/>
    <mergeCell ref="A258:A260"/>
    <mergeCell ref="B4:B5"/>
    <mergeCell ref="B7:B10"/>
    <mergeCell ref="B11:B14"/>
    <mergeCell ref="B15:B18"/>
    <mergeCell ref="B19:B22"/>
    <mergeCell ref="B23:B26"/>
    <mergeCell ref="B27:B30"/>
    <mergeCell ref="B32:B33"/>
    <mergeCell ref="B34:B35"/>
    <mergeCell ref="B36:B39"/>
    <mergeCell ref="B40:B43"/>
    <mergeCell ref="B44:B46"/>
    <mergeCell ref="B47:B49"/>
    <mergeCell ref="B51:B54"/>
    <mergeCell ref="B55:B58"/>
    <mergeCell ref="B59:B64"/>
    <mergeCell ref="B65:B68"/>
    <mergeCell ref="B69:B72"/>
    <mergeCell ref="B73:B75"/>
    <mergeCell ref="B76:B78"/>
    <mergeCell ref="B79:B82"/>
    <mergeCell ref="B83:B84"/>
    <mergeCell ref="B85:B88"/>
    <mergeCell ref="B90:B93"/>
    <mergeCell ref="B94:B97"/>
    <mergeCell ref="B98:B101"/>
    <mergeCell ref="B102:B105"/>
    <mergeCell ref="B106:B111"/>
    <mergeCell ref="B112:B115"/>
    <mergeCell ref="B116:B119"/>
    <mergeCell ref="B120:B123"/>
    <mergeCell ref="B124:B127"/>
    <mergeCell ref="B128:B131"/>
    <mergeCell ref="B133:B136"/>
    <mergeCell ref="B137:B140"/>
    <mergeCell ref="B141:B144"/>
    <mergeCell ref="B146:B149"/>
    <mergeCell ref="B150:B153"/>
    <mergeCell ref="B154:B157"/>
    <mergeCell ref="B158:B161"/>
    <mergeCell ref="B162:B164"/>
    <mergeCell ref="B165:B168"/>
    <mergeCell ref="B169:B172"/>
    <mergeCell ref="B173:B176"/>
    <mergeCell ref="B177:B180"/>
    <mergeCell ref="B181:B184"/>
    <mergeCell ref="B185:B188"/>
    <mergeCell ref="B189:B192"/>
    <mergeCell ref="B193:B196"/>
    <mergeCell ref="B197:B199"/>
    <mergeCell ref="B200:B202"/>
    <mergeCell ref="B203:B205"/>
    <mergeCell ref="B206:B208"/>
    <mergeCell ref="B210:B213"/>
    <mergeCell ref="B214:B217"/>
    <mergeCell ref="B218:B221"/>
    <mergeCell ref="B222:B224"/>
    <mergeCell ref="B225:B228"/>
    <mergeCell ref="B229:B231"/>
    <mergeCell ref="B232:B235"/>
    <mergeCell ref="B236:B237"/>
    <mergeCell ref="B238:B241"/>
    <mergeCell ref="B242:B243"/>
    <mergeCell ref="B244:B247"/>
    <mergeCell ref="B249:B251"/>
    <mergeCell ref="B252:B254"/>
    <mergeCell ref="B255:B257"/>
    <mergeCell ref="B258:B260"/>
    <mergeCell ref="C4:C5"/>
    <mergeCell ref="D4:D5"/>
    <mergeCell ref="E4:E5"/>
    <mergeCell ref="H4:H5"/>
    <mergeCell ref="I4:I5"/>
    <mergeCell ref="J4:J5"/>
    <mergeCell ref="K4:K5"/>
  </mergeCells>
  <printOptions horizontalCentered="1"/>
  <pageMargins left="1.18110236220472" right="1.18110236220472" top="1.18110236220472" bottom="1.18110236220472" header="0.51181" footer="0.51181"/>
  <pageSetup paperSize="9" scale="75" pageOrder="overThenDown" orientation="landscape" errors="blank"/>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2"/>
  <sheetViews>
    <sheetView zoomScalePageLayoutView="60" workbookViewId="0">
      <pane topLeftCell="F43" activePane="bottomRight" state="frozen"/>
      <selection activeCell="A1" sqref="$A1:$XFD1048576"/>
    </sheetView>
  </sheetViews>
  <sheetFormatPr defaultColWidth="8" defaultRowHeight="13.5"/>
  <cols>
    <col min="1" max="1" width="22.8" style="1"/>
    <col min="2" max="2" width="33.4166666666667" style="1"/>
    <col min="3" max="3" width="36.2833333333333" style="1"/>
    <col min="4" max="4" width="23.2333333333333" style="1"/>
    <col min="5" max="5" width="5.73333333333333" style="1"/>
    <col min="6" max="6" width="8.6" style="1"/>
    <col min="7" max="7" width="8.74166666666667" style="1"/>
    <col min="8" max="8" width="6.73333333333333" style="1"/>
    <col min="9" max="11" width="32.9833333333333" style="1"/>
  </cols>
  <sheetData>
    <row r="1" ht="38.25" customHeight="1" spans="1:11">
      <c r="A1" s="64" t="s">
        <v>240</v>
      </c>
      <c r="B1" s="65"/>
      <c r="C1" s="64"/>
      <c r="D1" s="65"/>
      <c r="E1" s="65"/>
      <c r="F1" s="65"/>
      <c r="G1" s="65"/>
      <c r="H1" s="3"/>
      <c r="I1" s="65"/>
      <c r="J1" s="65"/>
      <c r="K1" s="65"/>
    </row>
    <row r="2" ht="22.5" customHeight="1" spans="1:11">
      <c r="A2" s="66" t="s">
        <v>241</v>
      </c>
      <c r="B2" s="67"/>
      <c r="C2" s="66"/>
      <c r="D2" s="67"/>
      <c r="E2" s="67"/>
      <c r="F2" s="67"/>
      <c r="G2" s="67"/>
      <c r="H2" s="3"/>
      <c r="I2" s="67"/>
      <c r="J2" s="67"/>
      <c r="K2" s="67"/>
    </row>
    <row r="3" ht="22.5" customHeight="1" spans="1:11">
      <c r="A3" s="6" t="s">
        <v>2</v>
      </c>
      <c r="B3" s="68"/>
      <c r="C3" s="209"/>
      <c r="D3" s="69"/>
      <c r="E3" s="69"/>
      <c r="F3" s="69"/>
      <c r="G3" s="69"/>
      <c r="H3" s="8"/>
      <c r="I3" s="69"/>
      <c r="J3" s="69"/>
      <c r="K3" s="69" t="s">
        <v>3</v>
      </c>
    </row>
    <row r="4" ht="22.5" customHeight="1" spans="1:11">
      <c r="A4" s="11" t="s">
        <v>4</v>
      </c>
      <c r="B4" s="70" t="s">
        <v>5</v>
      </c>
      <c r="C4" s="11" t="s">
        <v>6</v>
      </c>
      <c r="D4" s="10" t="s">
        <v>7</v>
      </c>
      <c r="E4" s="11" t="s">
        <v>8</v>
      </c>
      <c r="F4" s="10" t="s">
        <v>9</v>
      </c>
      <c r="G4" s="10"/>
      <c r="H4" s="11" t="s">
        <v>10</v>
      </c>
      <c r="I4" s="10" t="s">
        <v>11</v>
      </c>
      <c r="J4" s="10" t="s">
        <v>12</v>
      </c>
      <c r="K4" s="10" t="s">
        <v>13</v>
      </c>
    </row>
    <row r="5" ht="22.5" customHeight="1" spans="1:11">
      <c r="A5" s="11"/>
      <c r="B5" s="71"/>
      <c r="C5" s="11"/>
      <c r="D5" s="10"/>
      <c r="E5" s="10"/>
      <c r="F5" s="10" t="s">
        <v>14</v>
      </c>
      <c r="G5" s="10" t="s">
        <v>15</v>
      </c>
      <c r="H5" s="10"/>
      <c r="I5" s="10"/>
      <c r="J5" s="10"/>
      <c r="K5" s="10"/>
    </row>
    <row r="6" ht="22.5" customHeight="1" spans="1:11">
      <c r="A6" s="12" t="s">
        <v>16</v>
      </c>
      <c r="B6" s="13"/>
      <c r="C6" s="12"/>
      <c r="D6" s="13"/>
      <c r="E6" s="13"/>
      <c r="F6" s="13"/>
      <c r="G6" s="13"/>
      <c r="H6" s="14"/>
      <c r="I6" s="13"/>
      <c r="J6" s="13"/>
      <c r="K6" s="13"/>
    </row>
    <row r="7" ht="22.5" customHeight="1" spans="1:11">
      <c r="A7" s="210" t="s">
        <v>242</v>
      </c>
      <c r="B7" s="211" t="s">
        <v>18</v>
      </c>
      <c r="C7" s="210" t="s">
        <v>19</v>
      </c>
      <c r="D7" s="18">
        <v>0</v>
      </c>
      <c r="E7" s="141"/>
      <c r="F7" s="20"/>
      <c r="G7" s="20"/>
      <c r="H7" s="21"/>
      <c r="I7" s="15"/>
      <c r="J7" s="15"/>
      <c r="K7" s="15"/>
    </row>
    <row r="8" ht="22.5" customHeight="1" spans="1:11">
      <c r="A8" s="210"/>
      <c r="B8" s="212"/>
      <c r="C8" s="210" t="s">
        <v>20</v>
      </c>
      <c r="D8" s="18">
        <v>0</v>
      </c>
      <c r="E8" s="19"/>
      <c r="F8" s="20"/>
      <c r="G8" s="20"/>
      <c r="H8" s="21"/>
      <c r="I8" s="15"/>
      <c r="J8" s="15"/>
      <c r="K8" s="15"/>
    </row>
    <row r="9" ht="22.5" customHeight="1" spans="1:11">
      <c r="A9" s="213"/>
      <c r="B9" s="214"/>
      <c r="C9" s="213" t="s">
        <v>21</v>
      </c>
      <c r="D9" s="18">
        <f>D7-D8</f>
        <v>0</v>
      </c>
      <c r="E9" s="28" t="s">
        <v>22</v>
      </c>
      <c r="F9" s="29">
        <v>0</v>
      </c>
      <c r="G9" s="29">
        <v>0</v>
      </c>
      <c r="H9" s="33" t="s">
        <v>23</v>
      </c>
      <c r="I9" s="34"/>
      <c r="J9" s="34"/>
      <c r="K9" s="34"/>
    </row>
    <row r="10" ht="22.5" customHeight="1" spans="1:11">
      <c r="A10" s="215" t="s">
        <v>24</v>
      </c>
      <c r="B10" s="216" t="s">
        <v>243</v>
      </c>
      <c r="C10" s="215" t="s">
        <v>26</v>
      </c>
      <c r="D10" s="25">
        <v>0</v>
      </c>
      <c r="E10" s="38"/>
      <c r="F10" s="39"/>
      <c r="G10" s="39"/>
      <c r="H10" s="115"/>
      <c r="I10" s="35"/>
      <c r="J10" s="35"/>
      <c r="K10" s="35"/>
    </row>
    <row r="11" ht="22.5" customHeight="1" spans="1:11">
      <c r="A11" s="210"/>
      <c r="B11" s="212"/>
      <c r="C11" s="210" t="s">
        <v>27</v>
      </c>
      <c r="D11" s="25">
        <v>0</v>
      </c>
      <c r="E11" s="19"/>
      <c r="F11" s="20"/>
      <c r="G11" s="20"/>
      <c r="H11" s="62"/>
      <c r="I11" s="15"/>
      <c r="J11" s="15"/>
      <c r="K11" s="15"/>
    </row>
    <row r="12" ht="22.5" customHeight="1" spans="1:11">
      <c r="A12" s="210"/>
      <c r="B12" s="217"/>
      <c r="C12" s="210" t="s">
        <v>21</v>
      </c>
      <c r="D12" s="18">
        <f>D10-D11</f>
        <v>0</v>
      </c>
      <c r="E12" s="19" t="s">
        <v>22</v>
      </c>
      <c r="F12" s="22">
        <v>0</v>
      </c>
      <c r="G12" s="22">
        <v>0</v>
      </c>
      <c r="H12" s="23" t="s">
        <v>23</v>
      </c>
      <c r="I12" s="24"/>
      <c r="J12" s="24"/>
      <c r="K12" s="24"/>
    </row>
    <row r="13" ht="22.5" customHeight="1" spans="1:11">
      <c r="A13" s="210" t="s">
        <v>244</v>
      </c>
      <c r="B13" s="211" t="s">
        <v>35</v>
      </c>
      <c r="C13" s="210" t="s">
        <v>26</v>
      </c>
      <c r="D13" s="18">
        <v>0</v>
      </c>
      <c r="E13" s="19"/>
      <c r="F13" s="20"/>
      <c r="G13" s="20"/>
      <c r="H13" s="62"/>
      <c r="I13" s="15"/>
      <c r="J13" s="15"/>
      <c r="K13" s="15"/>
    </row>
    <row r="14" ht="22.5" customHeight="1" spans="1:11">
      <c r="A14" s="210"/>
      <c r="B14" s="212"/>
      <c r="C14" s="210" t="s">
        <v>36</v>
      </c>
      <c r="D14" s="25">
        <v>0</v>
      </c>
      <c r="E14" s="19"/>
      <c r="F14" s="20"/>
      <c r="G14" s="20"/>
      <c r="H14" s="62"/>
      <c r="I14" s="15"/>
      <c r="J14" s="15"/>
      <c r="K14" s="15"/>
    </row>
    <row r="15" ht="22.5" customHeight="1" spans="1:11">
      <c r="A15" s="210"/>
      <c r="B15" s="217"/>
      <c r="C15" s="210" t="s">
        <v>21</v>
      </c>
      <c r="D15" s="18">
        <f>D13-D14</f>
        <v>0</v>
      </c>
      <c r="E15" s="19" t="s">
        <v>22</v>
      </c>
      <c r="F15" s="22">
        <v>0</v>
      </c>
      <c r="G15" s="22">
        <v>0</v>
      </c>
      <c r="H15" s="23" t="s">
        <v>23</v>
      </c>
      <c r="I15" s="24"/>
      <c r="J15" s="24"/>
      <c r="K15" s="24"/>
    </row>
    <row r="16" ht="22.5" customHeight="1" spans="1:11">
      <c r="A16" s="12" t="s">
        <v>41</v>
      </c>
      <c r="B16" s="13"/>
      <c r="C16" s="12"/>
      <c r="D16" s="13"/>
      <c r="E16" s="13"/>
      <c r="F16" s="13"/>
      <c r="G16" s="13"/>
      <c r="H16" s="14"/>
      <c r="I16" s="13"/>
      <c r="J16" s="13"/>
      <c r="K16" s="13"/>
    </row>
    <row r="17" ht="22.5" customHeight="1" spans="1:11">
      <c r="A17" s="210" t="s">
        <v>245</v>
      </c>
      <c r="B17" s="211" t="s">
        <v>246</v>
      </c>
      <c r="C17" s="210" t="s">
        <v>44</v>
      </c>
      <c r="D17" s="18">
        <v>0</v>
      </c>
      <c r="E17" s="19"/>
      <c r="F17" s="20"/>
      <c r="G17" s="20"/>
      <c r="H17" s="21"/>
      <c r="I17" s="15"/>
      <c r="J17" s="15"/>
      <c r="K17" s="15"/>
    </row>
    <row r="18" ht="22.5" customHeight="1" spans="1:11">
      <c r="A18" s="210"/>
      <c r="B18" s="212"/>
      <c r="C18" s="210" t="s">
        <v>26</v>
      </c>
      <c r="D18" s="18">
        <v>0</v>
      </c>
      <c r="E18" s="19"/>
      <c r="F18" s="20"/>
      <c r="G18" s="20"/>
      <c r="H18" s="21"/>
      <c r="I18" s="15"/>
      <c r="J18" s="15"/>
      <c r="K18" s="15"/>
    </row>
    <row r="19" ht="22.5" customHeight="1" spans="1:11">
      <c r="A19" s="210"/>
      <c r="B19" s="217"/>
      <c r="C19" s="210" t="s">
        <v>45</v>
      </c>
      <c r="D19" s="18">
        <f>IF(D17=0,0,D18/D17)*100</f>
        <v>0</v>
      </c>
      <c r="E19" s="19" t="s">
        <v>22</v>
      </c>
      <c r="F19" s="22">
        <v>95</v>
      </c>
      <c r="G19" s="22">
        <v>105</v>
      </c>
      <c r="H19" s="23" t="s">
        <v>23</v>
      </c>
      <c r="I19" s="24"/>
      <c r="J19" s="24"/>
      <c r="K19" s="24"/>
    </row>
    <row r="20" ht="22.5" customHeight="1" spans="1:11">
      <c r="A20" s="210" t="s">
        <v>46</v>
      </c>
      <c r="B20" s="211" t="s">
        <v>247</v>
      </c>
      <c r="C20" s="210" t="s">
        <v>44</v>
      </c>
      <c r="D20" s="18">
        <v>0</v>
      </c>
      <c r="E20" s="19"/>
      <c r="F20" s="20"/>
      <c r="G20" s="20"/>
      <c r="H20" s="21"/>
      <c r="I20" s="15"/>
      <c r="J20" s="15"/>
      <c r="K20" s="15"/>
    </row>
    <row r="21" ht="22.5" customHeight="1" spans="1:11">
      <c r="A21" s="210"/>
      <c r="B21" s="212"/>
      <c r="C21" s="210" t="s">
        <v>26</v>
      </c>
      <c r="D21" s="18">
        <v>0</v>
      </c>
      <c r="E21" s="19"/>
      <c r="F21" s="20"/>
      <c r="G21" s="20"/>
      <c r="H21" s="21"/>
      <c r="I21" s="15"/>
      <c r="J21" s="15"/>
      <c r="K21" s="15"/>
    </row>
    <row r="22" ht="22.5" customHeight="1" spans="1:11">
      <c r="A22" s="210"/>
      <c r="B22" s="217"/>
      <c r="C22" s="210" t="s">
        <v>45</v>
      </c>
      <c r="D22" s="18">
        <f>IF(D20=0,0,D21/D20)*100</f>
        <v>0</v>
      </c>
      <c r="E22" s="19" t="s">
        <v>22</v>
      </c>
      <c r="F22" s="22">
        <v>95</v>
      </c>
      <c r="G22" s="22">
        <v>105</v>
      </c>
      <c r="H22" s="23" t="s">
        <v>23</v>
      </c>
      <c r="I22" s="24"/>
      <c r="J22" s="24"/>
      <c r="K22" s="24"/>
    </row>
    <row r="23" ht="22.5" customHeight="1" spans="1:11">
      <c r="A23" s="210" t="s">
        <v>248</v>
      </c>
      <c r="B23" s="211" t="s">
        <v>249</v>
      </c>
      <c r="C23" s="210" t="s">
        <v>44</v>
      </c>
      <c r="D23" s="18">
        <v>0</v>
      </c>
      <c r="E23" s="19"/>
      <c r="F23" s="20"/>
      <c r="G23" s="20"/>
      <c r="H23" s="21"/>
      <c r="I23" s="15"/>
      <c r="J23" s="15"/>
      <c r="K23" s="15"/>
    </row>
    <row r="24" ht="22.5" customHeight="1" spans="1:11">
      <c r="A24" s="210"/>
      <c r="B24" s="212"/>
      <c r="C24" s="210" t="s">
        <v>26</v>
      </c>
      <c r="D24" s="18">
        <v>0</v>
      </c>
      <c r="E24" s="19"/>
      <c r="F24" s="20"/>
      <c r="G24" s="20"/>
      <c r="H24" s="21"/>
      <c r="I24" s="15"/>
      <c r="J24" s="15"/>
      <c r="K24" s="15"/>
    </row>
    <row r="25" ht="22.5" customHeight="1" spans="1:11">
      <c r="A25" s="210"/>
      <c r="B25" s="217"/>
      <c r="C25" s="210" t="s">
        <v>45</v>
      </c>
      <c r="D25" s="18">
        <f>IF(D23=0,0,D24/D23)*100</f>
        <v>0</v>
      </c>
      <c r="E25" s="19" t="s">
        <v>22</v>
      </c>
      <c r="F25" s="22">
        <v>95</v>
      </c>
      <c r="G25" s="22">
        <v>105</v>
      </c>
      <c r="H25" s="23" t="s">
        <v>23</v>
      </c>
      <c r="I25" s="24"/>
      <c r="J25" s="24"/>
      <c r="K25" s="24"/>
    </row>
    <row r="26" ht="22.5" customHeight="1" spans="1:11">
      <c r="A26" s="210" t="s">
        <v>250</v>
      </c>
      <c r="B26" s="211" t="s">
        <v>251</v>
      </c>
      <c r="C26" s="210" t="s">
        <v>44</v>
      </c>
      <c r="D26" s="18">
        <v>0</v>
      </c>
      <c r="E26" s="19"/>
      <c r="F26" s="20"/>
      <c r="G26" s="20"/>
      <c r="H26" s="21"/>
      <c r="I26" s="15"/>
      <c r="J26" s="15"/>
      <c r="K26" s="15"/>
    </row>
    <row r="27" ht="22.5" customHeight="1" spans="1:11">
      <c r="A27" s="210"/>
      <c r="B27" s="212"/>
      <c r="C27" s="210" t="s">
        <v>26</v>
      </c>
      <c r="D27" s="18">
        <v>0</v>
      </c>
      <c r="E27" s="19"/>
      <c r="F27" s="20"/>
      <c r="G27" s="20"/>
      <c r="H27" s="21"/>
      <c r="I27" s="15"/>
      <c r="J27" s="15"/>
      <c r="K27" s="15"/>
    </row>
    <row r="28" ht="22.5" customHeight="1" spans="1:11">
      <c r="A28" s="210"/>
      <c r="B28" s="217"/>
      <c r="C28" s="210" t="s">
        <v>45</v>
      </c>
      <c r="D28" s="18">
        <f>IF(D26=0,0,D27/D26)*100</f>
        <v>0</v>
      </c>
      <c r="E28" s="19" t="s">
        <v>22</v>
      </c>
      <c r="F28" s="22">
        <v>95</v>
      </c>
      <c r="G28" s="22">
        <v>105</v>
      </c>
      <c r="H28" s="23" t="s">
        <v>23</v>
      </c>
      <c r="I28" s="24"/>
      <c r="J28" s="24"/>
      <c r="K28" s="24"/>
    </row>
    <row r="29" ht="22.5" customHeight="1" spans="1:11">
      <c r="A29" s="210" t="s">
        <v>252</v>
      </c>
      <c r="B29" s="211" t="s">
        <v>253</v>
      </c>
      <c r="C29" s="210" t="s">
        <v>44</v>
      </c>
      <c r="D29" s="18">
        <v>0</v>
      </c>
      <c r="E29" s="19"/>
      <c r="F29" s="20"/>
      <c r="G29" s="20"/>
      <c r="H29" s="21"/>
      <c r="I29" s="15"/>
      <c r="J29" s="15"/>
      <c r="K29" s="15"/>
    </row>
    <row r="30" ht="22.5" customHeight="1" spans="1:11">
      <c r="A30" s="210"/>
      <c r="B30" s="212"/>
      <c r="C30" s="210" t="s">
        <v>26</v>
      </c>
      <c r="D30" s="18">
        <v>0</v>
      </c>
      <c r="E30" s="19"/>
      <c r="F30" s="20"/>
      <c r="G30" s="20"/>
      <c r="H30" s="21"/>
      <c r="I30" s="15"/>
      <c r="J30" s="15"/>
      <c r="K30" s="15"/>
    </row>
    <row r="31" ht="22.5" customHeight="1" spans="1:11">
      <c r="A31" s="210"/>
      <c r="B31" s="217"/>
      <c r="C31" s="210" t="s">
        <v>45</v>
      </c>
      <c r="D31" s="18">
        <f>IF(D29=0,0,D30/D29)*100</f>
        <v>0</v>
      </c>
      <c r="E31" s="19" t="s">
        <v>22</v>
      </c>
      <c r="F31" s="22">
        <v>95</v>
      </c>
      <c r="G31" s="22">
        <v>105</v>
      </c>
      <c r="H31" s="23" t="s">
        <v>23</v>
      </c>
      <c r="I31" s="24"/>
      <c r="J31" s="24"/>
      <c r="K31" s="24"/>
    </row>
    <row r="32" ht="22.5" customHeight="1" spans="1:11">
      <c r="A32" s="12" t="s">
        <v>52</v>
      </c>
      <c r="B32" s="13"/>
      <c r="C32" s="12"/>
      <c r="D32" s="13"/>
      <c r="E32" s="13"/>
      <c r="F32" s="13"/>
      <c r="G32" s="13"/>
      <c r="H32" s="14"/>
      <c r="I32" s="13"/>
      <c r="J32" s="13"/>
      <c r="K32" s="13"/>
    </row>
    <row r="33" ht="22.5" customHeight="1" spans="1:11">
      <c r="A33" s="210" t="s">
        <v>254</v>
      </c>
      <c r="B33" s="211" t="s">
        <v>246</v>
      </c>
      <c r="C33" s="210" t="s">
        <v>54</v>
      </c>
      <c r="D33" s="18">
        <v>0</v>
      </c>
      <c r="E33" s="19"/>
      <c r="F33" s="20"/>
      <c r="G33" s="20"/>
      <c r="H33" s="21"/>
      <c r="I33" s="15"/>
      <c r="J33" s="15"/>
      <c r="K33" s="15"/>
    </row>
    <row r="34" ht="22.5" customHeight="1" spans="1:11">
      <c r="A34" s="210"/>
      <c r="B34" s="212"/>
      <c r="C34" s="210" t="s">
        <v>26</v>
      </c>
      <c r="D34" s="18">
        <v>0</v>
      </c>
      <c r="E34" s="19"/>
      <c r="F34" s="20"/>
      <c r="G34" s="20"/>
      <c r="H34" s="21"/>
      <c r="I34" s="15"/>
      <c r="J34" s="15"/>
      <c r="K34" s="15"/>
    </row>
    <row r="35" ht="22.5" customHeight="1" spans="1:11">
      <c r="A35" s="210"/>
      <c r="B35" s="217"/>
      <c r="C35" s="210" t="s">
        <v>55</v>
      </c>
      <c r="D35" s="18">
        <f>IF(D34=0,0,D33/D34)*100</f>
        <v>0</v>
      </c>
      <c r="E35" s="19" t="s">
        <v>22</v>
      </c>
      <c r="F35" s="22">
        <v>65</v>
      </c>
      <c r="G35" s="22">
        <v>80</v>
      </c>
      <c r="H35" s="23" t="s">
        <v>23</v>
      </c>
      <c r="I35" s="24"/>
      <c r="J35" s="24"/>
      <c r="K35" s="24"/>
    </row>
    <row r="36" ht="22.5" customHeight="1" spans="1:11">
      <c r="A36" s="210" t="s">
        <v>56</v>
      </c>
      <c r="B36" s="211" t="s">
        <v>255</v>
      </c>
      <c r="C36" s="210" t="s">
        <v>54</v>
      </c>
      <c r="D36" s="18">
        <v>0</v>
      </c>
      <c r="E36" s="19"/>
      <c r="F36" s="20"/>
      <c r="G36" s="20"/>
      <c r="H36" s="21"/>
      <c r="I36" s="15"/>
      <c r="J36" s="15"/>
      <c r="K36" s="15"/>
    </row>
    <row r="37" ht="22.5" customHeight="1" spans="1:11">
      <c r="A37" s="210"/>
      <c r="B37" s="212"/>
      <c r="C37" s="210" t="s">
        <v>57</v>
      </c>
      <c r="D37" s="18">
        <v>0</v>
      </c>
      <c r="E37" s="19"/>
      <c r="F37" s="20"/>
      <c r="G37" s="20"/>
      <c r="H37" s="21"/>
      <c r="I37" s="15"/>
      <c r="J37" s="15"/>
      <c r="K37" s="15"/>
    </row>
    <row r="38" ht="22.5" customHeight="1" spans="1:11">
      <c r="A38" s="210"/>
      <c r="B38" s="217"/>
      <c r="C38" s="210" t="s">
        <v>55</v>
      </c>
      <c r="D38" s="18">
        <f>IF(D37=0,0,D36/D37)*100</f>
        <v>0</v>
      </c>
      <c r="E38" s="19" t="s">
        <v>22</v>
      </c>
      <c r="F38" s="22">
        <v>75</v>
      </c>
      <c r="G38" s="22">
        <v>100</v>
      </c>
      <c r="H38" s="23" t="s">
        <v>23</v>
      </c>
      <c r="I38" s="24"/>
      <c r="J38" s="24"/>
      <c r="K38" s="24"/>
    </row>
    <row r="39" ht="22.5" customHeight="1" spans="1:11">
      <c r="A39" s="210" t="s">
        <v>256</v>
      </c>
      <c r="B39" s="211" t="s">
        <v>249</v>
      </c>
      <c r="C39" s="210" t="s">
        <v>54</v>
      </c>
      <c r="D39" s="18">
        <v>0</v>
      </c>
      <c r="E39" s="19"/>
      <c r="F39" s="20"/>
      <c r="G39" s="20"/>
      <c r="H39" s="21"/>
      <c r="I39" s="15"/>
      <c r="J39" s="15"/>
      <c r="K39" s="15"/>
    </row>
    <row r="40" ht="22.5" customHeight="1" spans="1:11">
      <c r="A40" s="210"/>
      <c r="B40" s="212"/>
      <c r="C40" s="210" t="s">
        <v>26</v>
      </c>
      <c r="D40" s="18">
        <v>0</v>
      </c>
      <c r="E40" s="19"/>
      <c r="F40" s="20"/>
      <c r="G40" s="20"/>
      <c r="H40" s="21"/>
      <c r="I40" s="15"/>
      <c r="J40" s="15"/>
      <c r="K40" s="15"/>
    </row>
    <row r="41" ht="22.5" customHeight="1" spans="1:11">
      <c r="A41" s="210"/>
      <c r="B41" s="217"/>
      <c r="C41" s="210" t="s">
        <v>55</v>
      </c>
      <c r="D41" s="18">
        <f>IF(D40=0,0,D39/D40)*100</f>
        <v>0</v>
      </c>
      <c r="E41" s="19" t="s">
        <v>22</v>
      </c>
      <c r="F41" s="22">
        <v>65</v>
      </c>
      <c r="G41" s="22">
        <v>80</v>
      </c>
      <c r="H41" s="23" t="s">
        <v>23</v>
      </c>
      <c r="I41" s="24"/>
      <c r="J41" s="24"/>
      <c r="K41" s="24"/>
    </row>
    <row r="42" ht="22.5" customHeight="1" spans="1:11">
      <c r="A42" s="210" t="s">
        <v>257</v>
      </c>
      <c r="B42" s="211" t="s">
        <v>251</v>
      </c>
      <c r="C42" s="210" t="s">
        <v>54</v>
      </c>
      <c r="D42" s="18">
        <v>0</v>
      </c>
      <c r="E42" s="19"/>
      <c r="F42" s="20"/>
      <c r="G42" s="20"/>
      <c r="H42" s="21"/>
      <c r="I42" s="15"/>
      <c r="J42" s="15"/>
      <c r="K42" s="15"/>
    </row>
    <row r="43" ht="22.5" customHeight="1" spans="1:11">
      <c r="A43" s="210"/>
      <c r="B43" s="212"/>
      <c r="C43" s="210" t="s">
        <v>26</v>
      </c>
      <c r="D43" s="18">
        <v>0</v>
      </c>
      <c r="E43" s="19"/>
      <c r="F43" s="20"/>
      <c r="G43" s="20"/>
      <c r="H43" s="21"/>
      <c r="I43" s="15"/>
      <c r="J43" s="15"/>
      <c r="K43" s="15"/>
    </row>
    <row r="44" ht="22.5" customHeight="1" spans="1:11">
      <c r="A44" s="210"/>
      <c r="B44" s="217"/>
      <c r="C44" s="210" t="s">
        <v>55</v>
      </c>
      <c r="D44" s="18">
        <f>IF(D43=0,0,D42/D43)*100</f>
        <v>0</v>
      </c>
      <c r="E44" s="19" t="s">
        <v>22</v>
      </c>
      <c r="F44" s="22">
        <v>65</v>
      </c>
      <c r="G44" s="22">
        <v>80</v>
      </c>
      <c r="H44" s="23" t="s">
        <v>23</v>
      </c>
      <c r="I44" s="24"/>
      <c r="J44" s="24"/>
      <c r="K44" s="24"/>
    </row>
    <row r="45" ht="22.5" customHeight="1" spans="1:11">
      <c r="A45" s="210" t="s">
        <v>258</v>
      </c>
      <c r="B45" s="211" t="s">
        <v>253</v>
      </c>
      <c r="C45" s="210" t="s">
        <v>54</v>
      </c>
      <c r="D45" s="18">
        <v>0</v>
      </c>
      <c r="E45" s="19"/>
      <c r="F45" s="20"/>
      <c r="G45" s="20"/>
      <c r="H45" s="21"/>
      <c r="I45" s="15"/>
      <c r="J45" s="15"/>
      <c r="K45" s="15"/>
    </row>
    <row r="46" ht="22.5" customHeight="1" spans="1:11">
      <c r="A46" s="210"/>
      <c r="B46" s="212"/>
      <c r="C46" s="210" t="s">
        <v>26</v>
      </c>
      <c r="D46" s="18">
        <v>0</v>
      </c>
      <c r="E46" s="19"/>
      <c r="F46" s="20"/>
      <c r="G46" s="20"/>
      <c r="H46" s="21"/>
      <c r="I46" s="15"/>
      <c r="J46" s="15"/>
      <c r="K46" s="15"/>
    </row>
    <row r="47" ht="22.5" customHeight="1" spans="1:11">
      <c r="A47" s="210"/>
      <c r="B47" s="217"/>
      <c r="C47" s="210" t="s">
        <v>55</v>
      </c>
      <c r="D47" s="18">
        <f>IF(D46=0,0,D45/D46)*100</f>
        <v>0</v>
      </c>
      <c r="E47" s="19" t="s">
        <v>22</v>
      </c>
      <c r="F47" s="22">
        <v>65</v>
      </c>
      <c r="G47" s="22">
        <v>80</v>
      </c>
      <c r="H47" s="23" t="s">
        <v>23</v>
      </c>
      <c r="I47" s="24"/>
      <c r="J47" s="24"/>
      <c r="K47" s="24"/>
    </row>
    <row r="48" ht="22.5" customHeight="1" spans="1:11">
      <c r="A48" s="210" t="s">
        <v>259</v>
      </c>
      <c r="B48" s="211" t="s">
        <v>260</v>
      </c>
      <c r="C48" s="210" t="s">
        <v>54</v>
      </c>
      <c r="D48" s="18">
        <v>0</v>
      </c>
      <c r="E48" s="19"/>
      <c r="F48" s="20"/>
      <c r="G48" s="20"/>
      <c r="H48" s="21"/>
      <c r="I48" s="15"/>
      <c r="J48" s="15"/>
      <c r="K48" s="15"/>
    </row>
    <row r="49" ht="22.5" customHeight="1" spans="1:11">
      <c r="A49" s="210"/>
      <c r="B49" s="212"/>
      <c r="C49" s="210" t="s">
        <v>26</v>
      </c>
      <c r="D49" s="18">
        <v>0</v>
      </c>
      <c r="E49" s="19"/>
      <c r="F49" s="20"/>
      <c r="G49" s="20"/>
      <c r="H49" s="21"/>
      <c r="I49" s="15"/>
      <c r="J49" s="15"/>
      <c r="K49" s="15"/>
    </row>
    <row r="50" ht="25.5" customHeight="1" spans="1:11">
      <c r="A50" s="210"/>
      <c r="B50" s="214"/>
      <c r="C50" s="210" t="s">
        <v>55</v>
      </c>
      <c r="D50" s="18">
        <f>IF(D49=0,0,D48/D49)*100</f>
        <v>0</v>
      </c>
      <c r="E50" s="19" t="s">
        <v>22</v>
      </c>
      <c r="F50" s="22">
        <v>90</v>
      </c>
      <c r="G50" s="22">
        <v>100</v>
      </c>
      <c r="H50" s="33" t="s">
        <v>23</v>
      </c>
      <c r="I50" s="34"/>
      <c r="J50" s="34"/>
      <c r="K50" s="34"/>
    </row>
    <row r="51" ht="22.5" customHeight="1" spans="1:11">
      <c r="A51" s="218" t="s">
        <v>261</v>
      </c>
      <c r="B51" s="121" t="s">
        <v>262</v>
      </c>
      <c r="C51" s="210" t="s">
        <v>54</v>
      </c>
      <c r="D51" s="139">
        <v>0</v>
      </c>
      <c r="E51" s="19"/>
      <c r="F51" s="20"/>
      <c r="G51" s="188"/>
      <c r="H51" s="54"/>
      <c r="I51" s="54"/>
      <c r="J51" s="54"/>
      <c r="K51" s="54"/>
    </row>
    <row r="52" ht="22.5" customHeight="1" spans="1:11">
      <c r="A52" s="218"/>
      <c r="B52" s="219"/>
      <c r="C52" s="210" t="s">
        <v>26</v>
      </c>
      <c r="D52" s="139">
        <v>0</v>
      </c>
      <c r="E52" s="19"/>
      <c r="F52" s="20"/>
      <c r="G52" s="188"/>
      <c r="H52" s="112"/>
      <c r="I52" s="112"/>
      <c r="J52" s="112"/>
      <c r="K52" s="112"/>
    </row>
    <row r="53" ht="22.5" customHeight="1" spans="1:11">
      <c r="A53" s="220"/>
      <c r="B53" s="219"/>
      <c r="C53" s="213" t="s">
        <v>55</v>
      </c>
      <c r="D53" s="18">
        <f>IF(D52=0,0,D51/D52)*100</f>
        <v>0</v>
      </c>
      <c r="E53" s="28" t="s">
        <v>22</v>
      </c>
      <c r="F53" s="29">
        <v>90</v>
      </c>
      <c r="G53" s="29">
        <v>100</v>
      </c>
      <c r="H53" s="33" t="s">
        <v>23</v>
      </c>
      <c r="I53" s="34"/>
      <c r="J53" s="34"/>
      <c r="K53" s="34"/>
    </row>
    <row r="54" ht="22.5" customHeight="1" spans="1:11">
      <c r="A54" s="215" t="s">
        <v>263</v>
      </c>
      <c r="B54" s="216" t="s">
        <v>264</v>
      </c>
      <c r="C54" s="215" t="s">
        <v>54</v>
      </c>
      <c r="D54" s="18">
        <v>0</v>
      </c>
      <c r="E54" s="38"/>
      <c r="F54" s="39"/>
      <c r="G54" s="39"/>
      <c r="H54" s="40"/>
      <c r="I54" s="35"/>
      <c r="J54" s="35"/>
      <c r="K54" s="35"/>
    </row>
    <row r="55" ht="22.5" customHeight="1" spans="1:11">
      <c r="A55" s="210"/>
      <c r="B55" s="212"/>
      <c r="C55" s="210" t="s">
        <v>26</v>
      </c>
      <c r="D55" s="18">
        <v>0</v>
      </c>
      <c r="E55" s="19"/>
      <c r="F55" s="20"/>
      <c r="G55" s="20"/>
      <c r="H55" s="21"/>
      <c r="I55" s="15"/>
      <c r="J55" s="15"/>
      <c r="K55" s="15"/>
    </row>
    <row r="56" ht="22.5" customHeight="1" spans="1:11">
      <c r="A56" s="210"/>
      <c r="B56" s="217"/>
      <c r="C56" s="210" t="s">
        <v>55</v>
      </c>
      <c r="D56" s="18">
        <f>IF(D55=0,0,D54/D55)*100</f>
        <v>0</v>
      </c>
      <c r="E56" s="19" t="s">
        <v>22</v>
      </c>
      <c r="F56" s="22">
        <v>90</v>
      </c>
      <c r="G56" s="22">
        <v>100</v>
      </c>
      <c r="H56" s="23" t="s">
        <v>23</v>
      </c>
      <c r="I56" s="24"/>
      <c r="J56" s="24"/>
      <c r="K56" s="24"/>
    </row>
    <row r="57" ht="22.5" customHeight="1" spans="1:11">
      <c r="A57" s="12" t="s">
        <v>81</v>
      </c>
      <c r="B57" s="13"/>
      <c r="C57" s="12"/>
      <c r="D57" s="13"/>
      <c r="E57" s="13"/>
      <c r="F57" s="13"/>
      <c r="G57" s="13"/>
      <c r="H57" s="14"/>
      <c r="I57" s="13"/>
      <c r="J57" s="13"/>
      <c r="K57" s="13"/>
    </row>
    <row r="58" ht="22.5" customHeight="1" spans="1:11">
      <c r="A58" s="210" t="s">
        <v>265</v>
      </c>
      <c r="B58" s="211" t="s">
        <v>266</v>
      </c>
      <c r="C58" s="210" t="s">
        <v>84</v>
      </c>
      <c r="D58" s="18">
        <v>0</v>
      </c>
      <c r="E58" s="19"/>
      <c r="F58" s="20"/>
      <c r="G58" s="20"/>
      <c r="H58" s="21"/>
      <c r="I58" s="15"/>
      <c r="J58" s="15"/>
      <c r="K58" s="15"/>
    </row>
    <row r="59" ht="22.5" customHeight="1" spans="1:11">
      <c r="A59" s="210"/>
      <c r="B59" s="212"/>
      <c r="C59" s="210" t="s">
        <v>26</v>
      </c>
      <c r="D59" s="18">
        <v>0</v>
      </c>
      <c r="E59" s="19"/>
      <c r="F59" s="20"/>
      <c r="G59" s="20"/>
      <c r="H59" s="21"/>
      <c r="I59" s="15"/>
      <c r="J59" s="15"/>
      <c r="K59" s="15"/>
    </row>
    <row r="60" ht="22.5" customHeight="1" spans="1:11">
      <c r="A60" s="210"/>
      <c r="B60" s="217"/>
      <c r="C60" s="210" t="s">
        <v>85</v>
      </c>
      <c r="D60" s="18">
        <f>IF(D58=0,0,D59/D58-1)*100</f>
        <v>0</v>
      </c>
      <c r="E60" s="19" t="s">
        <v>22</v>
      </c>
      <c r="F60" s="22">
        <v>0</v>
      </c>
      <c r="G60" s="22">
        <v>30</v>
      </c>
      <c r="H60" s="23" t="s">
        <v>23</v>
      </c>
      <c r="I60" s="24"/>
      <c r="J60" s="24"/>
      <c r="K60" s="24"/>
    </row>
    <row r="61" ht="22.5" customHeight="1" spans="1:11">
      <c r="A61" s="210" t="s">
        <v>86</v>
      </c>
      <c r="B61" s="211" t="s">
        <v>247</v>
      </c>
      <c r="C61" s="210" t="s">
        <v>84</v>
      </c>
      <c r="D61" s="18">
        <v>0</v>
      </c>
      <c r="E61" s="19"/>
      <c r="F61" s="20"/>
      <c r="G61" s="20"/>
      <c r="H61" s="21"/>
      <c r="I61" s="15"/>
      <c r="J61" s="15"/>
      <c r="K61" s="15"/>
    </row>
    <row r="62" ht="22.5" customHeight="1" spans="1:11">
      <c r="A62" s="210"/>
      <c r="B62" s="212"/>
      <c r="C62" s="210" t="s">
        <v>26</v>
      </c>
      <c r="D62" s="18">
        <v>0</v>
      </c>
      <c r="E62" s="19"/>
      <c r="F62" s="20"/>
      <c r="G62" s="20"/>
      <c r="H62" s="21"/>
      <c r="I62" s="15"/>
      <c r="J62" s="15"/>
      <c r="K62" s="15"/>
    </row>
    <row r="63" ht="22.5" customHeight="1" spans="1:11">
      <c r="A63" s="210"/>
      <c r="B63" s="217"/>
      <c r="C63" s="210" t="s">
        <v>85</v>
      </c>
      <c r="D63" s="18">
        <f>IF(D61=0,0,D62/D61-1)*100</f>
        <v>0</v>
      </c>
      <c r="E63" s="19" t="s">
        <v>22</v>
      </c>
      <c r="F63" s="22">
        <v>0</v>
      </c>
      <c r="G63" s="22">
        <v>30</v>
      </c>
      <c r="H63" s="23" t="s">
        <v>23</v>
      </c>
      <c r="I63" s="24"/>
      <c r="J63" s="24"/>
      <c r="K63" s="24"/>
    </row>
    <row r="64" ht="22.5" customHeight="1" spans="1:11">
      <c r="A64" s="210" t="s">
        <v>267</v>
      </c>
      <c r="B64" s="211" t="s">
        <v>249</v>
      </c>
      <c r="C64" s="210" t="s">
        <v>84</v>
      </c>
      <c r="D64" s="18">
        <v>0</v>
      </c>
      <c r="E64" s="19"/>
      <c r="F64" s="20"/>
      <c r="G64" s="20"/>
      <c r="H64" s="21"/>
      <c r="I64" s="15"/>
      <c r="J64" s="15"/>
      <c r="K64" s="15"/>
    </row>
    <row r="65" ht="22.5" customHeight="1" spans="1:11">
      <c r="A65" s="210"/>
      <c r="B65" s="212"/>
      <c r="C65" s="210" t="s">
        <v>26</v>
      </c>
      <c r="D65" s="18">
        <v>0</v>
      </c>
      <c r="E65" s="19"/>
      <c r="F65" s="20"/>
      <c r="G65" s="20"/>
      <c r="H65" s="21"/>
      <c r="I65" s="15"/>
      <c r="J65" s="15"/>
      <c r="K65" s="15"/>
    </row>
    <row r="66" ht="22.5" customHeight="1" spans="1:11">
      <c r="A66" s="210"/>
      <c r="B66" s="217"/>
      <c r="C66" s="210" t="s">
        <v>85</v>
      </c>
      <c r="D66" s="18">
        <f>IF(D64=0,0,D65/D64-1)*100</f>
        <v>0</v>
      </c>
      <c r="E66" s="19" t="s">
        <v>22</v>
      </c>
      <c r="F66" s="22">
        <v>0</v>
      </c>
      <c r="G66" s="22">
        <v>20</v>
      </c>
      <c r="H66" s="23" t="s">
        <v>23</v>
      </c>
      <c r="I66" s="24"/>
      <c r="J66" s="24"/>
      <c r="K66" s="24"/>
    </row>
    <row r="67" ht="22.5" customHeight="1" spans="1:11">
      <c r="A67" s="210" t="s">
        <v>268</v>
      </c>
      <c r="B67" s="211" t="s">
        <v>251</v>
      </c>
      <c r="C67" s="210" t="s">
        <v>84</v>
      </c>
      <c r="D67" s="18">
        <v>0</v>
      </c>
      <c r="E67" s="19"/>
      <c r="F67" s="20"/>
      <c r="G67" s="20"/>
      <c r="H67" s="21"/>
      <c r="I67" s="15"/>
      <c r="J67" s="15"/>
      <c r="K67" s="15"/>
    </row>
    <row r="68" ht="22.5" customHeight="1" spans="1:11">
      <c r="A68" s="210"/>
      <c r="B68" s="212"/>
      <c r="C68" s="210" t="s">
        <v>26</v>
      </c>
      <c r="D68" s="18">
        <v>0</v>
      </c>
      <c r="E68" s="19"/>
      <c r="F68" s="20"/>
      <c r="G68" s="20"/>
      <c r="H68" s="21"/>
      <c r="I68" s="15"/>
      <c r="J68" s="15"/>
      <c r="K68" s="15"/>
    </row>
    <row r="69" ht="22.5" customHeight="1" spans="1:11">
      <c r="A69" s="210"/>
      <c r="B69" s="217"/>
      <c r="C69" s="210" t="s">
        <v>85</v>
      </c>
      <c r="D69" s="18">
        <f>IF(D67=0,0,D68/D67-1)*100</f>
        <v>0</v>
      </c>
      <c r="E69" s="19" t="s">
        <v>22</v>
      </c>
      <c r="F69" s="22">
        <v>0</v>
      </c>
      <c r="G69" s="22">
        <v>20</v>
      </c>
      <c r="H69" s="23" t="s">
        <v>23</v>
      </c>
      <c r="I69" s="24"/>
      <c r="J69" s="24"/>
      <c r="K69" s="24"/>
    </row>
    <row r="70" ht="22.5" customHeight="1" spans="1:11">
      <c r="A70" s="210" t="s">
        <v>269</v>
      </c>
      <c r="B70" s="211" t="s">
        <v>253</v>
      </c>
      <c r="C70" s="210" t="s">
        <v>84</v>
      </c>
      <c r="D70" s="18">
        <v>0</v>
      </c>
      <c r="E70" s="19"/>
      <c r="F70" s="20"/>
      <c r="G70" s="20"/>
      <c r="H70" s="21"/>
      <c r="I70" s="15"/>
      <c r="J70" s="15"/>
      <c r="K70" s="15"/>
    </row>
    <row r="71" ht="22.5" customHeight="1" spans="1:11">
      <c r="A71" s="210"/>
      <c r="B71" s="212"/>
      <c r="C71" s="210" t="s">
        <v>26</v>
      </c>
      <c r="D71" s="18">
        <v>0</v>
      </c>
      <c r="E71" s="19"/>
      <c r="F71" s="20"/>
      <c r="G71" s="20"/>
      <c r="H71" s="21"/>
      <c r="I71" s="15"/>
      <c r="J71" s="15"/>
      <c r="K71" s="15"/>
    </row>
    <row r="72" ht="22.5" customHeight="1" spans="1:11">
      <c r="A72" s="210"/>
      <c r="B72" s="217"/>
      <c r="C72" s="210" t="s">
        <v>85</v>
      </c>
      <c r="D72" s="18">
        <f>IF(D70=0,0,D71/D70-1)*100</f>
        <v>0</v>
      </c>
      <c r="E72" s="19" t="s">
        <v>22</v>
      </c>
      <c r="F72" s="22">
        <v>-10</v>
      </c>
      <c r="G72" s="22">
        <v>30</v>
      </c>
      <c r="H72" s="23" t="s">
        <v>23</v>
      </c>
      <c r="I72" s="24"/>
      <c r="J72" s="24"/>
      <c r="K72" s="24"/>
    </row>
    <row r="73" ht="22.5" customHeight="1" spans="1:11">
      <c r="A73" s="210" t="s">
        <v>270</v>
      </c>
      <c r="B73" s="211" t="s">
        <v>271</v>
      </c>
      <c r="C73" s="210" t="s">
        <v>84</v>
      </c>
      <c r="D73" s="18">
        <v>0</v>
      </c>
      <c r="E73" s="19"/>
      <c r="F73" s="20"/>
      <c r="G73" s="20"/>
      <c r="H73" s="21"/>
      <c r="I73" s="15"/>
      <c r="J73" s="15"/>
      <c r="K73" s="15"/>
    </row>
    <row r="74" ht="22.5" customHeight="1" spans="1:11">
      <c r="A74" s="210"/>
      <c r="B74" s="212"/>
      <c r="C74" s="210" t="s">
        <v>26</v>
      </c>
      <c r="D74" s="18">
        <v>0</v>
      </c>
      <c r="E74" s="19"/>
      <c r="F74" s="20"/>
      <c r="G74" s="20"/>
      <c r="H74" s="21"/>
      <c r="I74" s="15"/>
      <c r="J74" s="15"/>
      <c r="K74" s="15"/>
    </row>
    <row r="75" ht="22.5" customHeight="1" spans="1:11">
      <c r="A75" s="210"/>
      <c r="B75" s="217"/>
      <c r="C75" s="210" t="s">
        <v>85</v>
      </c>
      <c r="D75" s="18">
        <f>IF(D73=0,0,D74/D73-1)*100</f>
        <v>0</v>
      </c>
      <c r="E75" s="19" t="s">
        <v>22</v>
      </c>
      <c r="F75" s="22">
        <v>0</v>
      </c>
      <c r="G75" s="22">
        <v>10</v>
      </c>
      <c r="H75" s="33" t="s">
        <v>23</v>
      </c>
      <c r="I75" s="34"/>
      <c r="J75" s="34"/>
      <c r="K75" s="34"/>
    </row>
    <row r="76" ht="22.5" customHeight="1" spans="1:11">
      <c r="A76" s="210" t="s">
        <v>272</v>
      </c>
      <c r="B76" s="211" t="s">
        <v>262</v>
      </c>
      <c r="C76" s="210" t="s">
        <v>84</v>
      </c>
      <c r="D76" s="139">
        <v>0</v>
      </c>
      <c r="E76" s="19"/>
      <c r="F76" s="20"/>
      <c r="G76" s="188"/>
      <c r="H76" s="54"/>
      <c r="I76" s="54"/>
      <c r="J76" s="54"/>
      <c r="K76" s="54"/>
    </row>
    <row r="77" ht="22.5" customHeight="1" spans="1:11">
      <c r="A77" s="210"/>
      <c r="B77" s="212"/>
      <c r="C77" s="210" t="s">
        <v>26</v>
      </c>
      <c r="D77" s="139">
        <v>0</v>
      </c>
      <c r="E77" s="19"/>
      <c r="F77" s="20"/>
      <c r="G77" s="188"/>
      <c r="H77" s="112"/>
      <c r="I77" s="54"/>
      <c r="J77" s="54"/>
      <c r="K77" s="54"/>
    </row>
    <row r="78" ht="22.5" customHeight="1" spans="1:11">
      <c r="A78" s="213"/>
      <c r="B78" s="214"/>
      <c r="C78" s="213" t="s">
        <v>85</v>
      </c>
      <c r="D78" s="44">
        <f>IF(D76=0,0,D77/D76-1)*100</f>
        <v>0</v>
      </c>
      <c r="E78" s="28" t="s">
        <v>22</v>
      </c>
      <c r="F78" s="29">
        <v>0</v>
      </c>
      <c r="G78" s="29">
        <v>10</v>
      </c>
      <c r="H78" s="148" t="s">
        <v>23</v>
      </c>
      <c r="I78" s="119"/>
      <c r="J78" s="119"/>
      <c r="K78" s="119"/>
    </row>
    <row r="79" ht="22.5" customHeight="1" spans="1:11">
      <c r="A79" s="215" t="s">
        <v>273</v>
      </c>
      <c r="B79" s="216" t="s">
        <v>264</v>
      </c>
      <c r="C79" s="215" t="s">
        <v>84</v>
      </c>
      <c r="D79" s="58">
        <v>0</v>
      </c>
      <c r="E79" s="38"/>
      <c r="F79" s="39"/>
      <c r="G79" s="39"/>
      <c r="H79" s="40"/>
      <c r="I79" s="35"/>
      <c r="J79" s="35"/>
      <c r="K79" s="35"/>
    </row>
    <row r="80" ht="22.5" customHeight="1" spans="1:11">
      <c r="A80" s="210"/>
      <c r="B80" s="212"/>
      <c r="C80" s="210" t="s">
        <v>26</v>
      </c>
      <c r="D80" s="18">
        <v>0</v>
      </c>
      <c r="E80" s="19"/>
      <c r="F80" s="20"/>
      <c r="G80" s="20"/>
      <c r="H80" s="21"/>
      <c r="I80" s="15"/>
      <c r="J80" s="15"/>
      <c r="K80" s="15"/>
    </row>
    <row r="81" ht="22.5" customHeight="1" spans="1:11">
      <c r="A81" s="210"/>
      <c r="B81" s="217"/>
      <c r="C81" s="210" t="s">
        <v>85</v>
      </c>
      <c r="D81" s="18">
        <f>IF(D79=0,0,D80/D79-1)*100</f>
        <v>0</v>
      </c>
      <c r="E81" s="19" t="s">
        <v>22</v>
      </c>
      <c r="F81" s="22">
        <v>0</v>
      </c>
      <c r="G81" s="22">
        <v>10</v>
      </c>
      <c r="H81" s="23" t="s">
        <v>23</v>
      </c>
      <c r="I81" s="24"/>
      <c r="J81" s="24"/>
      <c r="K81" s="24"/>
    </row>
    <row r="82" ht="22.5" customHeight="1" spans="1:11">
      <c r="A82" s="198"/>
      <c r="B82" s="169"/>
      <c r="C82" s="198"/>
      <c r="D82" s="170"/>
      <c r="E82" s="169"/>
      <c r="F82" s="169"/>
      <c r="G82" s="171"/>
      <c r="H82" s="172"/>
      <c r="I82" s="171"/>
      <c r="J82" s="171"/>
      <c r="K82" s="171"/>
    </row>
  </sheetData>
  <mergeCells count="65">
    <mergeCell ref="A1:K1"/>
    <mergeCell ref="A2:K2"/>
    <mergeCell ref="F4:G4"/>
    <mergeCell ref="A6:I6"/>
    <mergeCell ref="A16:I16"/>
    <mergeCell ref="A32:I32"/>
    <mergeCell ref="A57:I57"/>
    <mergeCell ref="A82:I82"/>
    <mergeCell ref="A4:A5"/>
    <mergeCell ref="A7:A9"/>
    <mergeCell ref="A10:A12"/>
    <mergeCell ref="A13:A15"/>
    <mergeCell ref="A17:A19"/>
    <mergeCell ref="A20:A22"/>
    <mergeCell ref="A23:A25"/>
    <mergeCell ref="A26:A28"/>
    <mergeCell ref="A29:A31"/>
    <mergeCell ref="A33:A35"/>
    <mergeCell ref="A36:A38"/>
    <mergeCell ref="A39:A41"/>
    <mergeCell ref="A42:A44"/>
    <mergeCell ref="A45:A47"/>
    <mergeCell ref="A48:A50"/>
    <mergeCell ref="A51:A53"/>
    <mergeCell ref="A54:A56"/>
    <mergeCell ref="A58:A60"/>
    <mergeCell ref="A61:A63"/>
    <mergeCell ref="A64:A66"/>
    <mergeCell ref="A67:A69"/>
    <mergeCell ref="A70:A72"/>
    <mergeCell ref="A73:A75"/>
    <mergeCell ref="A76:A78"/>
    <mergeCell ref="A79:A81"/>
    <mergeCell ref="B4:B5"/>
    <mergeCell ref="B7:B9"/>
    <mergeCell ref="B10:B12"/>
    <mergeCell ref="B13:B15"/>
    <mergeCell ref="B17:B19"/>
    <mergeCell ref="B20:B22"/>
    <mergeCell ref="B23:B25"/>
    <mergeCell ref="B26:B28"/>
    <mergeCell ref="B29:B31"/>
    <mergeCell ref="B33:B35"/>
    <mergeCell ref="B36:B38"/>
    <mergeCell ref="B39:B41"/>
    <mergeCell ref="B42:B44"/>
    <mergeCell ref="B45:B47"/>
    <mergeCell ref="B48:B50"/>
    <mergeCell ref="B51:B53"/>
    <mergeCell ref="B54:B56"/>
    <mergeCell ref="B58:B60"/>
    <mergeCell ref="B61:B63"/>
    <mergeCell ref="B64:B66"/>
    <mergeCell ref="B67:B69"/>
    <mergeCell ref="B70:B72"/>
    <mergeCell ref="B73:B75"/>
    <mergeCell ref="B76:B78"/>
    <mergeCell ref="B79:B81"/>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5"/>
  <sheetViews>
    <sheetView zoomScalePageLayoutView="60" workbookViewId="0">
      <pane topLeftCell="F100" activePane="bottomRight" state="frozen"/>
      <selection activeCell="C24" sqref="C24"/>
    </sheetView>
  </sheetViews>
  <sheetFormatPr defaultColWidth="8" defaultRowHeight="13.5"/>
  <cols>
    <col min="1" max="1" width="23.0916666666667" style="1"/>
    <col min="2" max="2" width="33.4166666666667" style="1"/>
    <col min="3" max="3" width="29.5416666666667" style="1"/>
    <col min="4" max="4" width="28.5333333333333" style="1"/>
    <col min="5" max="5" width="5.73333333333333" style="1"/>
    <col min="6" max="6" width="10.325" style="1"/>
    <col min="7" max="7" width="13.05" style="1"/>
    <col min="8" max="8" width="7.025" style="1"/>
    <col min="9" max="11" width="30.4" style="1"/>
  </cols>
  <sheetData>
    <row r="1" ht="41.25" customHeight="1" spans="1:11">
      <c r="A1" s="2" t="s">
        <v>274</v>
      </c>
      <c r="B1" s="2"/>
      <c r="C1" s="2"/>
      <c r="D1" s="2"/>
      <c r="E1" s="2"/>
      <c r="F1" s="2"/>
      <c r="G1" s="2"/>
      <c r="H1" s="3"/>
      <c r="I1" s="2"/>
      <c r="J1" s="2"/>
      <c r="K1" s="2"/>
    </row>
    <row r="2" ht="16.5" customHeight="1" spans="1:11">
      <c r="A2" s="4"/>
      <c r="B2" s="4"/>
      <c r="C2" s="4"/>
      <c r="D2" s="4"/>
      <c r="E2" s="4"/>
      <c r="F2" s="4"/>
      <c r="G2" s="4"/>
      <c r="H2" s="3"/>
      <c r="I2" s="5"/>
      <c r="J2" s="5"/>
      <c r="K2" s="5" t="s">
        <v>275</v>
      </c>
    </row>
    <row r="3" ht="16.5" customHeight="1" spans="1:11">
      <c r="A3" s="6" t="s">
        <v>2</v>
      </c>
      <c r="B3" s="7"/>
      <c r="C3" s="7"/>
      <c r="D3" s="7"/>
      <c r="E3" s="7"/>
      <c r="F3" s="7"/>
      <c r="G3" s="7"/>
      <c r="H3" s="8"/>
      <c r="I3" s="9"/>
      <c r="J3" s="9"/>
      <c r="K3" s="9" t="s">
        <v>102</v>
      </c>
    </row>
    <row r="4" ht="24" customHeight="1" spans="1:11">
      <c r="A4" s="10" t="s">
        <v>4</v>
      </c>
      <c r="B4" s="10" t="s">
        <v>5</v>
      </c>
      <c r="C4" s="10" t="s">
        <v>6</v>
      </c>
      <c r="D4" s="10" t="s">
        <v>7</v>
      </c>
      <c r="E4" s="11" t="s">
        <v>8</v>
      </c>
      <c r="F4" s="10" t="s">
        <v>9</v>
      </c>
      <c r="G4" s="10"/>
      <c r="H4" s="11" t="s">
        <v>10</v>
      </c>
      <c r="I4" s="10" t="s">
        <v>11</v>
      </c>
      <c r="J4" s="10" t="s">
        <v>12</v>
      </c>
      <c r="K4" s="10" t="s">
        <v>13</v>
      </c>
    </row>
    <row r="5" ht="24" customHeight="1" spans="1:11">
      <c r="A5" s="10"/>
      <c r="B5" s="10"/>
      <c r="C5" s="10"/>
      <c r="D5" s="10"/>
      <c r="E5" s="10"/>
      <c r="F5" s="10" t="s">
        <v>14</v>
      </c>
      <c r="G5" s="10" t="s">
        <v>15</v>
      </c>
      <c r="H5" s="10"/>
      <c r="I5" s="10"/>
      <c r="J5" s="10"/>
      <c r="K5" s="10"/>
    </row>
    <row r="6" ht="24" customHeight="1" spans="1:11">
      <c r="A6" s="12" t="s">
        <v>276</v>
      </c>
      <c r="B6" s="12"/>
      <c r="C6" s="13"/>
      <c r="D6" s="13"/>
      <c r="E6" s="13"/>
      <c r="F6" s="13"/>
      <c r="G6" s="13"/>
      <c r="H6" s="14"/>
      <c r="I6" s="13"/>
      <c r="J6" s="13"/>
      <c r="K6" s="13"/>
    </row>
    <row r="7" ht="24" customHeight="1" spans="1:11">
      <c r="A7" s="15" t="s">
        <v>277</v>
      </c>
      <c r="B7" s="16" t="s">
        <v>105</v>
      </c>
      <c r="C7" s="17" t="s">
        <v>26</v>
      </c>
      <c r="D7" s="18">
        <v>0</v>
      </c>
      <c r="E7" s="19"/>
      <c r="F7" s="20"/>
      <c r="G7" s="20"/>
      <c r="H7" s="21"/>
      <c r="I7" s="15"/>
      <c r="J7" s="15"/>
      <c r="K7" s="15"/>
    </row>
    <row r="8" ht="24" customHeight="1" spans="1:11">
      <c r="A8" s="15"/>
      <c r="B8" s="16"/>
      <c r="C8" s="17" t="s">
        <v>106</v>
      </c>
      <c r="D8" s="18">
        <v>0</v>
      </c>
      <c r="E8" s="19"/>
      <c r="F8" s="20"/>
      <c r="G8" s="20"/>
      <c r="H8" s="21"/>
      <c r="I8" s="15"/>
      <c r="J8" s="15"/>
      <c r="K8" s="15"/>
    </row>
    <row r="9" ht="24" customHeight="1" spans="1:11">
      <c r="A9" s="15"/>
      <c r="B9" s="16"/>
      <c r="C9" s="17" t="s">
        <v>107</v>
      </c>
      <c r="D9" s="18">
        <f>D8-D7</f>
        <v>0</v>
      </c>
      <c r="E9" s="19"/>
      <c r="F9" s="20"/>
      <c r="G9" s="20"/>
      <c r="H9" s="21"/>
      <c r="I9" s="15"/>
      <c r="J9" s="15"/>
      <c r="K9" s="15"/>
    </row>
    <row r="10" ht="24" customHeight="1" spans="1:11">
      <c r="A10" s="15"/>
      <c r="B10" s="16"/>
      <c r="C10" s="17" t="s">
        <v>108</v>
      </c>
      <c r="D10" s="18">
        <f>IF(D7=0,0,D9/D7*100)</f>
        <v>0</v>
      </c>
      <c r="E10" s="19" t="s">
        <v>22</v>
      </c>
      <c r="F10" s="22">
        <v>0</v>
      </c>
      <c r="G10" s="22">
        <v>30</v>
      </c>
      <c r="H10" s="23" t="s">
        <v>23</v>
      </c>
      <c r="I10" s="24"/>
      <c r="J10" s="24"/>
      <c r="K10" s="24"/>
    </row>
    <row r="11" ht="24" customHeight="1" spans="1:11">
      <c r="A11" s="15" t="s">
        <v>278</v>
      </c>
      <c r="B11" s="16" t="s">
        <v>266</v>
      </c>
      <c r="C11" s="17" t="s">
        <v>26</v>
      </c>
      <c r="D11" s="18">
        <v>0</v>
      </c>
      <c r="E11" s="19"/>
      <c r="F11" s="20"/>
      <c r="G11" s="20"/>
      <c r="H11" s="21"/>
      <c r="I11" s="15"/>
      <c r="J11" s="15"/>
      <c r="K11" s="15"/>
    </row>
    <row r="12" ht="24" customHeight="1" spans="1:11">
      <c r="A12" s="15"/>
      <c r="B12" s="16"/>
      <c r="C12" s="17" t="s">
        <v>106</v>
      </c>
      <c r="D12" s="18">
        <v>0</v>
      </c>
      <c r="E12" s="19"/>
      <c r="F12" s="20"/>
      <c r="G12" s="20"/>
      <c r="H12" s="21"/>
      <c r="I12" s="15"/>
      <c r="J12" s="15"/>
      <c r="K12" s="15"/>
    </row>
    <row r="13" ht="24" customHeight="1" spans="1:11">
      <c r="A13" s="15"/>
      <c r="B13" s="16"/>
      <c r="C13" s="17" t="s">
        <v>107</v>
      </c>
      <c r="D13" s="18">
        <f>D12-D11</f>
        <v>0</v>
      </c>
      <c r="E13" s="19"/>
      <c r="F13" s="20"/>
      <c r="G13" s="20"/>
      <c r="H13" s="21"/>
      <c r="I13" s="15"/>
      <c r="J13" s="15"/>
      <c r="K13" s="15"/>
    </row>
    <row r="14" ht="24" customHeight="1" spans="1:11">
      <c r="A14" s="15"/>
      <c r="B14" s="16"/>
      <c r="C14" s="17" t="s">
        <v>108</v>
      </c>
      <c r="D14" s="18">
        <f>IF(D11=0,0,D12/D11-1)*100</f>
        <v>0</v>
      </c>
      <c r="E14" s="19" t="s">
        <v>22</v>
      </c>
      <c r="F14" s="22">
        <v>0</v>
      </c>
      <c r="G14" s="22">
        <v>30</v>
      </c>
      <c r="H14" s="23" t="s">
        <v>23</v>
      </c>
      <c r="I14" s="24"/>
      <c r="J14" s="24"/>
      <c r="K14" s="24"/>
    </row>
    <row r="15" ht="24" customHeight="1" spans="1:11">
      <c r="A15" s="15" t="s">
        <v>279</v>
      </c>
      <c r="B15" s="15" t="s">
        <v>280</v>
      </c>
      <c r="C15" s="17" t="s">
        <v>26</v>
      </c>
      <c r="D15" s="18">
        <v>0</v>
      </c>
      <c r="E15" s="19"/>
      <c r="F15" s="20"/>
      <c r="G15" s="20"/>
      <c r="H15" s="21"/>
      <c r="I15" s="15"/>
      <c r="J15" s="15"/>
      <c r="K15" s="15"/>
    </row>
    <row r="16" ht="24" customHeight="1" spans="1:11">
      <c r="A16" s="15"/>
      <c r="B16" s="15"/>
      <c r="C16" s="17" t="s">
        <v>106</v>
      </c>
      <c r="D16" s="18">
        <v>0</v>
      </c>
      <c r="E16" s="19"/>
      <c r="F16" s="20"/>
      <c r="G16" s="20"/>
      <c r="H16" s="21"/>
      <c r="I16" s="15"/>
      <c r="J16" s="15"/>
      <c r="K16" s="15"/>
    </row>
    <row r="17" ht="24" customHeight="1" spans="1:11">
      <c r="A17" s="15"/>
      <c r="B17" s="15"/>
      <c r="C17" s="17" t="s">
        <v>107</v>
      </c>
      <c r="D17" s="18">
        <f>D16-D15</f>
        <v>0</v>
      </c>
      <c r="E17" s="19"/>
      <c r="F17" s="20"/>
      <c r="G17" s="20"/>
      <c r="H17" s="21"/>
      <c r="I17" s="15"/>
      <c r="J17" s="15"/>
      <c r="K17" s="15"/>
    </row>
    <row r="18" ht="24" customHeight="1" spans="1:11">
      <c r="A18" s="15"/>
      <c r="B18" s="15"/>
      <c r="C18" s="17" t="s">
        <v>108</v>
      </c>
      <c r="D18" s="18">
        <f>IF(D15=0,0,D16/D15-1)*100</f>
        <v>0</v>
      </c>
      <c r="E18" s="19" t="s">
        <v>22</v>
      </c>
      <c r="F18" s="22">
        <v>0</v>
      </c>
      <c r="G18" s="22">
        <v>30</v>
      </c>
      <c r="H18" s="23" t="s">
        <v>23</v>
      </c>
      <c r="I18" s="24"/>
      <c r="J18" s="24"/>
      <c r="K18" s="24"/>
    </row>
    <row r="19" ht="24" customHeight="1" spans="1:11">
      <c r="A19" s="15" t="s">
        <v>281</v>
      </c>
      <c r="B19" s="16" t="s">
        <v>282</v>
      </c>
      <c r="C19" s="17" t="s">
        <v>26</v>
      </c>
      <c r="D19" s="18">
        <v>0</v>
      </c>
      <c r="E19" s="19"/>
      <c r="F19" s="20"/>
      <c r="G19" s="20"/>
      <c r="H19" s="21"/>
      <c r="I19" s="15"/>
      <c r="J19" s="15"/>
      <c r="K19" s="15"/>
    </row>
    <row r="20" ht="24" customHeight="1" spans="1:11">
      <c r="A20" s="15"/>
      <c r="B20" s="16"/>
      <c r="C20" s="17" t="s">
        <v>106</v>
      </c>
      <c r="D20" s="18">
        <v>0</v>
      </c>
      <c r="E20" s="19"/>
      <c r="F20" s="20"/>
      <c r="G20" s="20"/>
      <c r="H20" s="21"/>
      <c r="I20" s="15"/>
      <c r="J20" s="15"/>
      <c r="K20" s="15"/>
    </row>
    <row r="21" ht="24" customHeight="1" spans="1:11">
      <c r="A21" s="15"/>
      <c r="B21" s="16"/>
      <c r="C21" s="17" t="s">
        <v>107</v>
      </c>
      <c r="D21" s="18">
        <f>D20-D19</f>
        <v>0</v>
      </c>
      <c r="E21" s="19"/>
      <c r="F21" s="20"/>
      <c r="G21" s="20"/>
      <c r="H21" s="21"/>
      <c r="I21" s="15"/>
      <c r="J21" s="15"/>
      <c r="K21" s="15"/>
    </row>
    <row r="22" ht="24" customHeight="1" spans="1:11">
      <c r="A22" s="15"/>
      <c r="B22" s="16"/>
      <c r="C22" s="17" t="s">
        <v>108</v>
      </c>
      <c r="D22" s="44">
        <f>IF(D19=0,0,D20/D19-1)*100</f>
        <v>0</v>
      </c>
      <c r="E22" s="19" t="s">
        <v>22</v>
      </c>
      <c r="F22" s="22">
        <v>0</v>
      </c>
      <c r="G22" s="22">
        <v>30</v>
      </c>
      <c r="H22" s="23" t="s">
        <v>23</v>
      </c>
      <c r="I22" s="24"/>
      <c r="J22" s="24"/>
      <c r="K22" s="24"/>
    </row>
    <row r="23" ht="24" customHeight="1" spans="1:11">
      <c r="A23" s="15" t="s">
        <v>283</v>
      </c>
      <c r="B23" s="16" t="s">
        <v>284</v>
      </c>
      <c r="C23" s="144" t="s">
        <v>26</v>
      </c>
      <c r="D23" s="199">
        <v>0</v>
      </c>
      <c r="E23" s="19"/>
      <c r="F23" s="20"/>
      <c r="G23" s="20"/>
      <c r="H23" s="21"/>
      <c r="I23" s="15"/>
      <c r="J23" s="15"/>
      <c r="K23" s="15"/>
    </row>
    <row r="24" ht="24" customHeight="1" spans="1:11">
      <c r="A24" s="15"/>
      <c r="B24" s="16"/>
      <c r="C24" s="144" t="s">
        <v>106</v>
      </c>
      <c r="D24" s="200">
        <v>0</v>
      </c>
      <c r="E24" s="19"/>
      <c r="F24" s="20"/>
      <c r="G24" s="20"/>
      <c r="H24" s="21"/>
      <c r="I24" s="15"/>
      <c r="J24" s="15"/>
      <c r="K24" s="15"/>
    </row>
    <row r="25" ht="24" customHeight="1" spans="1:11">
      <c r="A25" s="15"/>
      <c r="B25" s="16"/>
      <c r="C25" s="17" t="s">
        <v>107</v>
      </c>
      <c r="D25" s="18">
        <f>D24-D23</f>
        <v>0</v>
      </c>
      <c r="E25" s="19"/>
      <c r="F25" s="20"/>
      <c r="G25" s="20"/>
      <c r="H25" s="21"/>
      <c r="I25" s="15"/>
      <c r="J25" s="15"/>
      <c r="K25" s="15"/>
    </row>
    <row r="26" ht="24" customHeight="1" spans="1:11">
      <c r="A26" s="15"/>
      <c r="B26" s="16"/>
      <c r="C26" s="17" t="s">
        <v>108</v>
      </c>
      <c r="D26" s="18">
        <f>IF(D23=0,0,D24/D23-1)*100</f>
        <v>0</v>
      </c>
      <c r="E26" s="19"/>
      <c r="F26" s="20"/>
      <c r="G26" s="20"/>
      <c r="H26" s="21"/>
      <c r="I26" s="15"/>
      <c r="J26" s="15"/>
      <c r="K26" s="15"/>
    </row>
    <row r="27" ht="24" customHeight="1" spans="1:11">
      <c r="A27" s="15" t="s">
        <v>134</v>
      </c>
      <c r="B27" s="16" t="s">
        <v>122</v>
      </c>
      <c r="C27" s="17" t="s">
        <v>26</v>
      </c>
      <c r="D27" s="18">
        <v>0</v>
      </c>
      <c r="E27" s="19"/>
      <c r="F27" s="20"/>
      <c r="G27" s="20"/>
      <c r="H27" s="14"/>
      <c r="I27" s="15"/>
      <c r="J27" s="15"/>
      <c r="K27" s="15"/>
    </row>
    <row r="28" ht="24" customHeight="1" spans="1:11">
      <c r="A28" s="15"/>
      <c r="B28" s="16"/>
      <c r="C28" s="17" t="s">
        <v>106</v>
      </c>
      <c r="D28" s="18">
        <v>0</v>
      </c>
      <c r="E28" s="19"/>
      <c r="F28" s="20"/>
      <c r="G28" s="20"/>
      <c r="H28" s="14"/>
      <c r="I28" s="15"/>
      <c r="J28" s="15"/>
      <c r="K28" s="15"/>
    </row>
    <row r="29" ht="24" customHeight="1" spans="1:11">
      <c r="A29" s="15"/>
      <c r="B29" s="16"/>
      <c r="C29" s="17" t="s">
        <v>107</v>
      </c>
      <c r="D29" s="18">
        <f>D28-D27</f>
        <v>0</v>
      </c>
      <c r="E29" s="19"/>
      <c r="F29" s="20"/>
      <c r="G29" s="20"/>
      <c r="H29" s="14"/>
      <c r="I29" s="15"/>
      <c r="J29" s="15"/>
      <c r="K29" s="15"/>
    </row>
    <row r="30" ht="24" customHeight="1" spans="1:11">
      <c r="A30" s="15"/>
      <c r="B30" s="16"/>
      <c r="C30" s="17" t="s">
        <v>108</v>
      </c>
      <c r="D30" s="18">
        <f>IF(D27=0,0,D28/D27-1)*100</f>
        <v>0</v>
      </c>
      <c r="E30" s="19" t="s">
        <v>22</v>
      </c>
      <c r="F30" s="22">
        <v>0</v>
      </c>
      <c r="G30" s="22">
        <v>30</v>
      </c>
      <c r="H30" s="23" t="s">
        <v>23</v>
      </c>
      <c r="I30" s="24"/>
      <c r="J30" s="24"/>
      <c r="K30" s="24"/>
    </row>
    <row r="31" ht="24" customHeight="1" spans="1:11">
      <c r="A31" s="15" t="s">
        <v>285</v>
      </c>
      <c r="B31" s="16" t="s">
        <v>122</v>
      </c>
      <c r="C31" s="17" t="s">
        <v>26</v>
      </c>
      <c r="D31" s="18">
        <v>0</v>
      </c>
      <c r="E31" s="19"/>
      <c r="F31" s="20"/>
      <c r="G31" s="20"/>
      <c r="H31" s="14"/>
      <c r="I31" s="15"/>
      <c r="J31" s="15"/>
      <c r="K31" s="15"/>
    </row>
    <row r="32" ht="24" customHeight="1" spans="1:11">
      <c r="A32" s="15"/>
      <c r="B32" s="16"/>
      <c r="C32" s="17" t="s">
        <v>106</v>
      </c>
      <c r="D32" s="18">
        <v>0</v>
      </c>
      <c r="E32" s="19"/>
      <c r="F32" s="20"/>
      <c r="G32" s="20"/>
      <c r="H32" s="14"/>
      <c r="I32" s="15"/>
      <c r="J32" s="15"/>
      <c r="K32" s="15"/>
    </row>
    <row r="33" ht="24" customHeight="1" spans="1:11">
      <c r="A33" s="15"/>
      <c r="B33" s="16"/>
      <c r="C33" s="17" t="s">
        <v>107</v>
      </c>
      <c r="D33" s="18">
        <f>D32-D31</f>
        <v>0</v>
      </c>
      <c r="E33" s="19"/>
      <c r="F33" s="20"/>
      <c r="G33" s="20"/>
      <c r="H33" s="14"/>
      <c r="I33" s="15"/>
      <c r="J33" s="15"/>
      <c r="K33" s="15"/>
    </row>
    <row r="34" ht="24" customHeight="1" spans="1:11">
      <c r="A34" s="15"/>
      <c r="B34" s="16"/>
      <c r="C34" s="17" t="s">
        <v>108</v>
      </c>
      <c r="D34" s="18">
        <f>IF(D31=0,0,D32/D31-1)*100</f>
        <v>0</v>
      </c>
      <c r="E34" s="19" t="s">
        <v>22</v>
      </c>
      <c r="F34" s="22">
        <v>0</v>
      </c>
      <c r="G34" s="22">
        <v>30</v>
      </c>
      <c r="H34" s="23" t="s">
        <v>23</v>
      </c>
      <c r="I34" s="24"/>
      <c r="J34" s="24"/>
      <c r="K34" s="24"/>
    </row>
    <row r="35" ht="24" customHeight="1" spans="1:11">
      <c r="A35" s="15" t="s">
        <v>286</v>
      </c>
      <c r="B35" s="16" t="s">
        <v>122</v>
      </c>
      <c r="C35" s="17" t="s">
        <v>26</v>
      </c>
      <c r="D35" s="18">
        <v>0</v>
      </c>
      <c r="E35" s="19"/>
      <c r="F35" s="19"/>
      <c r="G35" s="19"/>
      <c r="H35" s="14"/>
      <c r="I35" s="15"/>
      <c r="J35" s="15"/>
      <c r="K35" s="15"/>
    </row>
    <row r="36" ht="24" customHeight="1" spans="1:11">
      <c r="A36" s="15"/>
      <c r="B36" s="16"/>
      <c r="C36" s="17" t="s">
        <v>106</v>
      </c>
      <c r="D36" s="18">
        <v>0</v>
      </c>
      <c r="E36" s="19"/>
      <c r="F36" s="19"/>
      <c r="G36" s="19"/>
      <c r="H36" s="14"/>
      <c r="I36" s="15"/>
      <c r="J36" s="15"/>
      <c r="K36" s="15"/>
    </row>
    <row r="37" ht="24" customHeight="1" spans="1:11">
      <c r="A37" s="15"/>
      <c r="B37" s="16"/>
      <c r="C37" s="17" t="s">
        <v>107</v>
      </c>
      <c r="D37" s="18">
        <f>D36-D35</f>
        <v>0</v>
      </c>
      <c r="E37" s="19"/>
      <c r="F37" s="19"/>
      <c r="G37" s="19"/>
      <c r="H37" s="14"/>
      <c r="I37" s="15"/>
      <c r="J37" s="15"/>
      <c r="K37" s="15"/>
    </row>
    <row r="38" ht="24" customHeight="1" spans="1:11">
      <c r="A38" s="15"/>
      <c r="B38" s="16"/>
      <c r="C38" s="17" t="s">
        <v>108</v>
      </c>
      <c r="D38" s="18">
        <f>IF(D35=0,0,D36/D35-1)*100</f>
        <v>0</v>
      </c>
      <c r="E38" s="19" t="s">
        <v>22</v>
      </c>
      <c r="F38" s="22">
        <v>0</v>
      </c>
      <c r="G38" s="22">
        <v>30</v>
      </c>
      <c r="H38" s="23" t="s">
        <v>23</v>
      </c>
      <c r="I38" s="24"/>
      <c r="J38" s="24"/>
      <c r="K38" s="24"/>
    </row>
    <row r="39" ht="24" customHeight="1" spans="1:11">
      <c r="A39" s="15" t="s">
        <v>287</v>
      </c>
      <c r="B39" s="16" t="s">
        <v>288</v>
      </c>
      <c r="C39" s="17" t="s">
        <v>26</v>
      </c>
      <c r="D39" s="18">
        <v>0</v>
      </c>
      <c r="E39" s="19" t="s">
        <v>22</v>
      </c>
      <c r="F39" s="22">
        <v>0</v>
      </c>
      <c r="G39" s="22">
        <v>0</v>
      </c>
      <c r="H39" s="23" t="s">
        <v>23</v>
      </c>
      <c r="I39" s="24"/>
      <c r="J39" s="24"/>
      <c r="K39" s="24"/>
    </row>
    <row r="40" ht="24" customHeight="1" spans="1:11">
      <c r="A40" s="15"/>
      <c r="B40" s="16"/>
      <c r="C40" s="17" t="s">
        <v>106</v>
      </c>
      <c r="D40" s="18">
        <v>0</v>
      </c>
      <c r="E40" s="19" t="s">
        <v>22</v>
      </c>
      <c r="F40" s="22">
        <v>0</v>
      </c>
      <c r="G40" s="22">
        <v>0</v>
      </c>
      <c r="H40" s="23" t="s">
        <v>23</v>
      </c>
      <c r="I40" s="24"/>
      <c r="J40" s="24"/>
      <c r="K40" s="24"/>
    </row>
    <row r="41" ht="24" customHeight="1" spans="1:11">
      <c r="A41" s="15"/>
      <c r="B41" s="16"/>
      <c r="C41" s="17" t="s">
        <v>107</v>
      </c>
      <c r="D41" s="18">
        <f>D40-D39</f>
        <v>0</v>
      </c>
      <c r="E41" s="19"/>
      <c r="F41" s="19"/>
      <c r="G41" s="19"/>
      <c r="H41" s="14"/>
      <c r="I41" s="15"/>
      <c r="J41" s="15"/>
      <c r="K41" s="15"/>
    </row>
    <row r="42" ht="24" customHeight="1" spans="1:11">
      <c r="A42" s="32"/>
      <c r="B42" s="106"/>
      <c r="C42" s="27" t="s">
        <v>108</v>
      </c>
      <c r="D42" s="44">
        <f>IF(D39=0,0,D40/D39-1)*100</f>
        <v>0</v>
      </c>
      <c r="E42" s="28" t="s">
        <v>22</v>
      </c>
      <c r="F42" s="29">
        <v>0</v>
      </c>
      <c r="G42" s="29">
        <v>30</v>
      </c>
      <c r="H42" s="33" t="s">
        <v>23</v>
      </c>
      <c r="I42" s="34"/>
      <c r="J42" s="34"/>
      <c r="K42" s="34"/>
    </row>
    <row r="43" ht="24" customHeight="1" spans="1:11">
      <c r="A43" s="108" t="s">
        <v>289</v>
      </c>
      <c r="B43" s="108" t="s">
        <v>290</v>
      </c>
      <c r="C43" s="135" t="s">
        <v>139</v>
      </c>
      <c r="D43" s="56">
        <v>0</v>
      </c>
      <c r="E43" s="51"/>
      <c r="F43" s="180"/>
      <c r="G43" s="180"/>
      <c r="H43" s="53"/>
      <c r="I43" s="54"/>
      <c r="J43" s="54"/>
      <c r="K43" s="54"/>
    </row>
    <row r="44" ht="24" customHeight="1" spans="1:11">
      <c r="A44" s="111"/>
      <c r="B44" s="111"/>
      <c r="C44" s="135" t="s">
        <v>140</v>
      </c>
      <c r="D44" s="56">
        <v>0</v>
      </c>
      <c r="E44" s="51"/>
      <c r="F44" s="182"/>
      <c r="G44" s="182"/>
      <c r="H44" s="57"/>
      <c r="I44" s="112"/>
      <c r="J44" s="112"/>
      <c r="K44" s="112"/>
    </row>
    <row r="45" ht="24" customHeight="1" spans="1:11">
      <c r="A45" s="111"/>
      <c r="B45" s="111"/>
      <c r="C45" s="135" t="s">
        <v>21</v>
      </c>
      <c r="D45" s="56">
        <f>D44-D43</f>
        <v>0</v>
      </c>
      <c r="E45" s="147" t="s">
        <v>22</v>
      </c>
      <c r="F45" s="29">
        <v>0</v>
      </c>
      <c r="G45" s="29">
        <v>0</v>
      </c>
      <c r="H45" s="33" t="s">
        <v>23</v>
      </c>
      <c r="I45" s="34"/>
      <c r="J45" s="34"/>
      <c r="K45" s="34"/>
    </row>
    <row r="46" ht="24" customHeight="1" spans="1:11">
      <c r="A46" s="111"/>
      <c r="B46" s="111"/>
      <c r="C46" s="135" t="s">
        <v>141</v>
      </c>
      <c r="D46" s="50">
        <v>0</v>
      </c>
      <c r="E46" s="51"/>
      <c r="F46" s="180"/>
      <c r="G46" s="180"/>
      <c r="H46" s="53"/>
      <c r="I46" s="54"/>
      <c r="J46" s="54"/>
      <c r="K46" s="54"/>
    </row>
    <row r="47" ht="24" customHeight="1" spans="1:11">
      <c r="A47" s="111"/>
      <c r="B47" s="111"/>
      <c r="C47" s="135" t="s">
        <v>142</v>
      </c>
      <c r="D47" s="56">
        <v>0</v>
      </c>
      <c r="E47" s="51"/>
      <c r="F47" s="182"/>
      <c r="G47" s="182"/>
      <c r="H47" s="57"/>
      <c r="I47" s="112"/>
      <c r="J47" s="112"/>
      <c r="K47" s="112"/>
    </row>
    <row r="48" ht="24" customHeight="1" spans="1:11">
      <c r="A48" s="54"/>
      <c r="B48" s="54"/>
      <c r="C48" s="109" t="s">
        <v>21</v>
      </c>
      <c r="D48" s="124">
        <f>D47-D46</f>
        <v>0</v>
      </c>
      <c r="E48" s="31" t="s">
        <v>22</v>
      </c>
      <c r="F48" s="29">
        <v>0</v>
      </c>
      <c r="G48" s="29">
        <v>0</v>
      </c>
      <c r="H48" s="33" t="s">
        <v>23</v>
      </c>
      <c r="I48" s="34"/>
      <c r="J48" s="34"/>
      <c r="K48" s="34"/>
    </row>
    <row r="49" ht="24" customHeight="1" spans="1:11">
      <c r="A49" s="35" t="s">
        <v>291</v>
      </c>
      <c r="B49" s="36" t="s">
        <v>122</v>
      </c>
      <c r="C49" s="37" t="s">
        <v>26</v>
      </c>
      <c r="D49" s="58">
        <v>0</v>
      </c>
      <c r="E49" s="38"/>
      <c r="F49" s="39"/>
      <c r="G49" s="39"/>
      <c r="H49" s="40"/>
      <c r="I49" s="35"/>
      <c r="J49" s="35"/>
      <c r="K49" s="35"/>
    </row>
    <row r="50" ht="24" customHeight="1" spans="1:11">
      <c r="A50" s="15"/>
      <c r="B50" s="16"/>
      <c r="C50" s="17" t="s">
        <v>106</v>
      </c>
      <c r="D50" s="18">
        <v>0</v>
      </c>
      <c r="E50" s="19"/>
      <c r="F50" s="20"/>
      <c r="G50" s="20"/>
      <c r="H50" s="21"/>
      <c r="I50" s="15"/>
      <c r="J50" s="15"/>
      <c r="K50" s="15"/>
    </row>
    <row r="51" ht="24" customHeight="1" spans="1:11">
      <c r="A51" s="15"/>
      <c r="B51" s="16"/>
      <c r="C51" s="17" t="s">
        <v>107</v>
      </c>
      <c r="D51" s="18">
        <f>D50-D49</f>
        <v>0</v>
      </c>
      <c r="E51" s="19"/>
      <c r="F51" s="20"/>
      <c r="G51" s="20"/>
      <c r="H51" s="21"/>
      <c r="I51" s="15"/>
      <c r="J51" s="15"/>
      <c r="K51" s="15"/>
    </row>
    <row r="52" ht="24" customHeight="1" spans="1:11">
      <c r="A52" s="15"/>
      <c r="B52" s="16"/>
      <c r="C52" s="17" t="s">
        <v>108</v>
      </c>
      <c r="D52" s="18">
        <f>IF(D49=0,0,D50/D49-1)*100</f>
        <v>0</v>
      </c>
      <c r="E52" s="19"/>
      <c r="F52" s="20"/>
      <c r="G52" s="20"/>
      <c r="H52" s="21"/>
      <c r="I52" s="15"/>
      <c r="J52" s="15"/>
      <c r="K52" s="15"/>
    </row>
    <row r="53" ht="24" customHeight="1" spans="1:11">
      <c r="A53" s="15" t="s">
        <v>292</v>
      </c>
      <c r="B53" s="16" t="s">
        <v>122</v>
      </c>
      <c r="C53" s="17" t="s">
        <v>26</v>
      </c>
      <c r="D53" s="18">
        <v>0</v>
      </c>
      <c r="E53" s="19"/>
      <c r="F53" s="20"/>
      <c r="G53" s="20"/>
      <c r="H53" s="21"/>
      <c r="I53" s="15"/>
      <c r="J53" s="15"/>
      <c r="K53" s="15"/>
    </row>
    <row r="54" ht="24" customHeight="1" spans="1:11">
      <c r="A54" s="15"/>
      <c r="B54" s="16"/>
      <c r="C54" s="17" t="s">
        <v>106</v>
      </c>
      <c r="D54" s="18">
        <v>0</v>
      </c>
      <c r="E54" s="19"/>
      <c r="F54" s="20"/>
      <c r="G54" s="20"/>
      <c r="H54" s="21"/>
      <c r="I54" s="15"/>
      <c r="J54" s="15"/>
      <c r="K54" s="15"/>
    </row>
    <row r="55" ht="24" customHeight="1" spans="1:11">
      <c r="A55" s="15"/>
      <c r="B55" s="16"/>
      <c r="C55" s="17" t="s">
        <v>107</v>
      </c>
      <c r="D55" s="18">
        <f>D54-D53</f>
        <v>0</v>
      </c>
      <c r="E55" s="19"/>
      <c r="F55" s="20"/>
      <c r="G55" s="20"/>
      <c r="H55" s="21"/>
      <c r="I55" s="15"/>
      <c r="J55" s="15"/>
      <c r="K55" s="15"/>
    </row>
    <row r="56" ht="24" customHeight="1" spans="1:11">
      <c r="A56" s="15"/>
      <c r="B56" s="16"/>
      <c r="C56" s="17" t="s">
        <v>108</v>
      </c>
      <c r="D56" s="18">
        <f>IF(D53=0,0,D54/D53-1)*100</f>
        <v>0</v>
      </c>
      <c r="E56" s="19"/>
      <c r="F56" s="20"/>
      <c r="G56" s="20"/>
      <c r="H56" s="21"/>
      <c r="I56" s="15"/>
      <c r="J56" s="15"/>
      <c r="K56" s="15"/>
    </row>
    <row r="57" ht="24" customHeight="1" spans="1:11">
      <c r="A57" s="15" t="s">
        <v>293</v>
      </c>
      <c r="B57" s="15" t="s">
        <v>146</v>
      </c>
      <c r="C57" s="17" t="s">
        <v>26</v>
      </c>
      <c r="D57" s="18">
        <v>0</v>
      </c>
      <c r="E57" s="19" t="s">
        <v>22</v>
      </c>
      <c r="F57" s="22">
        <v>0.35</v>
      </c>
      <c r="G57" s="22">
        <v>4</v>
      </c>
      <c r="H57" s="23" t="s">
        <v>23</v>
      </c>
      <c r="I57" s="24"/>
      <c r="J57" s="24"/>
      <c r="K57" s="24"/>
    </row>
    <row r="58" ht="24" customHeight="1" spans="1:11">
      <c r="A58" s="15"/>
      <c r="B58" s="15"/>
      <c r="C58" s="17" t="s">
        <v>106</v>
      </c>
      <c r="D58" s="18">
        <v>0</v>
      </c>
      <c r="E58" s="19" t="s">
        <v>22</v>
      </c>
      <c r="F58" s="22">
        <v>0.35</v>
      </c>
      <c r="G58" s="22">
        <v>4</v>
      </c>
      <c r="H58" s="23" t="s">
        <v>23</v>
      </c>
      <c r="I58" s="24"/>
      <c r="J58" s="24"/>
      <c r="K58" s="24"/>
    </row>
    <row r="59" ht="24" customHeight="1" spans="1:11">
      <c r="A59" s="15"/>
      <c r="B59" s="15"/>
      <c r="C59" s="17" t="s">
        <v>107</v>
      </c>
      <c r="D59" s="18">
        <f>D58-D57</f>
        <v>0</v>
      </c>
      <c r="E59" s="19"/>
      <c r="F59" s="20"/>
      <c r="G59" s="20"/>
      <c r="H59" s="21"/>
      <c r="I59" s="15"/>
      <c r="J59" s="15"/>
      <c r="K59" s="15"/>
    </row>
    <row r="60" ht="24" customHeight="1" spans="1:11">
      <c r="A60" s="15" t="s">
        <v>153</v>
      </c>
      <c r="B60" s="16" t="s">
        <v>294</v>
      </c>
      <c r="C60" s="17" t="s">
        <v>26</v>
      </c>
      <c r="D60" s="18">
        <v>0</v>
      </c>
      <c r="E60" s="19"/>
      <c r="F60" s="26"/>
      <c r="G60" s="26"/>
      <c r="H60" s="14"/>
      <c r="I60" s="15"/>
      <c r="J60" s="15"/>
      <c r="K60" s="15"/>
    </row>
    <row r="61" ht="24" customHeight="1" spans="1:11">
      <c r="A61" s="15"/>
      <c r="B61" s="16"/>
      <c r="C61" s="17" t="s">
        <v>106</v>
      </c>
      <c r="D61" s="18">
        <v>0</v>
      </c>
      <c r="E61" s="19"/>
      <c r="F61" s="20"/>
      <c r="G61" s="20"/>
      <c r="H61" s="14"/>
      <c r="I61" s="15"/>
      <c r="J61" s="15"/>
      <c r="K61" s="15"/>
    </row>
    <row r="62" ht="24" customHeight="1" spans="1:11">
      <c r="A62" s="15"/>
      <c r="B62" s="16"/>
      <c r="C62" s="17" t="s">
        <v>107</v>
      </c>
      <c r="D62" s="18">
        <f>D61-D60</f>
        <v>0</v>
      </c>
      <c r="E62" s="19"/>
      <c r="F62" s="20"/>
      <c r="G62" s="20"/>
      <c r="H62" s="14"/>
      <c r="I62" s="15"/>
      <c r="J62" s="15"/>
      <c r="K62" s="15"/>
    </row>
    <row r="63" ht="24" customHeight="1" spans="1:11">
      <c r="A63" s="15"/>
      <c r="B63" s="16"/>
      <c r="C63" s="17" t="s">
        <v>108</v>
      </c>
      <c r="D63" s="18">
        <f>IF(D60=0,0,D61/D60-1)*100</f>
        <v>0</v>
      </c>
      <c r="E63" s="19" t="s">
        <v>22</v>
      </c>
      <c r="F63" s="22">
        <v>-30</v>
      </c>
      <c r="G63" s="22">
        <v>30</v>
      </c>
      <c r="H63" s="23" t="s">
        <v>23</v>
      </c>
      <c r="I63" s="24"/>
      <c r="J63" s="24"/>
      <c r="K63" s="24"/>
    </row>
    <row r="64" ht="24" customHeight="1" spans="1:11">
      <c r="A64" s="15" t="s">
        <v>295</v>
      </c>
      <c r="B64" s="15" t="s">
        <v>296</v>
      </c>
      <c r="C64" s="17" t="s">
        <v>26</v>
      </c>
      <c r="D64" s="18">
        <v>0</v>
      </c>
      <c r="E64" s="19" t="s">
        <v>22</v>
      </c>
      <c r="F64" s="22">
        <v>0</v>
      </c>
      <c r="G64" s="22">
        <v>0</v>
      </c>
      <c r="H64" s="23" t="s">
        <v>23</v>
      </c>
      <c r="I64" s="24"/>
      <c r="J64" s="24"/>
      <c r="K64" s="24"/>
    </row>
    <row r="65" ht="24" customHeight="1" spans="1:11">
      <c r="A65" s="15"/>
      <c r="B65" s="15"/>
      <c r="C65" s="17" t="s">
        <v>106</v>
      </c>
      <c r="D65" s="18">
        <v>0</v>
      </c>
      <c r="E65" s="19" t="s">
        <v>22</v>
      </c>
      <c r="F65" s="22">
        <v>0</v>
      </c>
      <c r="G65" s="22">
        <v>0</v>
      </c>
      <c r="H65" s="23" t="s">
        <v>23</v>
      </c>
      <c r="I65" s="24"/>
      <c r="J65" s="24"/>
      <c r="K65" s="24"/>
    </row>
    <row r="66" ht="24" customHeight="1" spans="1:11">
      <c r="A66" s="15"/>
      <c r="B66" s="15"/>
      <c r="C66" s="17" t="s">
        <v>107</v>
      </c>
      <c r="D66" s="18">
        <f>D65-D64</f>
        <v>0</v>
      </c>
      <c r="E66" s="19"/>
      <c r="F66" s="20"/>
      <c r="G66" s="20"/>
      <c r="H66" s="14"/>
      <c r="I66" s="15"/>
      <c r="J66" s="15"/>
      <c r="K66" s="15"/>
    </row>
    <row r="67" ht="24" customHeight="1" spans="1:11">
      <c r="A67" s="15"/>
      <c r="B67" s="15"/>
      <c r="C67" s="17" t="s">
        <v>108</v>
      </c>
      <c r="D67" s="18">
        <f>IF(D64=0,0,D65/D64-1)*100</f>
        <v>0</v>
      </c>
      <c r="E67" s="19"/>
      <c r="F67" s="26"/>
      <c r="G67" s="26"/>
      <c r="H67" s="14"/>
      <c r="I67" s="15"/>
      <c r="J67" s="15"/>
      <c r="K67" s="15"/>
    </row>
    <row r="68" ht="24" customHeight="1" spans="1:11">
      <c r="A68" s="12" t="s">
        <v>297</v>
      </c>
      <c r="B68" s="12"/>
      <c r="C68" s="13"/>
      <c r="D68" s="13"/>
      <c r="E68" s="13"/>
      <c r="F68" s="13"/>
      <c r="G68" s="13"/>
      <c r="H68" s="14"/>
      <c r="I68" s="13"/>
      <c r="J68" s="13"/>
      <c r="K68" s="13"/>
    </row>
    <row r="69" ht="24" customHeight="1" spans="1:11">
      <c r="A69" s="15" t="s">
        <v>156</v>
      </c>
      <c r="B69" s="16" t="s">
        <v>105</v>
      </c>
      <c r="C69" s="17" t="s">
        <v>26</v>
      </c>
      <c r="D69" s="18">
        <v>0</v>
      </c>
      <c r="E69" s="19"/>
      <c r="F69" s="20"/>
      <c r="G69" s="20"/>
      <c r="H69" s="21"/>
      <c r="I69" s="15"/>
      <c r="J69" s="15"/>
      <c r="K69" s="15"/>
    </row>
    <row r="70" ht="24" customHeight="1" spans="1:11">
      <c r="A70" s="15"/>
      <c r="B70" s="16"/>
      <c r="C70" s="17" t="s">
        <v>106</v>
      </c>
      <c r="D70" s="18">
        <v>0</v>
      </c>
      <c r="E70" s="19"/>
      <c r="F70" s="20"/>
      <c r="G70" s="20"/>
      <c r="H70" s="21"/>
      <c r="I70" s="15"/>
      <c r="J70" s="15"/>
      <c r="K70" s="15"/>
    </row>
    <row r="71" ht="24" customHeight="1" spans="1:11">
      <c r="A71" s="15"/>
      <c r="B71" s="16"/>
      <c r="C71" s="17" t="s">
        <v>107</v>
      </c>
      <c r="D71" s="18">
        <f>D70-D69</f>
        <v>0</v>
      </c>
      <c r="E71" s="19"/>
      <c r="F71" s="20"/>
      <c r="G71" s="20"/>
      <c r="H71" s="21"/>
      <c r="I71" s="15"/>
      <c r="J71" s="15"/>
      <c r="K71" s="15"/>
    </row>
    <row r="72" ht="24" customHeight="1" spans="1:11">
      <c r="A72" s="15"/>
      <c r="B72" s="16"/>
      <c r="C72" s="17" t="s">
        <v>108</v>
      </c>
      <c r="D72" s="18">
        <f>IF(D69=0,0,D70/D69-1)*100</f>
        <v>0</v>
      </c>
      <c r="E72" s="19" t="s">
        <v>22</v>
      </c>
      <c r="F72" s="22">
        <v>0</v>
      </c>
      <c r="G72" s="22">
        <v>20</v>
      </c>
      <c r="H72" s="23" t="s">
        <v>23</v>
      </c>
      <c r="I72" s="24"/>
      <c r="J72" s="24"/>
      <c r="K72" s="24"/>
    </row>
    <row r="73" ht="24" customHeight="1" spans="1:11">
      <c r="A73" s="15" t="s">
        <v>298</v>
      </c>
      <c r="B73" s="16" t="s">
        <v>249</v>
      </c>
      <c r="C73" s="17" t="s">
        <v>26</v>
      </c>
      <c r="D73" s="18">
        <v>0</v>
      </c>
      <c r="E73" s="19"/>
      <c r="F73" s="20"/>
      <c r="G73" s="20"/>
      <c r="H73" s="21"/>
      <c r="I73" s="15"/>
      <c r="J73" s="15"/>
      <c r="K73" s="15"/>
    </row>
    <row r="74" ht="24" customHeight="1" spans="1:11">
      <c r="A74" s="15"/>
      <c r="B74" s="16"/>
      <c r="C74" s="17" t="s">
        <v>106</v>
      </c>
      <c r="D74" s="18">
        <v>0</v>
      </c>
      <c r="E74" s="19"/>
      <c r="F74" s="20"/>
      <c r="G74" s="20"/>
      <c r="H74" s="21"/>
      <c r="I74" s="15"/>
      <c r="J74" s="15"/>
      <c r="K74" s="15"/>
    </row>
    <row r="75" ht="24" customHeight="1" spans="1:11">
      <c r="A75" s="15"/>
      <c r="B75" s="16"/>
      <c r="C75" s="17" t="s">
        <v>107</v>
      </c>
      <c r="D75" s="18">
        <f>D74-D73</f>
        <v>0</v>
      </c>
      <c r="E75" s="19"/>
      <c r="F75" s="20"/>
      <c r="G75" s="20"/>
      <c r="H75" s="21"/>
      <c r="I75" s="15"/>
      <c r="J75" s="15"/>
      <c r="K75" s="15"/>
    </row>
    <row r="76" ht="24" customHeight="1" spans="1:11">
      <c r="A76" s="15"/>
      <c r="B76" s="16"/>
      <c r="C76" s="17" t="s">
        <v>108</v>
      </c>
      <c r="D76" s="18">
        <f>IF(D73=0,0,D74/D73-1)*100</f>
        <v>0</v>
      </c>
      <c r="E76" s="19" t="s">
        <v>22</v>
      </c>
      <c r="F76" s="22">
        <v>0</v>
      </c>
      <c r="G76" s="22">
        <v>20</v>
      </c>
      <c r="H76" s="23" t="s">
        <v>23</v>
      </c>
      <c r="I76" s="24"/>
      <c r="J76" s="24"/>
      <c r="K76" s="24"/>
    </row>
    <row r="77" ht="24" customHeight="1" spans="1:11">
      <c r="A77" s="15" t="s">
        <v>299</v>
      </c>
      <c r="B77" s="16" t="s">
        <v>251</v>
      </c>
      <c r="C77" s="17" t="s">
        <v>26</v>
      </c>
      <c r="D77" s="18">
        <v>0</v>
      </c>
      <c r="E77" s="19"/>
      <c r="F77" s="22"/>
      <c r="G77" s="22"/>
      <c r="H77" s="23"/>
      <c r="I77" s="24"/>
      <c r="J77" s="24"/>
      <c r="K77" s="24"/>
    </row>
    <row r="78" ht="24" customHeight="1" spans="1:11">
      <c r="A78" s="15"/>
      <c r="B78" s="16"/>
      <c r="C78" s="17" t="s">
        <v>106</v>
      </c>
      <c r="D78" s="18">
        <v>0</v>
      </c>
      <c r="E78" s="19"/>
      <c r="F78" s="22"/>
      <c r="G78" s="22"/>
      <c r="H78" s="23"/>
      <c r="I78" s="24"/>
      <c r="J78" s="24"/>
      <c r="K78" s="24"/>
    </row>
    <row r="79" ht="24" customHeight="1" spans="1:11">
      <c r="A79" s="15"/>
      <c r="B79" s="16"/>
      <c r="C79" s="17" t="s">
        <v>107</v>
      </c>
      <c r="D79" s="18">
        <f>D78-D77</f>
        <v>0</v>
      </c>
      <c r="E79" s="19"/>
      <c r="F79" s="20"/>
      <c r="G79" s="20"/>
      <c r="H79" s="21"/>
      <c r="I79" s="15"/>
      <c r="J79" s="15"/>
      <c r="K79" s="15"/>
    </row>
    <row r="80" ht="24" customHeight="1" spans="1:11">
      <c r="A80" s="15"/>
      <c r="B80" s="16"/>
      <c r="C80" s="17" t="s">
        <v>108</v>
      </c>
      <c r="D80" s="44">
        <f>IF(D77=0,0,D78/D77-1)*100</f>
        <v>0</v>
      </c>
      <c r="E80" s="19" t="s">
        <v>22</v>
      </c>
      <c r="F80" s="22">
        <v>0</v>
      </c>
      <c r="G80" s="22">
        <v>20</v>
      </c>
      <c r="H80" s="33" t="s">
        <v>23</v>
      </c>
      <c r="I80" s="34"/>
      <c r="J80" s="34"/>
      <c r="K80" s="34"/>
    </row>
    <row r="81" ht="24" customHeight="1" spans="1:11">
      <c r="A81" s="15" t="s">
        <v>300</v>
      </c>
      <c r="B81" s="16" t="s">
        <v>301</v>
      </c>
      <c r="C81" s="144" t="s">
        <v>26</v>
      </c>
      <c r="D81" s="201">
        <v>0</v>
      </c>
      <c r="E81" s="19"/>
      <c r="F81" s="22"/>
      <c r="G81" s="122"/>
      <c r="H81" s="54"/>
      <c r="I81" s="54"/>
      <c r="J81" s="54"/>
      <c r="K81" s="54"/>
    </row>
    <row r="82" ht="24" customHeight="1" spans="1:11">
      <c r="A82" s="15"/>
      <c r="B82" s="16"/>
      <c r="C82" s="144" t="s">
        <v>106</v>
      </c>
      <c r="D82" s="202">
        <v>0</v>
      </c>
      <c r="E82" s="19"/>
      <c r="F82" s="22"/>
      <c r="G82" s="122"/>
      <c r="H82" s="54"/>
      <c r="I82" s="54"/>
      <c r="J82" s="54"/>
      <c r="K82" s="54"/>
    </row>
    <row r="83" ht="24" customHeight="1" spans="1:11">
      <c r="A83" s="15"/>
      <c r="B83" s="16"/>
      <c r="C83" s="17" t="s">
        <v>107</v>
      </c>
      <c r="D83" s="18">
        <f>D82-D81</f>
        <v>0</v>
      </c>
      <c r="E83" s="19"/>
      <c r="F83" s="22"/>
      <c r="G83" s="122"/>
      <c r="H83" s="112"/>
      <c r="I83" s="112"/>
      <c r="J83" s="112"/>
      <c r="K83" s="112"/>
    </row>
    <row r="84" ht="24" customHeight="1" spans="1:11">
      <c r="A84" s="32"/>
      <c r="B84" s="106"/>
      <c r="C84" s="27" t="s">
        <v>108</v>
      </c>
      <c r="D84" s="44">
        <f>IF(D81=0,0,D83/D81*100)</f>
        <v>0</v>
      </c>
      <c r="E84" s="28"/>
      <c r="F84" s="29"/>
      <c r="G84" s="29"/>
      <c r="H84" s="33"/>
      <c r="I84" s="34"/>
      <c r="J84" s="34"/>
      <c r="K84" s="34"/>
    </row>
    <row r="85" ht="24" customHeight="1" spans="1:11">
      <c r="A85" s="35" t="s">
        <v>302</v>
      </c>
      <c r="B85" s="36" t="s">
        <v>253</v>
      </c>
      <c r="C85" s="37" t="s">
        <v>26</v>
      </c>
      <c r="D85" s="58">
        <v>0</v>
      </c>
      <c r="E85" s="38"/>
      <c r="F85" s="39"/>
      <c r="G85" s="39"/>
      <c r="H85" s="40"/>
      <c r="I85" s="35"/>
      <c r="J85" s="35"/>
      <c r="K85" s="35"/>
    </row>
    <row r="86" ht="24" customHeight="1" spans="1:11">
      <c r="A86" s="15"/>
      <c r="B86" s="16"/>
      <c r="C86" s="17" t="s">
        <v>106</v>
      </c>
      <c r="D86" s="18">
        <v>0</v>
      </c>
      <c r="E86" s="19"/>
      <c r="F86" s="20"/>
      <c r="G86" s="20"/>
      <c r="H86" s="21"/>
      <c r="I86" s="15"/>
      <c r="J86" s="15"/>
      <c r="K86" s="15"/>
    </row>
    <row r="87" ht="24" customHeight="1" spans="1:11">
      <c r="A87" s="15"/>
      <c r="B87" s="16"/>
      <c r="C87" s="17" t="s">
        <v>107</v>
      </c>
      <c r="D87" s="18">
        <f>D86-D85</f>
        <v>0</v>
      </c>
      <c r="E87" s="19"/>
      <c r="F87" s="20"/>
      <c r="G87" s="20"/>
      <c r="H87" s="21"/>
      <c r="I87" s="15"/>
      <c r="J87" s="15"/>
      <c r="K87" s="15"/>
    </row>
    <row r="88" ht="24" customHeight="1" spans="1:11">
      <c r="A88" s="15"/>
      <c r="B88" s="16"/>
      <c r="C88" s="17" t="s">
        <v>108</v>
      </c>
      <c r="D88" s="18">
        <f>IF(D85=0,0,D86/D85-1)*100</f>
        <v>0</v>
      </c>
      <c r="E88" s="19" t="s">
        <v>22</v>
      </c>
      <c r="F88" s="22">
        <v>-10</v>
      </c>
      <c r="G88" s="22">
        <v>20</v>
      </c>
      <c r="H88" s="23" t="s">
        <v>23</v>
      </c>
      <c r="I88" s="24"/>
      <c r="J88" s="24"/>
      <c r="K88" s="24"/>
    </row>
    <row r="89" ht="24" customHeight="1" spans="1:11">
      <c r="A89" s="15" t="s">
        <v>303</v>
      </c>
      <c r="B89" s="16" t="s">
        <v>304</v>
      </c>
      <c r="C89" s="17" t="s">
        <v>26</v>
      </c>
      <c r="D89" s="18">
        <v>0</v>
      </c>
      <c r="E89" s="19"/>
      <c r="F89" s="26"/>
      <c r="G89" s="26"/>
      <c r="H89" s="14"/>
      <c r="I89" s="15"/>
      <c r="J89" s="15"/>
      <c r="K89" s="15"/>
    </row>
    <row r="90" ht="24" customHeight="1" spans="1:11">
      <c r="A90" s="15"/>
      <c r="B90" s="16"/>
      <c r="C90" s="17" t="s">
        <v>106</v>
      </c>
      <c r="D90" s="18">
        <v>0</v>
      </c>
      <c r="E90" s="19"/>
      <c r="F90" s="20"/>
      <c r="G90" s="20"/>
      <c r="H90" s="14"/>
      <c r="I90" s="15"/>
      <c r="J90" s="15"/>
      <c r="K90" s="15"/>
    </row>
    <row r="91" ht="24" customHeight="1" spans="1:11">
      <c r="A91" s="15"/>
      <c r="B91" s="16"/>
      <c r="C91" s="17" t="s">
        <v>107</v>
      </c>
      <c r="D91" s="18">
        <f>D90-D89</f>
        <v>0</v>
      </c>
      <c r="E91" s="19"/>
      <c r="F91" s="20"/>
      <c r="G91" s="20"/>
      <c r="H91" s="14"/>
      <c r="I91" s="15"/>
      <c r="J91" s="15"/>
      <c r="K91" s="15"/>
    </row>
    <row r="92" ht="24" customHeight="1" spans="1:11">
      <c r="A92" s="15"/>
      <c r="B92" s="16"/>
      <c r="C92" s="17" t="s">
        <v>108</v>
      </c>
      <c r="D92" s="18">
        <f>IF(D89=0,0,D90/D89-1)*100</f>
        <v>0</v>
      </c>
      <c r="E92" s="19"/>
      <c r="F92" s="20"/>
      <c r="G92" s="20"/>
      <c r="H92" s="14"/>
      <c r="I92" s="15"/>
      <c r="J92" s="15"/>
      <c r="K92" s="15"/>
    </row>
    <row r="93" ht="24" customHeight="1" spans="1:11">
      <c r="A93" s="15" t="s">
        <v>171</v>
      </c>
      <c r="B93" s="15" t="s">
        <v>305</v>
      </c>
      <c r="C93" s="17" t="s">
        <v>26</v>
      </c>
      <c r="D93" s="18">
        <v>0</v>
      </c>
      <c r="E93" s="19" t="s">
        <v>22</v>
      </c>
      <c r="F93" s="22">
        <v>0</v>
      </c>
      <c r="G93" s="22">
        <v>0</v>
      </c>
      <c r="H93" s="23" t="s">
        <v>23</v>
      </c>
      <c r="I93" s="24"/>
      <c r="J93" s="24"/>
      <c r="K93" s="24"/>
    </row>
    <row r="94" ht="24" customHeight="1" spans="1:11">
      <c r="A94" s="15"/>
      <c r="B94" s="15"/>
      <c r="C94" s="17" t="s">
        <v>106</v>
      </c>
      <c r="D94" s="18">
        <v>0</v>
      </c>
      <c r="E94" s="19" t="s">
        <v>22</v>
      </c>
      <c r="F94" s="22">
        <v>0</v>
      </c>
      <c r="G94" s="22">
        <v>0</v>
      </c>
      <c r="H94" s="23" t="s">
        <v>23</v>
      </c>
      <c r="I94" s="24"/>
      <c r="J94" s="24"/>
      <c r="K94" s="24"/>
    </row>
    <row r="95" ht="24" customHeight="1" spans="1:11">
      <c r="A95" s="15"/>
      <c r="B95" s="15"/>
      <c r="C95" s="17" t="s">
        <v>107</v>
      </c>
      <c r="D95" s="18">
        <f>D94-D93</f>
        <v>0</v>
      </c>
      <c r="E95" s="19"/>
      <c r="F95" s="20"/>
      <c r="G95" s="20"/>
      <c r="H95" s="21"/>
      <c r="I95" s="15"/>
      <c r="J95" s="15"/>
      <c r="K95" s="15"/>
    </row>
    <row r="96" ht="24" customHeight="1" spans="1:11">
      <c r="A96" s="15"/>
      <c r="B96" s="15"/>
      <c r="C96" s="17" t="s">
        <v>108</v>
      </c>
      <c r="D96" s="18">
        <f>IF(D93=0,0,D94/D93-1)*100</f>
        <v>0</v>
      </c>
      <c r="E96" s="19"/>
      <c r="F96" s="20"/>
      <c r="G96" s="20"/>
      <c r="H96" s="21"/>
      <c r="I96" s="15"/>
      <c r="J96" s="15"/>
      <c r="K96" s="15"/>
    </row>
    <row r="97" ht="24" customHeight="1" spans="1:11">
      <c r="A97" s="12" t="s">
        <v>306</v>
      </c>
      <c r="B97" s="12"/>
      <c r="C97" s="13"/>
      <c r="D97" s="13"/>
      <c r="E97" s="13"/>
      <c r="F97" s="13"/>
      <c r="G97" s="13"/>
      <c r="H97" s="14"/>
      <c r="I97" s="13"/>
      <c r="J97" s="13"/>
      <c r="K97" s="13"/>
    </row>
    <row r="98" ht="24" customHeight="1" spans="1:11">
      <c r="A98" s="15" t="s">
        <v>176</v>
      </c>
      <c r="B98" s="16" t="s">
        <v>122</v>
      </c>
      <c r="C98" s="17" t="s">
        <v>26</v>
      </c>
      <c r="D98" s="18">
        <v>0</v>
      </c>
      <c r="E98" s="19" t="s">
        <v>22</v>
      </c>
      <c r="F98" s="22">
        <v>0</v>
      </c>
      <c r="G98" s="20"/>
      <c r="H98" s="23" t="s">
        <v>23</v>
      </c>
      <c r="I98" s="24"/>
      <c r="J98" s="24"/>
      <c r="K98" s="24"/>
    </row>
    <row r="99" ht="24" customHeight="1" spans="1:11">
      <c r="A99" s="15"/>
      <c r="B99" s="16"/>
      <c r="C99" s="17" t="s">
        <v>106</v>
      </c>
      <c r="D99" s="18">
        <v>0</v>
      </c>
      <c r="E99" s="19" t="s">
        <v>22</v>
      </c>
      <c r="F99" s="22">
        <v>0</v>
      </c>
      <c r="G99" s="20"/>
      <c r="H99" s="23" t="s">
        <v>23</v>
      </c>
      <c r="I99" s="24"/>
      <c r="J99" s="24"/>
      <c r="K99" s="24"/>
    </row>
    <row r="100" ht="24" customHeight="1" spans="1:11">
      <c r="A100" s="15"/>
      <c r="B100" s="16"/>
      <c r="C100" s="17" t="s">
        <v>107</v>
      </c>
      <c r="D100" s="18">
        <f>D99-D98</f>
        <v>0</v>
      </c>
      <c r="E100" s="19"/>
      <c r="F100" s="20"/>
      <c r="G100" s="20"/>
      <c r="H100" s="21"/>
      <c r="I100" s="15"/>
      <c r="J100" s="15"/>
      <c r="K100" s="15"/>
    </row>
    <row r="101" ht="24" customHeight="1" spans="1:11">
      <c r="A101" s="15"/>
      <c r="B101" s="16"/>
      <c r="C101" s="17" t="s">
        <v>108</v>
      </c>
      <c r="D101" s="18">
        <f>IF(D98=0,0,D99/D98-1)*100</f>
        <v>0</v>
      </c>
      <c r="E101" s="19"/>
      <c r="F101" s="20"/>
      <c r="G101" s="20"/>
      <c r="H101" s="21"/>
      <c r="I101" s="15"/>
      <c r="J101" s="15"/>
      <c r="K101" s="15"/>
    </row>
    <row r="102" ht="24" customHeight="1" spans="1:11">
      <c r="A102" s="15" t="s">
        <v>177</v>
      </c>
      <c r="B102" s="16" t="s">
        <v>122</v>
      </c>
      <c r="C102" s="17" t="s">
        <v>26</v>
      </c>
      <c r="D102" s="18">
        <v>0</v>
      </c>
      <c r="E102" s="19" t="s">
        <v>22</v>
      </c>
      <c r="F102" s="22">
        <v>0</v>
      </c>
      <c r="G102" s="20"/>
      <c r="H102" s="23" t="s">
        <v>23</v>
      </c>
      <c r="I102" s="24"/>
      <c r="J102" s="24"/>
      <c r="K102" s="24"/>
    </row>
    <row r="103" ht="24" customHeight="1" spans="1:11">
      <c r="A103" s="15"/>
      <c r="B103" s="16"/>
      <c r="C103" s="17" t="s">
        <v>106</v>
      </c>
      <c r="D103" s="18">
        <v>0</v>
      </c>
      <c r="E103" s="19" t="s">
        <v>22</v>
      </c>
      <c r="F103" s="22">
        <v>0</v>
      </c>
      <c r="G103" s="20"/>
      <c r="H103" s="23" t="s">
        <v>23</v>
      </c>
      <c r="I103" s="24"/>
      <c r="J103" s="24"/>
      <c r="K103" s="24"/>
    </row>
    <row r="104" ht="24" customHeight="1" spans="1:11">
      <c r="A104" s="15"/>
      <c r="B104" s="16"/>
      <c r="C104" s="17" t="s">
        <v>107</v>
      </c>
      <c r="D104" s="18">
        <f>D103-D102</f>
        <v>0</v>
      </c>
      <c r="E104" s="19"/>
      <c r="F104" s="20"/>
      <c r="G104" s="20"/>
      <c r="H104" s="21"/>
      <c r="I104" s="15"/>
      <c r="J104" s="15"/>
      <c r="K104" s="15"/>
    </row>
    <row r="105" ht="24" customHeight="1" spans="1:11">
      <c r="A105" s="15"/>
      <c r="B105" s="16"/>
      <c r="C105" s="17" t="s">
        <v>108</v>
      </c>
      <c r="D105" s="44">
        <f>IF(D102=0,0,D103/D102-1)*100</f>
        <v>0</v>
      </c>
      <c r="E105" s="19"/>
      <c r="F105" s="20"/>
      <c r="G105" s="20"/>
      <c r="H105" s="21"/>
      <c r="I105" s="15"/>
      <c r="J105" s="15"/>
      <c r="K105" s="15"/>
    </row>
    <row r="106" ht="24" customHeight="1" spans="1:11">
      <c r="A106" s="15" t="s">
        <v>307</v>
      </c>
      <c r="B106" s="16" t="s">
        <v>308</v>
      </c>
      <c r="C106" s="144" t="s">
        <v>26</v>
      </c>
      <c r="D106" s="199">
        <v>0</v>
      </c>
      <c r="E106" s="19" t="s">
        <v>22</v>
      </c>
      <c r="F106" s="22">
        <v>0</v>
      </c>
      <c r="G106" s="20"/>
      <c r="H106" s="23" t="s">
        <v>23</v>
      </c>
      <c r="I106" s="24"/>
      <c r="J106" s="24"/>
      <c r="K106" s="24"/>
    </row>
    <row r="107" ht="24" customHeight="1" spans="1:11">
      <c r="A107" s="15"/>
      <c r="B107" s="16"/>
      <c r="C107" s="144" t="s">
        <v>106</v>
      </c>
      <c r="D107" s="200">
        <v>0</v>
      </c>
      <c r="E107" s="19" t="s">
        <v>22</v>
      </c>
      <c r="F107" s="22">
        <v>0</v>
      </c>
      <c r="G107" s="20"/>
      <c r="H107" s="23" t="s">
        <v>23</v>
      </c>
      <c r="I107" s="24"/>
      <c r="J107" s="24"/>
      <c r="K107" s="24"/>
    </row>
    <row r="108" ht="24" customHeight="1" spans="1:11">
      <c r="A108" s="15"/>
      <c r="B108" s="16"/>
      <c r="C108" s="17" t="s">
        <v>107</v>
      </c>
      <c r="D108" s="18">
        <f>D107-D106</f>
        <v>0</v>
      </c>
      <c r="E108" s="19"/>
      <c r="F108" s="20"/>
      <c r="G108" s="20"/>
      <c r="H108" s="21"/>
      <c r="I108" s="15"/>
      <c r="J108" s="15"/>
      <c r="K108" s="15"/>
    </row>
    <row r="109" ht="24" customHeight="1" spans="1:11">
      <c r="A109" s="15"/>
      <c r="B109" s="16"/>
      <c r="C109" s="17" t="s">
        <v>108</v>
      </c>
      <c r="D109" s="18">
        <f>IF(D106=0,0,D107/D106-1)*100</f>
        <v>0</v>
      </c>
      <c r="E109" s="19" t="s">
        <v>22</v>
      </c>
      <c r="F109" s="22">
        <v>0</v>
      </c>
      <c r="G109" s="20"/>
      <c r="H109" s="23" t="s">
        <v>23</v>
      </c>
      <c r="I109" s="24"/>
      <c r="J109" s="24"/>
      <c r="K109" s="24"/>
    </row>
    <row r="110" ht="24" customHeight="1" spans="1:11">
      <c r="A110" s="15" t="s">
        <v>178</v>
      </c>
      <c r="B110" s="15" t="s">
        <v>179</v>
      </c>
      <c r="C110" s="17" t="s">
        <v>26</v>
      </c>
      <c r="D110" s="18">
        <v>0</v>
      </c>
      <c r="E110" s="19" t="s">
        <v>22</v>
      </c>
      <c r="F110" s="22">
        <v>6</v>
      </c>
      <c r="G110" s="20"/>
      <c r="H110" s="23" t="s">
        <v>23</v>
      </c>
      <c r="I110" s="24"/>
      <c r="J110" s="24"/>
      <c r="K110" s="24"/>
    </row>
    <row r="111" ht="24" customHeight="1" spans="1:11">
      <c r="A111" s="15"/>
      <c r="B111" s="15"/>
      <c r="C111" s="17" t="s">
        <v>106</v>
      </c>
      <c r="D111" s="18">
        <v>0</v>
      </c>
      <c r="E111" s="19" t="s">
        <v>22</v>
      </c>
      <c r="F111" s="22">
        <v>6</v>
      </c>
      <c r="G111" s="20"/>
      <c r="H111" s="23" t="s">
        <v>23</v>
      </c>
      <c r="I111" s="24"/>
      <c r="J111" s="24"/>
      <c r="K111" s="24"/>
    </row>
    <row r="112" ht="24" customHeight="1" spans="1:11">
      <c r="A112" s="15"/>
      <c r="B112" s="15"/>
      <c r="C112" s="17" t="s">
        <v>107</v>
      </c>
      <c r="D112" s="18">
        <f>D111-D110</f>
        <v>0</v>
      </c>
      <c r="E112" s="19"/>
      <c r="F112" s="20"/>
      <c r="G112" s="20"/>
      <c r="H112" s="21"/>
      <c r="I112" s="15"/>
      <c r="J112" s="15"/>
      <c r="K112" s="15"/>
    </row>
    <row r="113" ht="24" customHeight="1" spans="1:11">
      <c r="A113" s="15"/>
      <c r="B113" s="15"/>
      <c r="C113" s="17" t="s">
        <v>108</v>
      </c>
      <c r="D113" s="18">
        <f>IF(D110=0,0,D111/D110-1)*100</f>
        <v>0</v>
      </c>
      <c r="E113" s="19"/>
      <c r="F113" s="20"/>
      <c r="G113" s="20"/>
      <c r="H113" s="21"/>
      <c r="I113" s="15"/>
      <c r="J113" s="15"/>
      <c r="K113" s="15"/>
    </row>
    <row r="114" ht="24" customHeight="1" spans="1:11">
      <c r="A114" s="15" t="s">
        <v>309</v>
      </c>
      <c r="B114" s="15" t="s">
        <v>310</v>
      </c>
      <c r="C114" s="17" t="s">
        <v>26</v>
      </c>
      <c r="D114" s="18">
        <f>IF(D77=0,0,D106/D77*12)</f>
        <v>0</v>
      </c>
      <c r="E114" s="19" t="s">
        <v>22</v>
      </c>
      <c r="F114" s="22">
        <v>6</v>
      </c>
      <c r="G114" s="20"/>
      <c r="H114" s="23" t="s">
        <v>23</v>
      </c>
      <c r="I114" s="24"/>
      <c r="J114" s="24"/>
      <c r="K114" s="24"/>
    </row>
    <row r="115" ht="24" customHeight="1" spans="1:11">
      <c r="A115" s="15"/>
      <c r="B115" s="15"/>
      <c r="C115" s="17" t="s">
        <v>106</v>
      </c>
      <c r="D115" s="18">
        <f>IF(D78=0,0,D107/D78*12)</f>
        <v>0</v>
      </c>
      <c r="E115" s="19" t="s">
        <v>22</v>
      </c>
      <c r="F115" s="22">
        <v>6</v>
      </c>
      <c r="G115" s="20"/>
      <c r="H115" s="23" t="s">
        <v>23</v>
      </c>
      <c r="I115" s="24"/>
      <c r="J115" s="24"/>
      <c r="K115" s="24"/>
    </row>
    <row r="116" ht="24" customHeight="1" spans="1:11">
      <c r="A116" s="15"/>
      <c r="B116" s="15"/>
      <c r="C116" s="17" t="s">
        <v>107</v>
      </c>
      <c r="D116" s="18">
        <f>D115-D114</f>
        <v>0</v>
      </c>
      <c r="E116" s="19"/>
      <c r="F116" s="20"/>
      <c r="G116" s="20"/>
      <c r="H116" s="21"/>
      <c r="I116" s="15"/>
      <c r="J116" s="15"/>
      <c r="K116" s="15"/>
    </row>
    <row r="117" ht="24" customHeight="1" spans="1:11">
      <c r="A117" s="15"/>
      <c r="B117" s="15"/>
      <c r="C117" s="17" t="s">
        <v>108</v>
      </c>
      <c r="D117" s="18">
        <f>IF(D114=0,0,D115/D114-1)*100</f>
        <v>0</v>
      </c>
      <c r="E117" s="19"/>
      <c r="F117" s="20"/>
      <c r="G117" s="20"/>
      <c r="H117" s="21"/>
      <c r="I117" s="15"/>
      <c r="J117" s="15"/>
      <c r="K117" s="15"/>
    </row>
    <row r="118" ht="24" customHeight="1" spans="1:11">
      <c r="A118" s="12" t="s">
        <v>311</v>
      </c>
      <c r="B118" s="12"/>
      <c r="C118" s="13"/>
      <c r="D118" s="61"/>
      <c r="E118" s="61"/>
      <c r="F118" s="61"/>
      <c r="G118" s="61"/>
      <c r="H118" s="14"/>
      <c r="I118" s="61"/>
      <c r="J118" s="61"/>
      <c r="K118" s="61"/>
    </row>
    <row r="119" ht="24" customHeight="1" spans="1:11">
      <c r="A119" s="15" t="s">
        <v>312</v>
      </c>
      <c r="B119" s="16" t="s">
        <v>271</v>
      </c>
      <c r="C119" s="17" t="s">
        <v>26</v>
      </c>
      <c r="D119" s="18">
        <v>0</v>
      </c>
      <c r="E119" s="19"/>
      <c r="F119" s="20"/>
      <c r="G119" s="20"/>
      <c r="H119" s="21"/>
      <c r="I119" s="15"/>
      <c r="J119" s="15"/>
      <c r="K119" s="15"/>
    </row>
    <row r="120" ht="24" customHeight="1" spans="1:11">
      <c r="A120" s="15"/>
      <c r="B120" s="16"/>
      <c r="C120" s="17" t="s">
        <v>106</v>
      </c>
      <c r="D120" s="18">
        <v>0</v>
      </c>
      <c r="E120" s="19"/>
      <c r="F120" s="20"/>
      <c r="G120" s="20"/>
      <c r="H120" s="21"/>
      <c r="I120" s="15"/>
      <c r="J120" s="15"/>
      <c r="K120" s="15"/>
    </row>
    <row r="121" ht="24" customHeight="1" spans="1:11">
      <c r="A121" s="15"/>
      <c r="B121" s="16"/>
      <c r="C121" s="17" t="s">
        <v>107</v>
      </c>
      <c r="D121" s="18">
        <f>D120-D119</f>
        <v>0</v>
      </c>
      <c r="E121" s="19"/>
      <c r="F121" s="20"/>
      <c r="G121" s="20"/>
      <c r="H121" s="21"/>
      <c r="I121" s="15"/>
      <c r="J121" s="15"/>
      <c r="K121" s="15"/>
    </row>
    <row r="122" ht="24" customHeight="1" spans="1:11">
      <c r="A122" s="15"/>
      <c r="B122" s="16"/>
      <c r="C122" s="17" t="s">
        <v>108</v>
      </c>
      <c r="D122" s="18">
        <f>IF(D119=0,0,D120/D119-1)*100</f>
        <v>0</v>
      </c>
      <c r="E122" s="19" t="s">
        <v>22</v>
      </c>
      <c r="F122" s="22">
        <v>-3</v>
      </c>
      <c r="G122" s="22">
        <v>10</v>
      </c>
      <c r="H122" s="33" t="s">
        <v>23</v>
      </c>
      <c r="I122" s="34"/>
      <c r="J122" s="34"/>
      <c r="K122" s="34"/>
    </row>
    <row r="123" ht="24" customHeight="1" spans="1:11">
      <c r="A123" s="15" t="s">
        <v>313</v>
      </c>
      <c r="B123" s="16" t="s">
        <v>314</v>
      </c>
      <c r="C123" s="17" t="s">
        <v>26</v>
      </c>
      <c r="D123" s="139">
        <v>0</v>
      </c>
      <c r="E123" s="19"/>
      <c r="F123" s="63"/>
      <c r="G123" s="137"/>
      <c r="H123" s="54"/>
      <c r="I123" s="54"/>
      <c r="J123" s="54"/>
      <c r="K123" s="54"/>
    </row>
    <row r="124" ht="24" customHeight="1" spans="1:11">
      <c r="A124" s="15"/>
      <c r="B124" s="16"/>
      <c r="C124" s="17" t="s">
        <v>106</v>
      </c>
      <c r="D124" s="139">
        <v>0</v>
      </c>
      <c r="E124" s="19"/>
      <c r="F124" s="63"/>
      <c r="G124" s="137"/>
      <c r="H124" s="54"/>
      <c r="I124" s="54"/>
      <c r="J124" s="54"/>
      <c r="K124" s="54"/>
    </row>
    <row r="125" ht="24" customHeight="1" spans="1:11">
      <c r="A125" s="15"/>
      <c r="B125" s="16"/>
      <c r="C125" s="17" t="s">
        <v>107</v>
      </c>
      <c r="D125" s="139">
        <f>D124-D123</f>
        <v>0</v>
      </c>
      <c r="E125" s="19"/>
      <c r="F125" s="63"/>
      <c r="G125" s="137"/>
      <c r="H125" s="112"/>
      <c r="I125" s="54"/>
      <c r="J125" s="54"/>
      <c r="K125" s="54"/>
    </row>
    <row r="126" ht="24" customHeight="1" spans="1:11">
      <c r="A126" s="32"/>
      <c r="B126" s="106"/>
      <c r="C126" s="27" t="s">
        <v>108</v>
      </c>
      <c r="D126" s="44">
        <f>IF(D123=0,0,D125/D123)*100</f>
        <v>0</v>
      </c>
      <c r="E126" s="28" t="s">
        <v>22</v>
      </c>
      <c r="F126" s="29">
        <v>-3</v>
      </c>
      <c r="G126" s="29">
        <v>10</v>
      </c>
      <c r="H126" s="148" t="s">
        <v>23</v>
      </c>
      <c r="I126" s="119"/>
      <c r="J126" s="119"/>
      <c r="K126" s="119"/>
    </row>
    <row r="127" ht="24" customHeight="1" spans="1:11">
      <c r="A127" s="35" t="s">
        <v>315</v>
      </c>
      <c r="B127" s="36" t="s">
        <v>316</v>
      </c>
      <c r="C127" s="143" t="s">
        <v>26</v>
      </c>
      <c r="D127" s="199">
        <v>0</v>
      </c>
      <c r="E127" s="38"/>
      <c r="F127" s="39"/>
      <c r="G127" s="39"/>
      <c r="H127" s="40"/>
      <c r="I127" s="35"/>
      <c r="J127" s="35"/>
      <c r="K127" s="35"/>
    </row>
    <row r="128" ht="24" customHeight="1" spans="1:11">
      <c r="A128" s="15"/>
      <c r="B128" s="16"/>
      <c r="C128" s="144" t="s">
        <v>106</v>
      </c>
      <c r="D128" s="200">
        <v>0</v>
      </c>
      <c r="E128" s="19"/>
      <c r="F128" s="20"/>
      <c r="G128" s="20"/>
      <c r="H128" s="21"/>
      <c r="I128" s="15"/>
      <c r="J128" s="15"/>
      <c r="K128" s="15"/>
    </row>
    <row r="129" ht="24" customHeight="1" spans="1:11">
      <c r="A129" s="15"/>
      <c r="B129" s="16"/>
      <c r="C129" s="17" t="s">
        <v>107</v>
      </c>
      <c r="D129" s="18">
        <f>D128-D127</f>
        <v>0</v>
      </c>
      <c r="E129" s="19"/>
      <c r="F129" s="20"/>
      <c r="G129" s="20"/>
      <c r="H129" s="21"/>
      <c r="I129" s="15"/>
      <c r="J129" s="15"/>
      <c r="K129" s="15"/>
    </row>
    <row r="130" ht="24" customHeight="1" spans="1:11">
      <c r="A130" s="15"/>
      <c r="B130" s="16"/>
      <c r="C130" s="17" t="s">
        <v>108</v>
      </c>
      <c r="D130" s="44">
        <f>IF(D127=0,0,D128/D127-1)*100</f>
        <v>0</v>
      </c>
      <c r="E130" s="19" t="s">
        <v>22</v>
      </c>
      <c r="F130" s="22">
        <v>0</v>
      </c>
      <c r="G130" s="22">
        <v>10</v>
      </c>
      <c r="H130" s="23" t="s">
        <v>23</v>
      </c>
      <c r="I130" s="24"/>
      <c r="J130" s="24"/>
      <c r="K130" s="24"/>
    </row>
    <row r="131" ht="24" customHeight="1" spans="1:11">
      <c r="A131" s="15" t="s">
        <v>317</v>
      </c>
      <c r="B131" s="16" t="s">
        <v>318</v>
      </c>
      <c r="C131" s="144" t="s">
        <v>26</v>
      </c>
      <c r="D131" s="199">
        <v>0</v>
      </c>
      <c r="E131" s="19"/>
      <c r="F131" s="20"/>
      <c r="G131" s="20"/>
      <c r="H131" s="21"/>
      <c r="I131" s="15"/>
      <c r="J131" s="15"/>
      <c r="K131" s="15"/>
    </row>
    <row r="132" ht="24" customHeight="1" spans="1:11">
      <c r="A132" s="15"/>
      <c r="B132" s="16"/>
      <c r="C132" s="144" t="s">
        <v>106</v>
      </c>
      <c r="D132" s="200">
        <v>0</v>
      </c>
      <c r="E132" s="19"/>
      <c r="F132" s="20"/>
      <c r="G132" s="20"/>
      <c r="H132" s="21"/>
      <c r="I132" s="15"/>
      <c r="J132" s="15"/>
      <c r="K132" s="15"/>
    </row>
    <row r="133" ht="24" customHeight="1" spans="1:11">
      <c r="A133" s="15"/>
      <c r="B133" s="16"/>
      <c r="C133" s="17" t="s">
        <v>107</v>
      </c>
      <c r="D133" s="18">
        <f>D132-D131</f>
        <v>0</v>
      </c>
      <c r="E133" s="19"/>
      <c r="F133" s="20"/>
      <c r="G133" s="20"/>
      <c r="H133" s="21"/>
      <c r="I133" s="15"/>
      <c r="J133" s="15"/>
      <c r="K133" s="15"/>
    </row>
    <row r="134" ht="24" customHeight="1" spans="1:11">
      <c r="A134" s="15"/>
      <c r="B134" s="16"/>
      <c r="C134" s="17" t="s">
        <v>108</v>
      </c>
      <c r="D134" s="18">
        <f>IF(D131=0,0,D132/D131-1)*100</f>
        <v>0</v>
      </c>
      <c r="E134" s="19" t="s">
        <v>22</v>
      </c>
      <c r="F134" s="105">
        <v>0</v>
      </c>
      <c r="G134" s="105">
        <v>10</v>
      </c>
      <c r="H134" s="23" t="s">
        <v>23</v>
      </c>
      <c r="I134" s="24"/>
      <c r="J134" s="24"/>
      <c r="K134" s="24"/>
    </row>
    <row r="135" ht="24" customHeight="1" spans="1:11">
      <c r="A135" s="15" t="s">
        <v>319</v>
      </c>
      <c r="B135" s="16" t="s">
        <v>264</v>
      </c>
      <c r="C135" s="17" t="s">
        <v>26</v>
      </c>
      <c r="D135" s="18">
        <v>0</v>
      </c>
      <c r="E135" s="19"/>
      <c r="F135" s="20"/>
      <c r="G135" s="20"/>
      <c r="H135" s="21"/>
      <c r="I135" s="15"/>
      <c r="J135" s="15"/>
      <c r="K135" s="15"/>
    </row>
    <row r="136" ht="24" customHeight="1" spans="1:11">
      <c r="A136" s="15"/>
      <c r="B136" s="16"/>
      <c r="C136" s="17" t="s">
        <v>106</v>
      </c>
      <c r="D136" s="18">
        <v>0</v>
      </c>
      <c r="E136" s="19"/>
      <c r="F136" s="20"/>
      <c r="G136" s="20"/>
      <c r="H136" s="21"/>
      <c r="I136" s="15"/>
      <c r="J136" s="15"/>
      <c r="K136" s="15"/>
    </row>
    <row r="137" ht="24" customHeight="1" spans="1:11">
      <c r="A137" s="15"/>
      <c r="B137" s="16"/>
      <c r="C137" s="17" t="s">
        <v>107</v>
      </c>
      <c r="D137" s="18">
        <f>D136-D135</f>
        <v>0</v>
      </c>
      <c r="E137" s="19"/>
      <c r="F137" s="20"/>
      <c r="G137" s="20"/>
      <c r="H137" s="21"/>
      <c r="I137" s="15"/>
      <c r="J137" s="15"/>
      <c r="K137" s="15"/>
    </row>
    <row r="138" ht="24" customHeight="1" spans="1:11">
      <c r="A138" s="15"/>
      <c r="B138" s="16"/>
      <c r="C138" s="17" t="s">
        <v>108</v>
      </c>
      <c r="D138" s="44">
        <f>IF(D135=0,0,D136/D135-1)*100</f>
        <v>0</v>
      </c>
      <c r="E138" s="19" t="s">
        <v>22</v>
      </c>
      <c r="F138" s="105">
        <v>0</v>
      </c>
      <c r="G138" s="105">
        <v>10</v>
      </c>
      <c r="H138" s="33" t="s">
        <v>23</v>
      </c>
      <c r="I138" s="34"/>
      <c r="J138" s="34"/>
      <c r="K138" s="34"/>
    </row>
    <row r="139" ht="24" customHeight="1" spans="1:11">
      <c r="A139" s="15" t="s">
        <v>320</v>
      </c>
      <c r="B139" s="16" t="s">
        <v>321</v>
      </c>
      <c r="C139" s="144" t="s">
        <v>26</v>
      </c>
      <c r="D139" s="199">
        <v>0</v>
      </c>
      <c r="E139" s="19"/>
      <c r="F139" s="105"/>
      <c r="G139" s="117"/>
      <c r="H139" s="54"/>
      <c r="I139" s="54"/>
      <c r="J139" s="54"/>
      <c r="K139" s="54"/>
    </row>
    <row r="140" ht="24" customHeight="1" spans="1:11">
      <c r="A140" s="15"/>
      <c r="B140" s="16"/>
      <c r="C140" s="144" t="s">
        <v>106</v>
      </c>
      <c r="D140" s="200">
        <v>0</v>
      </c>
      <c r="E140" s="19"/>
      <c r="F140" s="105"/>
      <c r="G140" s="117"/>
      <c r="H140" s="54"/>
      <c r="I140" s="54"/>
      <c r="J140" s="54"/>
      <c r="K140" s="54"/>
    </row>
    <row r="141" ht="24" customHeight="1" spans="1:11">
      <c r="A141" s="15"/>
      <c r="B141" s="16"/>
      <c r="C141" s="17" t="s">
        <v>107</v>
      </c>
      <c r="D141" s="18">
        <f>D140-D139</f>
        <v>0</v>
      </c>
      <c r="E141" s="19"/>
      <c r="F141" s="105"/>
      <c r="G141" s="117"/>
      <c r="H141" s="112"/>
      <c r="I141" s="112"/>
      <c r="J141" s="112"/>
      <c r="K141" s="112"/>
    </row>
    <row r="142" ht="24" customHeight="1" spans="1:11">
      <c r="A142" s="32"/>
      <c r="B142" s="106"/>
      <c r="C142" s="27" t="s">
        <v>108</v>
      </c>
      <c r="D142" s="44">
        <f>IF(D139=0,0,D141/D139*100)</f>
        <v>0</v>
      </c>
      <c r="E142" s="28" t="s">
        <v>22</v>
      </c>
      <c r="F142" s="113">
        <v>0</v>
      </c>
      <c r="G142" s="113">
        <v>10</v>
      </c>
      <c r="H142" s="203" t="s">
        <v>23</v>
      </c>
      <c r="I142" s="34"/>
      <c r="J142" s="34"/>
      <c r="K142" s="34"/>
    </row>
    <row r="143" ht="24" customHeight="1" spans="1:11">
      <c r="A143" s="35" t="s">
        <v>322</v>
      </c>
      <c r="B143" s="36" t="s">
        <v>323</v>
      </c>
      <c r="C143" s="143" t="s">
        <v>26</v>
      </c>
      <c r="D143" s="199">
        <v>0</v>
      </c>
      <c r="E143" s="38"/>
      <c r="F143" s="39"/>
      <c r="G143" s="39"/>
      <c r="H143" s="40"/>
      <c r="I143" s="35"/>
      <c r="J143" s="35"/>
      <c r="K143" s="35"/>
    </row>
    <row r="144" ht="24" customHeight="1" spans="1:11">
      <c r="A144" s="15"/>
      <c r="B144" s="16"/>
      <c r="C144" s="144" t="s">
        <v>106</v>
      </c>
      <c r="D144" s="200">
        <v>0</v>
      </c>
      <c r="E144" s="19"/>
      <c r="F144" s="20"/>
      <c r="G144" s="20"/>
      <c r="H144" s="21"/>
      <c r="I144" s="15"/>
      <c r="J144" s="15"/>
      <c r="K144" s="15"/>
    </row>
    <row r="145" ht="24" customHeight="1" spans="1:11">
      <c r="A145" s="15"/>
      <c r="B145" s="16"/>
      <c r="C145" s="17" t="s">
        <v>107</v>
      </c>
      <c r="D145" s="18">
        <f>D144-D143</f>
        <v>0</v>
      </c>
      <c r="E145" s="19"/>
      <c r="F145" s="20"/>
      <c r="G145" s="20"/>
      <c r="H145" s="21"/>
      <c r="I145" s="15"/>
      <c r="J145" s="15"/>
      <c r="K145" s="15"/>
    </row>
    <row r="146" ht="24" customHeight="1" spans="1:11">
      <c r="A146" s="15"/>
      <c r="B146" s="16"/>
      <c r="C146" s="17" t="s">
        <v>108</v>
      </c>
      <c r="D146" s="44">
        <f>IF(D143=0,0,D144/D143-1)*100</f>
        <v>0</v>
      </c>
      <c r="E146" s="19" t="s">
        <v>22</v>
      </c>
      <c r="F146" s="105">
        <v>0</v>
      </c>
      <c r="G146" s="105">
        <v>20</v>
      </c>
      <c r="H146" s="23" t="s">
        <v>23</v>
      </c>
      <c r="I146" s="24"/>
      <c r="J146" s="24"/>
      <c r="K146" s="24"/>
    </row>
    <row r="147" ht="24" customHeight="1" spans="1:11">
      <c r="A147" s="15" t="s">
        <v>324</v>
      </c>
      <c r="B147" s="16" t="s">
        <v>325</v>
      </c>
      <c r="C147" s="144" t="s">
        <v>26</v>
      </c>
      <c r="D147" s="199">
        <v>0</v>
      </c>
      <c r="E147" s="19"/>
      <c r="F147" s="20"/>
      <c r="G147" s="20"/>
      <c r="H147" s="21"/>
      <c r="I147" s="15"/>
      <c r="J147" s="15"/>
      <c r="K147" s="15"/>
    </row>
    <row r="148" ht="24" customHeight="1" spans="1:11">
      <c r="A148" s="15"/>
      <c r="B148" s="16"/>
      <c r="C148" s="144" t="s">
        <v>106</v>
      </c>
      <c r="D148" s="200">
        <v>0</v>
      </c>
      <c r="E148" s="19"/>
      <c r="F148" s="20"/>
      <c r="G148" s="20"/>
      <c r="H148" s="21"/>
      <c r="I148" s="15"/>
      <c r="J148" s="15"/>
      <c r="K148" s="15"/>
    </row>
    <row r="149" ht="24" customHeight="1" spans="1:11">
      <c r="A149" s="15"/>
      <c r="B149" s="16"/>
      <c r="C149" s="17" t="s">
        <v>107</v>
      </c>
      <c r="D149" s="18">
        <f>D148-D147</f>
        <v>0</v>
      </c>
      <c r="E149" s="19"/>
      <c r="F149" s="20"/>
      <c r="G149" s="20"/>
      <c r="H149" s="21"/>
      <c r="I149" s="15"/>
      <c r="J149" s="15"/>
      <c r="K149" s="15"/>
    </row>
    <row r="150" ht="24" customHeight="1" spans="1:11">
      <c r="A150" s="15"/>
      <c r="B150" s="16"/>
      <c r="C150" s="17" t="s">
        <v>108</v>
      </c>
      <c r="D150" s="44">
        <f>IF(D147=0,0,D148/D147-1)*100</f>
        <v>0</v>
      </c>
      <c r="E150" s="19" t="s">
        <v>22</v>
      </c>
      <c r="F150" s="105">
        <v>0</v>
      </c>
      <c r="G150" s="105">
        <v>20</v>
      </c>
      <c r="H150" s="23" t="s">
        <v>23</v>
      </c>
      <c r="I150" s="24"/>
      <c r="J150" s="24"/>
      <c r="K150" s="24"/>
    </row>
    <row r="151" ht="24" customHeight="1" spans="1:11">
      <c r="A151" s="15" t="s">
        <v>326</v>
      </c>
      <c r="B151" s="16" t="s">
        <v>327</v>
      </c>
      <c r="C151" s="144" t="s">
        <v>26</v>
      </c>
      <c r="D151" s="199">
        <v>0</v>
      </c>
      <c r="E151" s="19"/>
      <c r="F151" s="20"/>
      <c r="G151" s="20"/>
      <c r="H151" s="21"/>
      <c r="I151" s="15"/>
      <c r="J151" s="15"/>
      <c r="K151" s="15"/>
    </row>
    <row r="152" ht="24" customHeight="1" spans="1:11">
      <c r="A152" s="15"/>
      <c r="B152" s="16"/>
      <c r="C152" s="144" t="s">
        <v>106</v>
      </c>
      <c r="D152" s="200">
        <v>0</v>
      </c>
      <c r="E152" s="19"/>
      <c r="F152" s="20"/>
      <c r="G152" s="20"/>
      <c r="H152" s="21"/>
      <c r="I152" s="15"/>
      <c r="J152" s="15"/>
      <c r="K152" s="15"/>
    </row>
    <row r="153" ht="24" customHeight="1" spans="1:11">
      <c r="A153" s="15"/>
      <c r="B153" s="16"/>
      <c r="C153" s="17" t="s">
        <v>107</v>
      </c>
      <c r="D153" s="18">
        <f>D152-D151</f>
        <v>0</v>
      </c>
      <c r="E153" s="19"/>
      <c r="F153" s="20"/>
      <c r="G153" s="20"/>
      <c r="H153" s="21"/>
      <c r="I153" s="15"/>
      <c r="J153" s="15"/>
      <c r="K153" s="15"/>
    </row>
    <row r="154" ht="24" customHeight="1" spans="1:11">
      <c r="A154" s="15"/>
      <c r="B154" s="16"/>
      <c r="C154" s="17" t="s">
        <v>108</v>
      </c>
      <c r="D154" s="44">
        <f>IF(D151=0,0,D152/D151-1)*100</f>
        <v>0</v>
      </c>
      <c r="E154" s="19" t="s">
        <v>22</v>
      </c>
      <c r="F154" s="105">
        <v>0</v>
      </c>
      <c r="G154" s="105">
        <v>20</v>
      </c>
      <c r="H154" s="23" t="s">
        <v>23</v>
      </c>
      <c r="I154" s="24"/>
      <c r="J154" s="24"/>
      <c r="K154" s="24"/>
    </row>
    <row r="155" ht="24" customHeight="1" spans="1:11">
      <c r="A155" s="15" t="s">
        <v>328</v>
      </c>
      <c r="B155" s="16" t="s">
        <v>329</v>
      </c>
      <c r="C155" s="144" t="s">
        <v>26</v>
      </c>
      <c r="D155" s="199">
        <v>0</v>
      </c>
      <c r="E155" s="19"/>
      <c r="F155" s="20"/>
      <c r="G155" s="20"/>
      <c r="H155" s="21"/>
      <c r="I155" s="15"/>
      <c r="J155" s="15"/>
      <c r="K155" s="15"/>
    </row>
    <row r="156" ht="24" customHeight="1" spans="1:11">
      <c r="A156" s="15"/>
      <c r="B156" s="16"/>
      <c r="C156" s="144" t="s">
        <v>106</v>
      </c>
      <c r="D156" s="200">
        <v>0</v>
      </c>
      <c r="E156" s="19"/>
      <c r="F156" s="20"/>
      <c r="G156" s="20"/>
      <c r="H156" s="21"/>
      <c r="I156" s="15"/>
      <c r="J156" s="15"/>
      <c r="K156" s="15"/>
    </row>
    <row r="157" ht="24" customHeight="1" spans="1:11">
      <c r="A157" s="15"/>
      <c r="B157" s="16"/>
      <c r="C157" s="17" t="s">
        <v>107</v>
      </c>
      <c r="D157" s="18">
        <f>D156-D155</f>
        <v>0</v>
      </c>
      <c r="E157" s="19"/>
      <c r="F157" s="20"/>
      <c r="G157" s="20"/>
      <c r="H157" s="21"/>
      <c r="I157" s="15"/>
      <c r="J157" s="15"/>
      <c r="K157" s="15"/>
    </row>
    <row r="158" ht="24" customHeight="1" spans="1:11">
      <c r="A158" s="15"/>
      <c r="B158" s="16"/>
      <c r="C158" s="17" t="s">
        <v>108</v>
      </c>
      <c r="D158" s="18">
        <f>IF(D155=0,0,D156/D155-1)*100</f>
        <v>0</v>
      </c>
      <c r="E158" s="19" t="s">
        <v>22</v>
      </c>
      <c r="F158" s="105">
        <v>0</v>
      </c>
      <c r="G158" s="105">
        <v>20</v>
      </c>
      <c r="H158" s="23" t="s">
        <v>23</v>
      </c>
      <c r="I158" s="24"/>
      <c r="J158" s="24"/>
      <c r="K158" s="24"/>
    </row>
    <row r="159" ht="24" customHeight="1" spans="1:11">
      <c r="A159" s="12" t="s">
        <v>330</v>
      </c>
      <c r="B159" s="12"/>
      <c r="C159" s="13"/>
      <c r="D159" s="61"/>
      <c r="E159" s="61"/>
      <c r="F159" s="61"/>
      <c r="G159" s="61"/>
      <c r="H159" s="14"/>
      <c r="I159" s="61"/>
      <c r="J159" s="61"/>
      <c r="K159" s="61"/>
    </row>
    <row r="160" ht="24" customHeight="1" spans="1:11">
      <c r="A160" s="15" t="s">
        <v>331</v>
      </c>
      <c r="B160" s="15" t="s">
        <v>332</v>
      </c>
      <c r="C160" s="17" t="s">
        <v>26</v>
      </c>
      <c r="D160" s="18">
        <f>IF(D123-D127=0,0,D15/(D123-D127))</f>
        <v>0</v>
      </c>
      <c r="E160" s="19" t="s">
        <v>22</v>
      </c>
      <c r="F160" s="105">
        <f>D143*0.9</f>
        <v>0</v>
      </c>
      <c r="G160" s="105">
        <f>D143*1.1</f>
        <v>0</v>
      </c>
      <c r="H160" s="23" t="s">
        <v>23</v>
      </c>
      <c r="I160" s="24"/>
      <c r="J160" s="24"/>
      <c r="K160" s="24"/>
    </row>
    <row r="161" ht="24" customHeight="1" spans="1:11">
      <c r="A161" s="15"/>
      <c r="B161" s="15"/>
      <c r="C161" s="17" t="s">
        <v>106</v>
      </c>
      <c r="D161" s="18">
        <f>IF(D124-D128=0,0,D16/(D124-D128))</f>
        <v>0</v>
      </c>
      <c r="E161" s="19" t="s">
        <v>22</v>
      </c>
      <c r="F161" s="105">
        <f>D144*0.9</f>
        <v>0</v>
      </c>
      <c r="G161" s="105">
        <f>D144*1.1</f>
        <v>0</v>
      </c>
      <c r="H161" s="23" t="s">
        <v>23</v>
      </c>
      <c r="I161" s="24"/>
      <c r="J161" s="24"/>
      <c r="K161" s="24"/>
    </row>
    <row r="162" ht="24" customHeight="1" spans="1:11">
      <c r="A162" s="15"/>
      <c r="B162" s="15"/>
      <c r="C162" s="17" t="s">
        <v>107</v>
      </c>
      <c r="D162" s="18">
        <f>D161-D160</f>
        <v>0</v>
      </c>
      <c r="E162" s="19"/>
      <c r="F162" s="20"/>
      <c r="G162" s="20"/>
      <c r="H162" s="21"/>
      <c r="I162" s="15"/>
      <c r="J162" s="15"/>
      <c r="K162" s="15"/>
    </row>
    <row r="163" ht="24" customHeight="1" spans="1:11">
      <c r="A163" s="15" t="s">
        <v>333</v>
      </c>
      <c r="B163" s="15" t="s">
        <v>334</v>
      </c>
      <c r="C163" s="17" t="s">
        <v>26</v>
      </c>
      <c r="D163" s="18">
        <f>IF(D127=0,0,D19/D127)</f>
        <v>0</v>
      </c>
      <c r="E163" s="19" t="s">
        <v>22</v>
      </c>
      <c r="F163" s="22">
        <v>100</v>
      </c>
      <c r="G163" s="22">
        <v>500</v>
      </c>
      <c r="H163" s="23" t="s">
        <v>23</v>
      </c>
      <c r="I163" s="24"/>
      <c r="J163" s="24"/>
      <c r="K163" s="24"/>
    </row>
    <row r="164" ht="24" customHeight="1" spans="1:11">
      <c r="A164" s="15"/>
      <c r="B164" s="15"/>
      <c r="C164" s="17" t="s">
        <v>106</v>
      </c>
      <c r="D164" s="18">
        <f>IF(D128=0,0,D20/D128)</f>
        <v>0</v>
      </c>
      <c r="E164" s="19" t="s">
        <v>22</v>
      </c>
      <c r="F164" s="22">
        <v>100</v>
      </c>
      <c r="G164" s="22">
        <v>500</v>
      </c>
      <c r="H164" s="33" t="s">
        <v>23</v>
      </c>
      <c r="I164" s="24"/>
      <c r="J164" s="24"/>
      <c r="K164" s="24"/>
    </row>
    <row r="165" ht="24" customHeight="1" spans="1:11">
      <c r="A165" s="15" t="s">
        <v>335</v>
      </c>
      <c r="B165" s="15" t="s">
        <v>336</v>
      </c>
      <c r="C165" s="17" t="s">
        <v>26</v>
      </c>
      <c r="D165" s="18">
        <f>IF(D131=0,0,D23/D131)</f>
        <v>0</v>
      </c>
      <c r="E165" s="19" t="s">
        <v>22</v>
      </c>
      <c r="F165" s="22">
        <v>1000</v>
      </c>
      <c r="G165" s="22">
        <v>150000</v>
      </c>
      <c r="H165" s="204" t="s">
        <v>23</v>
      </c>
      <c r="I165" s="24"/>
      <c r="J165" s="24"/>
      <c r="K165" s="24"/>
    </row>
    <row r="166" ht="24" customHeight="1" spans="1:11">
      <c r="A166" s="15"/>
      <c r="B166" s="15"/>
      <c r="C166" s="17" t="s">
        <v>106</v>
      </c>
      <c r="D166" s="18">
        <f>IF(D132=0,0,D24/D132)</f>
        <v>0</v>
      </c>
      <c r="E166" s="19" t="s">
        <v>22</v>
      </c>
      <c r="F166" s="22">
        <v>1000</v>
      </c>
      <c r="G166" s="22">
        <v>150000</v>
      </c>
      <c r="H166" s="204" t="s">
        <v>23</v>
      </c>
      <c r="I166" s="24"/>
      <c r="J166" s="24"/>
      <c r="K166" s="24"/>
    </row>
    <row r="167" ht="24" customHeight="1" spans="1:11">
      <c r="A167" s="15" t="s">
        <v>337</v>
      </c>
      <c r="B167" s="15" t="s">
        <v>338</v>
      </c>
      <c r="C167" s="17" t="s">
        <v>26</v>
      </c>
      <c r="D167" s="18">
        <f>IF(D135=0,0,D31/D135)/12</f>
        <v>0</v>
      </c>
      <c r="E167" s="19" t="s">
        <v>22</v>
      </c>
      <c r="F167" s="105">
        <f>IF(D151&lt;=108,98,D151*0.9)</f>
        <v>98</v>
      </c>
      <c r="G167" s="105">
        <f>D151*1.1</f>
        <v>0</v>
      </c>
      <c r="H167" s="204" t="s">
        <v>23</v>
      </c>
      <c r="I167" s="24"/>
      <c r="J167" s="24"/>
      <c r="K167" s="24"/>
    </row>
    <row r="168" ht="24" customHeight="1" spans="1:11">
      <c r="A168" s="15"/>
      <c r="B168" s="15"/>
      <c r="C168" s="17" t="s">
        <v>106</v>
      </c>
      <c r="D168" s="18">
        <f>IF(D136=0,0,D32/D136)/12</f>
        <v>0</v>
      </c>
      <c r="E168" s="19" t="s">
        <v>22</v>
      </c>
      <c r="F168" s="105">
        <f>IF(D152&lt;=114,103,D152*0.9)</f>
        <v>103</v>
      </c>
      <c r="G168" s="105">
        <f>D152*1.1</f>
        <v>0</v>
      </c>
      <c r="H168" s="204" t="s">
        <v>23</v>
      </c>
      <c r="I168" s="24"/>
      <c r="J168" s="24"/>
      <c r="K168" s="24"/>
    </row>
    <row r="169" ht="24" customHeight="1" spans="1:11">
      <c r="A169" s="15"/>
      <c r="B169" s="15"/>
      <c r="C169" s="17" t="s">
        <v>108</v>
      </c>
      <c r="D169" s="18">
        <f>IF(D167=0,0,(D168-D167)/D167)*100</f>
        <v>0</v>
      </c>
      <c r="E169" s="19" t="s">
        <v>22</v>
      </c>
      <c r="F169" s="105">
        <v>0</v>
      </c>
      <c r="G169" s="105">
        <v>15</v>
      </c>
      <c r="H169" s="204" t="s">
        <v>23</v>
      </c>
      <c r="I169" s="34"/>
      <c r="J169" s="34"/>
      <c r="K169" s="34"/>
    </row>
    <row r="170" ht="24" customHeight="1" spans="1:11">
      <c r="A170" s="15" t="s">
        <v>339</v>
      </c>
      <c r="B170" s="15" t="s">
        <v>340</v>
      </c>
      <c r="C170" s="17" t="s">
        <v>26</v>
      </c>
      <c r="D170" s="18">
        <f>D174+D178</f>
        <v>0</v>
      </c>
      <c r="E170" s="19"/>
      <c r="F170" s="105"/>
      <c r="G170" s="117"/>
      <c r="H170" s="54"/>
      <c r="I170" s="54"/>
      <c r="J170" s="54"/>
      <c r="K170" s="54"/>
    </row>
    <row r="171" ht="24" customHeight="1" spans="1:11">
      <c r="A171" s="15"/>
      <c r="B171" s="15"/>
      <c r="C171" s="17" t="s">
        <v>106</v>
      </c>
      <c r="D171" s="18">
        <f>D175+D179</f>
        <v>0</v>
      </c>
      <c r="E171" s="19"/>
      <c r="F171" s="105"/>
      <c r="G171" s="117"/>
      <c r="H171" s="54"/>
      <c r="I171" s="54"/>
      <c r="J171" s="54"/>
      <c r="K171" s="54"/>
    </row>
    <row r="172" ht="24" customHeight="1" spans="1:11">
      <c r="A172" s="15"/>
      <c r="B172" s="15"/>
      <c r="C172" s="17" t="s">
        <v>107</v>
      </c>
      <c r="D172" s="18">
        <f>D171-D170</f>
        <v>0</v>
      </c>
      <c r="E172" s="19"/>
      <c r="F172" s="105"/>
      <c r="G172" s="117"/>
      <c r="H172" s="54"/>
      <c r="I172" s="112"/>
      <c r="J172" s="112"/>
      <c r="K172" s="112"/>
    </row>
    <row r="173" ht="24" customHeight="1" spans="1:11">
      <c r="A173" s="32"/>
      <c r="B173" s="32"/>
      <c r="C173" s="27" t="s">
        <v>108</v>
      </c>
      <c r="D173" s="44">
        <f>IF(D170=0,0,D172/D170)*100</f>
        <v>0</v>
      </c>
      <c r="E173" s="28" t="s">
        <v>22</v>
      </c>
      <c r="F173" s="113">
        <v>0</v>
      </c>
      <c r="G173" s="113">
        <v>15</v>
      </c>
      <c r="H173" s="127" t="s">
        <v>23</v>
      </c>
      <c r="I173" s="34"/>
      <c r="J173" s="34"/>
      <c r="K173" s="34"/>
    </row>
    <row r="174" ht="24" customHeight="1" spans="1:11">
      <c r="A174" s="35" t="s">
        <v>341</v>
      </c>
      <c r="B174" s="35" t="s">
        <v>342</v>
      </c>
      <c r="C174" s="37" t="s">
        <v>26</v>
      </c>
      <c r="D174" s="58">
        <f>IF(D135=0,0,D73/D135)/12</f>
        <v>0</v>
      </c>
      <c r="E174" s="38" t="s">
        <v>22</v>
      </c>
      <c r="F174" s="130">
        <f>IF(D151&lt;=125,113,D151*0.9)</f>
        <v>113</v>
      </c>
      <c r="G174" s="130">
        <f>D151*1.1</f>
        <v>0</v>
      </c>
      <c r="H174" s="23" t="s">
        <v>23</v>
      </c>
      <c r="I174" s="60"/>
      <c r="J174" s="60"/>
      <c r="K174" s="60"/>
    </row>
    <row r="175" ht="24" customHeight="1" spans="1:11">
      <c r="A175" s="15"/>
      <c r="B175" s="15"/>
      <c r="C175" s="17" t="s">
        <v>106</v>
      </c>
      <c r="D175" s="18">
        <f>IF(D136=0,0,D74/D136)/12</f>
        <v>0</v>
      </c>
      <c r="E175" s="19" t="s">
        <v>22</v>
      </c>
      <c r="F175" s="105">
        <f>IF(D152&lt;=136,123,D152*0.9)</f>
        <v>123</v>
      </c>
      <c r="G175" s="105">
        <f>D152*1.1</f>
        <v>0</v>
      </c>
      <c r="H175" s="23" t="s">
        <v>23</v>
      </c>
      <c r="I175" s="24"/>
      <c r="J175" s="24"/>
      <c r="K175" s="24"/>
    </row>
    <row r="176" ht="24" customHeight="1" spans="1:11">
      <c r="A176" s="15"/>
      <c r="B176" s="15"/>
      <c r="C176" s="17" t="s">
        <v>107</v>
      </c>
      <c r="D176" s="18">
        <f>D175-D174</f>
        <v>0</v>
      </c>
      <c r="E176" s="19"/>
      <c r="F176" s="20"/>
      <c r="G176" s="20"/>
      <c r="H176" s="21"/>
      <c r="I176" s="15"/>
      <c r="J176" s="15"/>
      <c r="K176" s="15"/>
    </row>
    <row r="177" ht="24" customHeight="1" spans="1:11">
      <c r="A177" s="32"/>
      <c r="B177" s="32"/>
      <c r="C177" s="27" t="s">
        <v>108</v>
      </c>
      <c r="D177" s="18">
        <f>IF(D174=0,0,D176/D174)*100</f>
        <v>0</v>
      </c>
      <c r="E177" s="19" t="s">
        <v>22</v>
      </c>
      <c r="F177" s="105">
        <v>0</v>
      </c>
      <c r="G177" s="105">
        <v>15</v>
      </c>
      <c r="H177" s="33" t="s">
        <v>23</v>
      </c>
      <c r="I177" s="34"/>
      <c r="J177" s="34"/>
      <c r="K177" s="34"/>
    </row>
    <row r="178" ht="24" customHeight="1" spans="1:11">
      <c r="A178" s="205" t="s">
        <v>343</v>
      </c>
      <c r="B178" s="206" t="s">
        <v>344</v>
      </c>
      <c r="C178" s="109" t="s">
        <v>26</v>
      </c>
      <c r="D178" s="18">
        <f>IF(D139=0,0,(D77-D81)/D139/12)</f>
        <v>0</v>
      </c>
      <c r="E178" s="19"/>
      <c r="F178" s="105"/>
      <c r="G178" s="117"/>
      <c r="H178" s="54"/>
      <c r="I178" s="54"/>
      <c r="J178" s="54"/>
      <c r="K178" s="54"/>
    </row>
    <row r="179" ht="24" customHeight="1" spans="1:11">
      <c r="A179" s="207"/>
      <c r="B179" s="208"/>
      <c r="C179" s="109" t="s">
        <v>106</v>
      </c>
      <c r="D179" s="18">
        <f>IF(D140=0,0,(D78-D82)/D140/12)</f>
        <v>0</v>
      </c>
      <c r="E179" s="19"/>
      <c r="F179" s="105"/>
      <c r="G179" s="117"/>
      <c r="H179" s="54"/>
      <c r="I179" s="54"/>
      <c r="J179" s="54"/>
      <c r="K179" s="54"/>
    </row>
    <row r="180" ht="24" customHeight="1" spans="1:11">
      <c r="A180" s="207"/>
      <c r="B180" s="208"/>
      <c r="C180" s="109" t="s">
        <v>107</v>
      </c>
      <c r="D180" s="18">
        <f>D179-D178</f>
        <v>0</v>
      </c>
      <c r="E180" s="19"/>
      <c r="F180" s="105"/>
      <c r="G180" s="117"/>
      <c r="H180" s="112"/>
      <c r="I180" s="54"/>
      <c r="J180" s="54"/>
      <c r="K180" s="54"/>
    </row>
    <row r="181" ht="24" customHeight="1" spans="1:11">
      <c r="A181" s="207"/>
      <c r="B181" s="208"/>
      <c r="C181" s="109" t="s">
        <v>108</v>
      </c>
      <c r="D181" s="44">
        <f>IF(D178=0,0,D180/D178)*100</f>
        <v>0</v>
      </c>
      <c r="E181" s="28" t="s">
        <v>22</v>
      </c>
      <c r="F181" s="113">
        <v>0</v>
      </c>
      <c r="G181" s="113">
        <v>15</v>
      </c>
      <c r="H181" s="159" t="s">
        <v>23</v>
      </c>
      <c r="I181" s="119"/>
      <c r="J181" s="119"/>
      <c r="K181" s="119"/>
    </row>
    <row r="182" ht="24" customHeight="1" spans="1:11">
      <c r="A182" s="35" t="s">
        <v>345</v>
      </c>
      <c r="B182" s="35" t="s">
        <v>346</v>
      </c>
      <c r="C182" s="37" t="s">
        <v>26</v>
      </c>
      <c r="D182" s="58">
        <f>D174-D151</f>
        <v>0</v>
      </c>
      <c r="E182" s="38" t="s">
        <v>22</v>
      </c>
      <c r="F182" s="130">
        <v>-10</v>
      </c>
      <c r="G182" s="130">
        <v>10</v>
      </c>
      <c r="H182" s="159" t="s">
        <v>23</v>
      </c>
      <c r="I182" s="119"/>
      <c r="J182" s="119"/>
      <c r="K182" s="119"/>
    </row>
    <row r="183" ht="24" customHeight="1" spans="1:11">
      <c r="A183" s="32"/>
      <c r="B183" s="32"/>
      <c r="C183" s="27" t="s">
        <v>106</v>
      </c>
      <c r="D183" s="44">
        <f>D175-D152</f>
        <v>0</v>
      </c>
      <c r="E183" s="28" t="s">
        <v>22</v>
      </c>
      <c r="F183" s="105">
        <v>-10</v>
      </c>
      <c r="G183" s="105">
        <v>10</v>
      </c>
      <c r="H183" s="159" t="s">
        <v>23</v>
      </c>
      <c r="I183" s="119"/>
      <c r="J183" s="119"/>
      <c r="K183" s="119"/>
    </row>
    <row r="184" ht="24" customHeight="1" spans="1:11">
      <c r="A184" s="35" t="s">
        <v>347</v>
      </c>
      <c r="B184" s="35" t="s">
        <v>348</v>
      </c>
      <c r="C184" s="37" t="s">
        <v>26</v>
      </c>
      <c r="D184" s="58">
        <f>IF(D73=0,0,D31*100/D73)</f>
        <v>0</v>
      </c>
      <c r="E184" s="38" t="s">
        <v>22</v>
      </c>
      <c r="F184" s="105">
        <v>98</v>
      </c>
      <c r="G184" s="105">
        <v>105</v>
      </c>
      <c r="H184" s="23" t="s">
        <v>23</v>
      </c>
      <c r="I184" s="60"/>
      <c r="J184" s="60"/>
      <c r="K184" s="60"/>
    </row>
    <row r="185" ht="24" customHeight="1" spans="1:11">
      <c r="A185" s="32"/>
      <c r="B185" s="32"/>
      <c r="C185" s="27" t="s">
        <v>106</v>
      </c>
      <c r="D185" s="44">
        <f>IF(D74=0,0,D32*100/D74)</f>
        <v>0</v>
      </c>
      <c r="E185" s="28" t="s">
        <v>22</v>
      </c>
      <c r="F185" s="105">
        <v>98</v>
      </c>
      <c r="G185" s="105">
        <v>105</v>
      </c>
      <c r="H185" s="23" t="s">
        <v>23</v>
      </c>
      <c r="I185" s="24"/>
      <c r="J185" s="24"/>
      <c r="K185" s="24"/>
    </row>
  </sheetData>
  <mergeCells count="108">
    <mergeCell ref="A1:K1"/>
    <mergeCell ref="F4:G4"/>
    <mergeCell ref="A6:I6"/>
    <mergeCell ref="A68:I68"/>
    <mergeCell ref="A97:I97"/>
    <mergeCell ref="A118:I118"/>
    <mergeCell ref="A159:I159"/>
    <mergeCell ref="A4:A5"/>
    <mergeCell ref="A7:A10"/>
    <mergeCell ref="A11:A14"/>
    <mergeCell ref="A15:A18"/>
    <mergeCell ref="A19:A22"/>
    <mergeCell ref="A23:A26"/>
    <mergeCell ref="A27:A30"/>
    <mergeCell ref="A31:A34"/>
    <mergeCell ref="A35:A38"/>
    <mergeCell ref="A39:A42"/>
    <mergeCell ref="A43:A48"/>
    <mergeCell ref="A49:A52"/>
    <mergeCell ref="A53:A56"/>
    <mergeCell ref="A57:A59"/>
    <mergeCell ref="A60:A63"/>
    <mergeCell ref="A64:A67"/>
    <mergeCell ref="A69:A72"/>
    <mergeCell ref="A73:A76"/>
    <mergeCell ref="A77:A80"/>
    <mergeCell ref="A81:A84"/>
    <mergeCell ref="A85:A88"/>
    <mergeCell ref="A89:A92"/>
    <mergeCell ref="A93:A96"/>
    <mergeCell ref="A98:A101"/>
    <mergeCell ref="A102:A105"/>
    <mergeCell ref="A106:A109"/>
    <mergeCell ref="A110:A113"/>
    <mergeCell ref="A114:A117"/>
    <mergeCell ref="A119:A122"/>
    <mergeCell ref="A123:A126"/>
    <mergeCell ref="A127:A130"/>
    <mergeCell ref="A131:A134"/>
    <mergeCell ref="A135:A138"/>
    <mergeCell ref="A139:A142"/>
    <mergeCell ref="A143:A146"/>
    <mergeCell ref="A147:A150"/>
    <mergeCell ref="A151:A154"/>
    <mergeCell ref="A155:A158"/>
    <mergeCell ref="A160:A162"/>
    <mergeCell ref="A163:A164"/>
    <mergeCell ref="A165:A166"/>
    <mergeCell ref="A167:A169"/>
    <mergeCell ref="A170:A173"/>
    <mergeCell ref="A174:A177"/>
    <mergeCell ref="A178:A181"/>
    <mergeCell ref="A182:A183"/>
    <mergeCell ref="A184:A185"/>
    <mergeCell ref="B4:B5"/>
    <mergeCell ref="B7:B10"/>
    <mergeCell ref="B11:B14"/>
    <mergeCell ref="B15:B18"/>
    <mergeCell ref="B19:B22"/>
    <mergeCell ref="B23:B26"/>
    <mergeCell ref="B27:B30"/>
    <mergeCell ref="B31:B34"/>
    <mergeCell ref="B35:B38"/>
    <mergeCell ref="B39:B42"/>
    <mergeCell ref="B43:B48"/>
    <mergeCell ref="B49:B52"/>
    <mergeCell ref="B53:B56"/>
    <mergeCell ref="B57:B59"/>
    <mergeCell ref="B60:B63"/>
    <mergeCell ref="B64:B67"/>
    <mergeCell ref="B69:B72"/>
    <mergeCell ref="B73:B76"/>
    <mergeCell ref="B77:B80"/>
    <mergeCell ref="B81:B84"/>
    <mergeCell ref="B85:B88"/>
    <mergeCell ref="B89:B92"/>
    <mergeCell ref="B93:B96"/>
    <mergeCell ref="B98:B101"/>
    <mergeCell ref="B102:B105"/>
    <mergeCell ref="B106:B109"/>
    <mergeCell ref="B110:B113"/>
    <mergeCell ref="B114:B117"/>
    <mergeCell ref="B119:B122"/>
    <mergeCell ref="B123:B126"/>
    <mergeCell ref="B127:B130"/>
    <mergeCell ref="B131:B134"/>
    <mergeCell ref="B135:B138"/>
    <mergeCell ref="B139:B142"/>
    <mergeCell ref="B143:B146"/>
    <mergeCell ref="B147:B150"/>
    <mergeCell ref="B151:B154"/>
    <mergeCell ref="B155:B158"/>
    <mergeCell ref="B160:B162"/>
    <mergeCell ref="B163:B164"/>
    <mergeCell ref="B165:B166"/>
    <mergeCell ref="B167:B169"/>
    <mergeCell ref="B170:B173"/>
    <mergeCell ref="B174:B177"/>
    <mergeCell ref="B178:B181"/>
    <mergeCell ref="B182:B183"/>
    <mergeCell ref="B184:B185"/>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
  <sheetViews>
    <sheetView zoomScalePageLayoutView="60" workbookViewId="0">
      <pane topLeftCell="F52" activePane="bottomRight" state="frozen"/>
      <selection activeCell="A1" sqref="$A1:$XFD1048576"/>
    </sheetView>
  </sheetViews>
  <sheetFormatPr defaultColWidth="8" defaultRowHeight="13.5"/>
  <cols>
    <col min="1" max="1" width="22.8" style="1"/>
    <col min="2" max="2" width="33.4166666666667" style="1"/>
    <col min="3" max="3" width="36.425" style="1"/>
    <col min="4" max="4" width="24.95" style="1"/>
    <col min="5" max="5" width="5.73333333333333" style="1"/>
    <col min="6" max="6" width="7.45833333333333" style="1"/>
    <col min="7" max="7" width="8.74166666666667" style="1"/>
    <col min="8" max="8" width="6.73333333333333" style="1"/>
    <col min="9" max="11" width="31.9833333333333" style="1"/>
  </cols>
  <sheetData>
    <row r="1" ht="30.75" customHeight="1" spans="1:11">
      <c r="A1" s="64" t="s">
        <v>349</v>
      </c>
      <c r="B1" s="65"/>
      <c r="C1" s="65"/>
      <c r="D1" s="65"/>
      <c r="E1" s="65"/>
      <c r="F1" s="65"/>
      <c r="G1" s="65"/>
      <c r="H1" s="174"/>
      <c r="I1" s="65"/>
      <c r="J1" s="65"/>
      <c r="K1" s="65"/>
    </row>
    <row r="2" ht="11.25" customHeight="1" spans="1:11">
      <c r="A2" s="66" t="s">
        <v>350</v>
      </c>
      <c r="B2" s="67"/>
      <c r="C2" s="67"/>
      <c r="D2" s="67"/>
      <c r="E2" s="67"/>
      <c r="F2" s="67"/>
      <c r="G2" s="67"/>
      <c r="H2" s="174"/>
      <c r="I2" s="67"/>
      <c r="J2" s="67"/>
      <c r="K2" s="67"/>
    </row>
    <row r="3" ht="12.75" customHeight="1" spans="1:11">
      <c r="A3" s="6" t="s">
        <v>2</v>
      </c>
      <c r="B3" s="68"/>
      <c r="C3" s="69"/>
      <c r="D3" s="69"/>
      <c r="E3" s="69"/>
      <c r="F3" s="69"/>
      <c r="G3" s="69"/>
      <c r="H3" s="176"/>
      <c r="I3" s="69"/>
      <c r="J3" s="69"/>
      <c r="K3" s="69" t="s">
        <v>3</v>
      </c>
    </row>
    <row r="4" ht="22.5" customHeight="1" spans="1:11">
      <c r="A4" s="11" t="s">
        <v>4</v>
      </c>
      <c r="B4" s="70" t="s">
        <v>5</v>
      </c>
      <c r="C4" s="10" t="s">
        <v>6</v>
      </c>
      <c r="D4" s="10" t="s">
        <v>7</v>
      </c>
      <c r="E4" s="11" t="s">
        <v>8</v>
      </c>
      <c r="F4" s="10" t="s">
        <v>9</v>
      </c>
      <c r="G4" s="10"/>
      <c r="H4" s="11" t="s">
        <v>10</v>
      </c>
      <c r="I4" s="10" t="s">
        <v>11</v>
      </c>
      <c r="J4" s="10" t="s">
        <v>12</v>
      </c>
      <c r="K4" s="10" t="s">
        <v>13</v>
      </c>
    </row>
    <row r="5" ht="22.5" customHeight="1" spans="1:11">
      <c r="A5" s="11"/>
      <c r="B5" s="71"/>
      <c r="C5" s="10"/>
      <c r="D5" s="10"/>
      <c r="E5" s="10"/>
      <c r="F5" s="10" t="s">
        <v>14</v>
      </c>
      <c r="G5" s="10" t="s">
        <v>15</v>
      </c>
      <c r="H5" s="10"/>
      <c r="I5" s="10"/>
      <c r="J5" s="10"/>
      <c r="K5" s="10"/>
    </row>
    <row r="6" ht="22.5" customHeight="1" spans="1:11">
      <c r="A6" s="12" t="s">
        <v>16</v>
      </c>
      <c r="B6" s="13"/>
      <c r="C6" s="13"/>
      <c r="D6" s="13"/>
      <c r="E6" s="13"/>
      <c r="F6" s="13"/>
      <c r="G6" s="13"/>
      <c r="H6" s="183"/>
      <c r="I6" s="13"/>
      <c r="J6" s="13"/>
      <c r="K6" s="13"/>
    </row>
    <row r="7" ht="22.5" customHeight="1" spans="1:11">
      <c r="A7" s="15" t="s">
        <v>242</v>
      </c>
      <c r="B7" s="41" t="s">
        <v>18</v>
      </c>
      <c r="C7" s="17" t="s">
        <v>19</v>
      </c>
      <c r="D7" s="18">
        <v>0</v>
      </c>
      <c r="E7" s="141"/>
      <c r="F7" s="20"/>
      <c r="G7" s="20"/>
      <c r="H7" s="21"/>
      <c r="I7" s="24"/>
      <c r="J7" s="24"/>
      <c r="K7" s="24"/>
    </row>
    <row r="8" ht="22.5" customHeight="1" spans="1:11">
      <c r="A8" s="15"/>
      <c r="B8" s="42"/>
      <c r="C8" s="17" t="s">
        <v>20</v>
      </c>
      <c r="D8" s="18">
        <v>0</v>
      </c>
      <c r="E8" s="19"/>
      <c r="F8" s="20"/>
      <c r="G8" s="20"/>
      <c r="H8" s="21"/>
      <c r="I8" s="24"/>
      <c r="J8" s="24"/>
      <c r="K8" s="24"/>
    </row>
    <row r="9" ht="22.5" customHeight="1" spans="1:11">
      <c r="A9" s="32"/>
      <c r="B9" s="96"/>
      <c r="C9" s="27" t="s">
        <v>21</v>
      </c>
      <c r="D9" s="44">
        <f>D8-D7</f>
        <v>0</v>
      </c>
      <c r="E9" s="28" t="s">
        <v>22</v>
      </c>
      <c r="F9" s="29">
        <v>0</v>
      </c>
      <c r="G9" s="29">
        <v>0</v>
      </c>
      <c r="H9" s="33" t="s">
        <v>23</v>
      </c>
      <c r="I9" s="34"/>
      <c r="J9" s="34"/>
      <c r="K9" s="34"/>
    </row>
    <row r="10" ht="22.5" customHeight="1" spans="1:11">
      <c r="A10" s="35" t="s">
        <v>24</v>
      </c>
      <c r="B10" s="142" t="s">
        <v>25</v>
      </c>
      <c r="C10" s="37" t="s">
        <v>26</v>
      </c>
      <c r="D10" s="58">
        <v>0</v>
      </c>
      <c r="E10" s="38"/>
      <c r="F10" s="39"/>
      <c r="G10" s="39"/>
      <c r="H10" s="115"/>
      <c r="I10" s="60"/>
      <c r="J10" s="60"/>
      <c r="K10" s="60"/>
    </row>
    <row r="11" ht="22.5" customHeight="1" spans="1:11">
      <c r="A11" s="15"/>
      <c r="B11" s="42"/>
      <c r="C11" s="17" t="s">
        <v>27</v>
      </c>
      <c r="D11" s="25">
        <v>0</v>
      </c>
      <c r="E11" s="19"/>
      <c r="F11" s="20"/>
      <c r="G11" s="20"/>
      <c r="H11" s="62"/>
      <c r="I11" s="24"/>
      <c r="J11" s="24"/>
      <c r="K11" s="24"/>
    </row>
    <row r="12" ht="22.5" customHeight="1" spans="1:11">
      <c r="A12" s="15"/>
      <c r="B12" s="43"/>
      <c r="C12" s="17" t="s">
        <v>21</v>
      </c>
      <c r="D12" s="18">
        <f>D10-D11</f>
        <v>0</v>
      </c>
      <c r="E12" s="19" t="s">
        <v>22</v>
      </c>
      <c r="F12" s="22">
        <v>0</v>
      </c>
      <c r="G12" s="22">
        <v>0</v>
      </c>
      <c r="H12" s="23" t="s">
        <v>23</v>
      </c>
      <c r="I12" s="24"/>
      <c r="J12" s="24"/>
      <c r="K12" s="24"/>
    </row>
    <row r="13" ht="22.5" customHeight="1" spans="1:11">
      <c r="A13" s="12" t="s">
        <v>41</v>
      </c>
      <c r="B13" s="13"/>
      <c r="C13" s="13"/>
      <c r="D13" s="13"/>
      <c r="E13" s="13"/>
      <c r="F13" s="13"/>
      <c r="G13" s="13"/>
      <c r="H13" s="183"/>
      <c r="I13" s="13"/>
      <c r="J13" s="13"/>
      <c r="K13" s="13"/>
    </row>
    <row r="14" ht="22.5" customHeight="1" spans="1:11">
      <c r="A14" s="15" t="s">
        <v>42</v>
      </c>
      <c r="B14" s="41" t="s">
        <v>351</v>
      </c>
      <c r="C14" s="17" t="s">
        <v>44</v>
      </c>
      <c r="D14" s="18">
        <v>0</v>
      </c>
      <c r="E14" s="19"/>
      <c r="F14" s="20"/>
      <c r="G14" s="20"/>
      <c r="H14" s="21"/>
      <c r="I14" s="24"/>
      <c r="J14" s="24"/>
      <c r="K14" s="24"/>
    </row>
    <row r="15" ht="22.5" customHeight="1" spans="1:11">
      <c r="A15" s="15"/>
      <c r="B15" s="42"/>
      <c r="C15" s="17" t="s">
        <v>26</v>
      </c>
      <c r="D15" s="18">
        <v>0</v>
      </c>
      <c r="E15" s="19"/>
      <c r="F15" s="20"/>
      <c r="G15" s="20"/>
      <c r="H15" s="21"/>
      <c r="I15" s="24"/>
      <c r="J15" s="24"/>
      <c r="K15" s="24"/>
    </row>
    <row r="16" ht="22.5" customHeight="1" spans="1:11">
      <c r="A16" s="15"/>
      <c r="B16" s="43"/>
      <c r="C16" s="17" t="s">
        <v>45</v>
      </c>
      <c r="D16" s="18">
        <f>IF(D14=0,0,D15/D14)*100</f>
        <v>0</v>
      </c>
      <c r="E16" s="19" t="s">
        <v>22</v>
      </c>
      <c r="F16" s="22">
        <v>95</v>
      </c>
      <c r="G16" s="22">
        <v>105</v>
      </c>
      <c r="H16" s="23" t="s">
        <v>23</v>
      </c>
      <c r="I16" s="24"/>
      <c r="J16" s="24"/>
      <c r="K16" s="24"/>
    </row>
    <row r="17" ht="22.5" customHeight="1" spans="1:11">
      <c r="A17" s="15" t="s">
        <v>46</v>
      </c>
      <c r="B17" s="41" t="s">
        <v>352</v>
      </c>
      <c r="C17" s="17" t="s">
        <v>44</v>
      </c>
      <c r="D17" s="18">
        <v>0</v>
      </c>
      <c r="E17" s="19"/>
      <c r="F17" s="20"/>
      <c r="G17" s="20"/>
      <c r="H17" s="21"/>
      <c r="I17" s="24"/>
      <c r="J17" s="24"/>
      <c r="K17" s="24"/>
    </row>
    <row r="18" ht="22.5" customHeight="1" spans="1:11">
      <c r="A18" s="15"/>
      <c r="B18" s="42"/>
      <c r="C18" s="17" t="s">
        <v>26</v>
      </c>
      <c r="D18" s="18">
        <v>0</v>
      </c>
      <c r="E18" s="19"/>
      <c r="F18" s="20"/>
      <c r="G18" s="20"/>
      <c r="H18" s="21"/>
      <c r="I18" s="24"/>
      <c r="J18" s="24"/>
      <c r="K18" s="24"/>
    </row>
    <row r="19" ht="22.5" customHeight="1" spans="1:11">
      <c r="A19" s="15"/>
      <c r="B19" s="43"/>
      <c r="C19" s="17" t="s">
        <v>45</v>
      </c>
      <c r="D19" s="18">
        <f>IF(D17=0,0,D18/D17)*100</f>
        <v>0</v>
      </c>
      <c r="E19" s="19" t="s">
        <v>22</v>
      </c>
      <c r="F19" s="22">
        <v>95</v>
      </c>
      <c r="G19" s="22">
        <v>105</v>
      </c>
      <c r="H19" s="23" t="s">
        <v>23</v>
      </c>
      <c r="I19" s="24"/>
      <c r="J19" s="24"/>
      <c r="K19" s="24"/>
    </row>
    <row r="20" ht="22.5" customHeight="1" spans="1:11">
      <c r="A20" s="15" t="s">
        <v>48</v>
      </c>
      <c r="B20" s="41" t="s">
        <v>353</v>
      </c>
      <c r="C20" s="17" t="s">
        <v>44</v>
      </c>
      <c r="D20" s="18">
        <v>0</v>
      </c>
      <c r="E20" s="19"/>
      <c r="F20" s="20"/>
      <c r="G20" s="20"/>
      <c r="H20" s="21"/>
      <c r="I20" s="24"/>
      <c r="J20" s="24"/>
      <c r="K20" s="24"/>
    </row>
    <row r="21" ht="22.5" customHeight="1" spans="1:11">
      <c r="A21" s="15"/>
      <c r="B21" s="42"/>
      <c r="C21" s="17" t="s">
        <v>26</v>
      </c>
      <c r="D21" s="18">
        <v>0</v>
      </c>
      <c r="E21" s="19"/>
      <c r="F21" s="20"/>
      <c r="G21" s="20"/>
      <c r="H21" s="21"/>
      <c r="I21" s="24"/>
      <c r="J21" s="24"/>
      <c r="K21" s="24"/>
    </row>
    <row r="22" ht="22.5" customHeight="1" spans="1:11">
      <c r="A22" s="15"/>
      <c r="B22" s="43"/>
      <c r="C22" s="17" t="s">
        <v>45</v>
      </c>
      <c r="D22" s="18">
        <f>IF(D20=0,0,D21/D20)*100</f>
        <v>0</v>
      </c>
      <c r="E22" s="19" t="s">
        <v>22</v>
      </c>
      <c r="F22" s="22">
        <v>95</v>
      </c>
      <c r="G22" s="22">
        <v>105</v>
      </c>
      <c r="H22" s="23" t="s">
        <v>23</v>
      </c>
      <c r="I22" s="24"/>
      <c r="J22" s="24"/>
      <c r="K22" s="24"/>
    </row>
    <row r="23" ht="22.5" customHeight="1" spans="1:11">
      <c r="A23" s="12" t="s">
        <v>52</v>
      </c>
      <c r="B23" s="13"/>
      <c r="C23" s="13"/>
      <c r="D23" s="13"/>
      <c r="E23" s="13"/>
      <c r="F23" s="13"/>
      <c r="G23" s="13"/>
      <c r="H23" s="183"/>
      <c r="I23" s="13"/>
      <c r="J23" s="13"/>
      <c r="K23" s="13"/>
    </row>
    <row r="24" ht="22.5" customHeight="1" spans="1:11">
      <c r="A24" s="15" t="s">
        <v>53</v>
      </c>
      <c r="B24" s="41" t="s">
        <v>351</v>
      </c>
      <c r="C24" s="17" t="s">
        <v>54</v>
      </c>
      <c r="D24" s="18">
        <v>0</v>
      </c>
      <c r="E24" s="19"/>
      <c r="F24" s="20"/>
      <c r="G24" s="20"/>
      <c r="H24" s="21"/>
      <c r="I24" s="24"/>
      <c r="J24" s="24"/>
      <c r="K24" s="24"/>
    </row>
    <row r="25" ht="22.5" customHeight="1" spans="1:11">
      <c r="A25" s="15"/>
      <c r="B25" s="42"/>
      <c r="C25" s="17" t="s">
        <v>26</v>
      </c>
      <c r="D25" s="18">
        <v>0</v>
      </c>
      <c r="E25" s="19"/>
      <c r="F25" s="20"/>
      <c r="G25" s="20"/>
      <c r="H25" s="21"/>
      <c r="I25" s="24"/>
      <c r="J25" s="24"/>
      <c r="K25" s="24"/>
    </row>
    <row r="26" ht="22.5" customHeight="1" spans="1:11">
      <c r="A26" s="15"/>
      <c r="B26" s="43"/>
      <c r="C26" s="17" t="s">
        <v>55</v>
      </c>
      <c r="D26" s="18">
        <f>IF(D25=0,0,D24/D25)*100</f>
        <v>0</v>
      </c>
      <c r="E26" s="19" t="s">
        <v>22</v>
      </c>
      <c r="F26" s="22">
        <v>65</v>
      </c>
      <c r="G26" s="22">
        <v>80</v>
      </c>
      <c r="H26" s="23" t="s">
        <v>23</v>
      </c>
      <c r="I26" s="24"/>
      <c r="J26" s="24"/>
      <c r="K26" s="24"/>
    </row>
    <row r="27" ht="22.5" customHeight="1" spans="1:11">
      <c r="A27" s="15" t="s">
        <v>56</v>
      </c>
      <c r="B27" s="41" t="s">
        <v>354</v>
      </c>
      <c r="C27" s="17" t="s">
        <v>54</v>
      </c>
      <c r="D27" s="18">
        <v>0</v>
      </c>
      <c r="E27" s="19"/>
      <c r="F27" s="20"/>
      <c r="G27" s="20"/>
      <c r="H27" s="21"/>
      <c r="I27" s="24"/>
      <c r="J27" s="24"/>
      <c r="K27" s="24"/>
    </row>
    <row r="28" ht="22.5" customHeight="1" spans="1:11">
      <c r="A28" s="15"/>
      <c r="B28" s="42"/>
      <c r="C28" s="17" t="s">
        <v>57</v>
      </c>
      <c r="D28" s="18">
        <v>0</v>
      </c>
      <c r="E28" s="19"/>
      <c r="F28" s="20"/>
      <c r="G28" s="20"/>
      <c r="H28" s="21"/>
      <c r="I28" s="24"/>
      <c r="J28" s="24"/>
      <c r="K28" s="24"/>
    </row>
    <row r="29" ht="22.5" customHeight="1" spans="1:11">
      <c r="A29" s="15"/>
      <c r="B29" s="43"/>
      <c r="C29" s="17" t="s">
        <v>55</v>
      </c>
      <c r="D29" s="18">
        <f>IF(D28=0,0,D27/D28)*100</f>
        <v>0</v>
      </c>
      <c r="E29" s="19" t="s">
        <v>22</v>
      </c>
      <c r="F29" s="22">
        <v>75</v>
      </c>
      <c r="G29" s="22">
        <v>100</v>
      </c>
      <c r="H29" s="23" t="s">
        <v>23</v>
      </c>
      <c r="I29" s="24"/>
      <c r="J29" s="24"/>
      <c r="K29" s="24"/>
    </row>
    <row r="30" ht="22.5" customHeight="1" spans="1:11">
      <c r="A30" s="15" t="s">
        <v>58</v>
      </c>
      <c r="B30" s="41" t="s">
        <v>353</v>
      </c>
      <c r="C30" s="17" t="s">
        <v>54</v>
      </c>
      <c r="D30" s="18">
        <v>0</v>
      </c>
      <c r="E30" s="19"/>
      <c r="F30" s="20"/>
      <c r="G30" s="20"/>
      <c r="H30" s="21"/>
      <c r="I30" s="24"/>
      <c r="J30" s="24"/>
      <c r="K30" s="24"/>
    </row>
    <row r="31" ht="22.5" customHeight="1" spans="1:11">
      <c r="A31" s="15"/>
      <c r="B31" s="42"/>
      <c r="C31" s="17" t="s">
        <v>26</v>
      </c>
      <c r="D31" s="18">
        <v>0</v>
      </c>
      <c r="E31" s="19"/>
      <c r="F31" s="20"/>
      <c r="G31" s="20"/>
      <c r="H31" s="21"/>
      <c r="I31" s="24"/>
      <c r="J31" s="24"/>
      <c r="K31" s="24"/>
    </row>
    <row r="32" ht="22.5" customHeight="1" spans="1:11">
      <c r="A32" s="15"/>
      <c r="B32" s="43"/>
      <c r="C32" s="17" t="s">
        <v>55</v>
      </c>
      <c r="D32" s="18">
        <f>IF(D31=0,0,D30/D31)*100</f>
        <v>0</v>
      </c>
      <c r="E32" s="19" t="s">
        <v>22</v>
      </c>
      <c r="F32" s="22">
        <v>65</v>
      </c>
      <c r="G32" s="22">
        <v>80</v>
      </c>
      <c r="H32" s="23" t="s">
        <v>23</v>
      </c>
      <c r="I32" s="24"/>
      <c r="J32" s="24"/>
      <c r="K32" s="24"/>
    </row>
    <row r="33" ht="22.5" customHeight="1" spans="1:11">
      <c r="A33" s="15" t="s">
        <v>60</v>
      </c>
      <c r="B33" s="41" t="s">
        <v>355</v>
      </c>
      <c r="C33" s="17" t="s">
        <v>54</v>
      </c>
      <c r="D33" s="18">
        <v>0</v>
      </c>
      <c r="E33" s="19"/>
      <c r="F33" s="20"/>
      <c r="G33" s="20"/>
      <c r="H33" s="21"/>
      <c r="I33" s="24"/>
      <c r="J33" s="24"/>
      <c r="K33" s="24"/>
    </row>
    <row r="34" ht="22.5" customHeight="1" spans="1:11">
      <c r="A34" s="15"/>
      <c r="B34" s="42"/>
      <c r="C34" s="17" t="s">
        <v>26</v>
      </c>
      <c r="D34" s="18">
        <v>0</v>
      </c>
      <c r="E34" s="19"/>
      <c r="F34" s="20"/>
      <c r="G34" s="20"/>
      <c r="H34" s="21"/>
      <c r="I34" s="24"/>
      <c r="J34" s="24"/>
      <c r="K34" s="24"/>
    </row>
    <row r="35" ht="22.5" customHeight="1" spans="1:11">
      <c r="A35" s="15"/>
      <c r="B35" s="43"/>
      <c r="C35" s="17" t="s">
        <v>55</v>
      </c>
      <c r="D35" s="18">
        <f>IF(D34=0,0,D33/D34)*100</f>
        <v>0</v>
      </c>
      <c r="E35" s="19" t="s">
        <v>22</v>
      </c>
      <c r="F35" s="22">
        <v>90</v>
      </c>
      <c r="G35" s="22">
        <v>105</v>
      </c>
      <c r="H35" s="23" t="s">
        <v>23</v>
      </c>
      <c r="I35" s="24"/>
      <c r="J35" s="24"/>
      <c r="K35" s="24"/>
    </row>
    <row r="36" ht="22.5" customHeight="1" spans="1:11">
      <c r="A36" s="15" t="s">
        <v>62</v>
      </c>
      <c r="B36" s="41" t="s">
        <v>356</v>
      </c>
      <c r="C36" s="17" t="s">
        <v>54</v>
      </c>
      <c r="D36" s="18">
        <v>0</v>
      </c>
      <c r="E36" s="19"/>
      <c r="F36" s="20"/>
      <c r="G36" s="20"/>
      <c r="H36" s="21"/>
      <c r="I36" s="24"/>
      <c r="J36" s="24"/>
      <c r="K36" s="24"/>
    </row>
    <row r="37" ht="22.5" customHeight="1" spans="1:11">
      <c r="A37" s="15"/>
      <c r="B37" s="42"/>
      <c r="C37" s="17" t="s">
        <v>26</v>
      </c>
      <c r="D37" s="18">
        <v>0</v>
      </c>
      <c r="E37" s="19"/>
      <c r="F37" s="20"/>
      <c r="G37" s="20"/>
      <c r="H37" s="21"/>
      <c r="I37" s="24"/>
      <c r="J37" s="24"/>
      <c r="K37" s="24"/>
    </row>
    <row r="38" ht="22.5" customHeight="1" spans="1:11">
      <c r="A38" s="15"/>
      <c r="B38" s="43"/>
      <c r="C38" s="17" t="s">
        <v>55</v>
      </c>
      <c r="D38" s="18">
        <f>IF(D37=0,0,D36/D37)*100</f>
        <v>0</v>
      </c>
      <c r="E38" s="19" t="s">
        <v>22</v>
      </c>
      <c r="F38" s="22">
        <v>90</v>
      </c>
      <c r="G38" s="22">
        <v>105</v>
      </c>
      <c r="H38" s="23" t="s">
        <v>23</v>
      </c>
      <c r="I38" s="24"/>
      <c r="J38" s="24"/>
      <c r="K38" s="24"/>
    </row>
    <row r="39" ht="22.5" customHeight="1" spans="1:11">
      <c r="A39" s="15" t="s">
        <v>357</v>
      </c>
      <c r="B39" s="41" t="s">
        <v>358</v>
      </c>
      <c r="C39" s="17" t="s">
        <v>54</v>
      </c>
      <c r="D39" s="18">
        <v>0</v>
      </c>
      <c r="E39" s="19"/>
      <c r="F39" s="20"/>
      <c r="G39" s="20"/>
      <c r="H39" s="21"/>
      <c r="I39" s="24"/>
      <c r="J39" s="24"/>
      <c r="K39" s="24"/>
    </row>
    <row r="40" ht="22.5" customHeight="1" spans="1:11">
      <c r="A40" s="15"/>
      <c r="B40" s="42"/>
      <c r="C40" s="17" t="s">
        <v>26</v>
      </c>
      <c r="D40" s="18">
        <v>0</v>
      </c>
      <c r="E40" s="19"/>
      <c r="F40" s="20"/>
      <c r="G40" s="20"/>
      <c r="H40" s="21"/>
      <c r="I40" s="24"/>
      <c r="J40" s="24"/>
      <c r="K40" s="24"/>
    </row>
    <row r="41" ht="22.5" customHeight="1" spans="1:11">
      <c r="A41" s="15"/>
      <c r="B41" s="43"/>
      <c r="C41" s="17" t="s">
        <v>55</v>
      </c>
      <c r="D41" s="18">
        <f>IF(D40=0,0,D39/D40)*100</f>
        <v>0</v>
      </c>
      <c r="E41" s="19" t="s">
        <v>22</v>
      </c>
      <c r="F41" s="22">
        <v>90</v>
      </c>
      <c r="G41" s="22">
        <v>105</v>
      </c>
      <c r="H41" s="23" t="s">
        <v>23</v>
      </c>
      <c r="I41" s="24"/>
      <c r="J41" s="24"/>
      <c r="K41" s="24"/>
    </row>
    <row r="42" ht="22.5" customHeight="1" spans="1:11">
      <c r="A42" s="15" t="s">
        <v>73</v>
      </c>
      <c r="B42" s="41" t="s">
        <v>74</v>
      </c>
      <c r="C42" s="17" t="s">
        <v>54</v>
      </c>
      <c r="D42" s="18">
        <v>0</v>
      </c>
      <c r="E42" s="19"/>
      <c r="F42" s="20"/>
      <c r="G42" s="20"/>
      <c r="H42" s="21"/>
      <c r="I42" s="24"/>
      <c r="J42" s="24"/>
      <c r="K42" s="24"/>
    </row>
    <row r="43" ht="22.5" customHeight="1" spans="1:11">
      <c r="A43" s="15"/>
      <c r="B43" s="42"/>
      <c r="C43" s="17" t="s">
        <v>26</v>
      </c>
      <c r="D43" s="18">
        <v>0</v>
      </c>
      <c r="E43" s="19"/>
      <c r="F43" s="20"/>
      <c r="G43" s="20"/>
      <c r="H43" s="21"/>
      <c r="I43" s="24"/>
      <c r="J43" s="24"/>
      <c r="K43" s="24"/>
    </row>
    <row r="44" ht="22.5" customHeight="1" spans="1:11">
      <c r="A44" s="15"/>
      <c r="B44" s="43"/>
      <c r="C44" s="17" t="s">
        <v>55</v>
      </c>
      <c r="D44" s="18">
        <f>IF(D43=0,0,D42/D43)*100</f>
        <v>0</v>
      </c>
      <c r="E44" s="19" t="s">
        <v>22</v>
      </c>
      <c r="F44" s="22">
        <v>90</v>
      </c>
      <c r="G44" s="22">
        <v>105</v>
      </c>
      <c r="H44" s="23" t="s">
        <v>23</v>
      </c>
      <c r="I44" s="24"/>
      <c r="J44" s="24"/>
      <c r="K44" s="24"/>
    </row>
    <row r="45" ht="22.5" customHeight="1" spans="1:11">
      <c r="A45" s="15" t="s">
        <v>77</v>
      </c>
      <c r="B45" s="41" t="s">
        <v>359</v>
      </c>
      <c r="C45" s="17" t="s">
        <v>54</v>
      </c>
      <c r="D45" s="18">
        <v>0</v>
      </c>
      <c r="E45" s="19"/>
      <c r="F45" s="20"/>
      <c r="G45" s="20"/>
      <c r="H45" s="21"/>
      <c r="I45" s="24"/>
      <c r="J45" s="24"/>
      <c r="K45" s="24"/>
    </row>
    <row r="46" ht="22.5" customHeight="1" spans="1:11">
      <c r="A46" s="15"/>
      <c r="B46" s="42"/>
      <c r="C46" s="17" t="s">
        <v>26</v>
      </c>
      <c r="D46" s="18">
        <v>0</v>
      </c>
      <c r="E46" s="19"/>
      <c r="F46" s="20"/>
      <c r="G46" s="20"/>
      <c r="H46" s="94"/>
      <c r="I46" s="24"/>
      <c r="J46" s="24"/>
      <c r="K46" s="24"/>
    </row>
    <row r="47" ht="22.5" customHeight="1" spans="1:11">
      <c r="A47" s="15"/>
      <c r="B47" s="43"/>
      <c r="C47" s="17" t="s">
        <v>55</v>
      </c>
      <c r="D47" s="18">
        <f>IF(D46=0,0,D45/D46)*100</f>
        <v>0</v>
      </c>
      <c r="E47" s="19" t="s">
        <v>22</v>
      </c>
      <c r="F47" s="22">
        <v>65</v>
      </c>
      <c r="G47" s="22">
        <v>80</v>
      </c>
      <c r="H47" s="23" t="s">
        <v>23</v>
      </c>
      <c r="I47" s="24"/>
      <c r="J47" s="24"/>
      <c r="K47" s="24"/>
    </row>
    <row r="48" ht="22.5" customHeight="1" spans="1:11">
      <c r="A48" s="12" t="s">
        <v>81</v>
      </c>
      <c r="B48" s="13"/>
      <c r="C48" s="13"/>
      <c r="D48" s="13"/>
      <c r="E48" s="13"/>
      <c r="F48" s="13"/>
      <c r="G48" s="13"/>
      <c r="H48" s="183"/>
      <c r="I48" s="13"/>
      <c r="J48" s="13"/>
      <c r="K48" s="13"/>
    </row>
    <row r="49" ht="22.5" customHeight="1" spans="1:11">
      <c r="A49" s="41" t="s">
        <v>82</v>
      </c>
      <c r="B49" s="41" t="s">
        <v>351</v>
      </c>
      <c r="C49" s="17" t="s">
        <v>84</v>
      </c>
      <c r="D49" s="18">
        <v>0</v>
      </c>
      <c r="E49" s="19"/>
      <c r="F49" s="20"/>
      <c r="G49" s="20"/>
      <c r="H49" s="21"/>
      <c r="I49" s="24"/>
      <c r="J49" s="24"/>
      <c r="K49" s="24"/>
    </row>
    <row r="50" ht="22.5" customHeight="1" spans="1:11">
      <c r="A50" s="42"/>
      <c r="B50" s="42"/>
      <c r="C50" s="17" t="s">
        <v>26</v>
      </c>
      <c r="D50" s="18">
        <v>0</v>
      </c>
      <c r="E50" s="19"/>
      <c r="F50" s="20"/>
      <c r="G50" s="20"/>
      <c r="H50" s="21"/>
      <c r="I50" s="24"/>
      <c r="J50" s="24"/>
      <c r="K50" s="24"/>
    </row>
    <row r="51" ht="22.5" customHeight="1" spans="1:11">
      <c r="A51" s="42"/>
      <c r="B51" s="42"/>
      <c r="C51" s="17" t="s">
        <v>85</v>
      </c>
      <c r="D51" s="18">
        <f>IF(D49=0,0,D50/D49-1)*100</f>
        <v>0</v>
      </c>
      <c r="E51" s="19" t="s">
        <v>22</v>
      </c>
      <c r="F51" s="22">
        <v>0</v>
      </c>
      <c r="G51" s="22">
        <v>15</v>
      </c>
      <c r="H51" s="23" t="s">
        <v>23</v>
      </c>
      <c r="I51" s="24"/>
      <c r="J51" s="24"/>
      <c r="K51" s="24"/>
    </row>
    <row r="52" ht="22.5" customHeight="1" spans="1:11">
      <c r="A52" s="43"/>
      <c r="B52" s="43"/>
      <c r="C52" s="17" t="s">
        <v>360</v>
      </c>
      <c r="D52" s="18">
        <f>IF(D49-D53=0,0,(D50-D54)/(D49-D53)-1)*100</f>
        <v>0</v>
      </c>
      <c r="E52" s="19" t="s">
        <v>22</v>
      </c>
      <c r="F52" s="22">
        <v>0</v>
      </c>
      <c r="G52" s="22">
        <v>15</v>
      </c>
      <c r="H52" s="23" t="s">
        <v>23</v>
      </c>
      <c r="I52" s="24"/>
      <c r="J52" s="24"/>
      <c r="K52" s="24"/>
    </row>
    <row r="53" ht="22.5" customHeight="1" spans="1:11">
      <c r="A53" s="90" t="s">
        <v>361</v>
      </c>
      <c r="B53" s="41" t="s">
        <v>362</v>
      </c>
      <c r="C53" s="17" t="s">
        <v>84</v>
      </c>
      <c r="D53" s="18">
        <v>0</v>
      </c>
      <c r="E53" s="19"/>
      <c r="F53" s="20"/>
      <c r="G53" s="20"/>
      <c r="H53" s="21"/>
      <c r="I53" s="24"/>
      <c r="J53" s="24"/>
      <c r="K53" s="24"/>
    </row>
    <row r="54" ht="22.5" customHeight="1" spans="1:11">
      <c r="A54" s="92"/>
      <c r="B54" s="43"/>
      <c r="C54" s="17" t="s">
        <v>26</v>
      </c>
      <c r="D54" s="25">
        <v>0</v>
      </c>
      <c r="E54" s="19"/>
      <c r="F54" s="20"/>
      <c r="G54" s="20"/>
      <c r="H54" s="21"/>
      <c r="I54" s="24"/>
      <c r="J54" s="24"/>
      <c r="K54" s="24"/>
    </row>
    <row r="55" ht="22.5" customHeight="1" spans="1:11">
      <c r="A55" s="15" t="s">
        <v>86</v>
      </c>
      <c r="B55" s="41" t="s">
        <v>354</v>
      </c>
      <c r="C55" s="17" t="s">
        <v>84</v>
      </c>
      <c r="D55" s="18">
        <v>0</v>
      </c>
      <c r="E55" s="19"/>
      <c r="F55" s="20"/>
      <c r="G55" s="20"/>
      <c r="H55" s="21"/>
      <c r="I55" s="24"/>
      <c r="J55" s="24"/>
      <c r="K55" s="24"/>
    </row>
    <row r="56" ht="22.5" customHeight="1" spans="1:11">
      <c r="A56" s="15"/>
      <c r="B56" s="42"/>
      <c r="C56" s="17" t="s">
        <v>26</v>
      </c>
      <c r="D56" s="18">
        <v>0</v>
      </c>
      <c r="E56" s="19"/>
      <c r="F56" s="20"/>
      <c r="G56" s="20"/>
      <c r="H56" s="21"/>
      <c r="I56" s="24"/>
      <c r="J56" s="24"/>
      <c r="K56" s="24"/>
    </row>
    <row r="57" ht="22.5" customHeight="1" spans="1:11">
      <c r="A57" s="15"/>
      <c r="B57" s="43"/>
      <c r="C57" s="17" t="s">
        <v>85</v>
      </c>
      <c r="D57" s="18">
        <f>IF(D55=0,0,D56/D55-1)*100</f>
        <v>0</v>
      </c>
      <c r="E57" s="19" t="s">
        <v>22</v>
      </c>
      <c r="F57" s="22">
        <v>0</v>
      </c>
      <c r="G57" s="22">
        <v>100</v>
      </c>
      <c r="H57" s="23" t="s">
        <v>23</v>
      </c>
      <c r="I57" s="24"/>
      <c r="J57" s="24"/>
      <c r="K57" s="24"/>
    </row>
    <row r="58" ht="22.5" customHeight="1" spans="1:11">
      <c r="A58" s="15" t="s">
        <v>87</v>
      </c>
      <c r="B58" s="41" t="s">
        <v>353</v>
      </c>
      <c r="C58" s="17" t="s">
        <v>84</v>
      </c>
      <c r="D58" s="18">
        <v>0</v>
      </c>
      <c r="E58" s="19"/>
      <c r="F58" s="20"/>
      <c r="G58" s="20"/>
      <c r="H58" s="21"/>
      <c r="I58" s="24"/>
      <c r="J58" s="24"/>
      <c r="K58" s="24"/>
    </row>
    <row r="59" ht="22.5" customHeight="1" spans="1:11">
      <c r="A59" s="15"/>
      <c r="B59" s="42"/>
      <c r="C59" s="17" t="s">
        <v>26</v>
      </c>
      <c r="D59" s="18">
        <v>0</v>
      </c>
      <c r="E59" s="19"/>
      <c r="F59" s="20"/>
      <c r="G59" s="20"/>
      <c r="H59" s="21"/>
      <c r="I59" s="24"/>
      <c r="J59" s="24"/>
      <c r="K59" s="24"/>
    </row>
    <row r="60" ht="22.5" customHeight="1" spans="1:11">
      <c r="A60" s="15"/>
      <c r="B60" s="42"/>
      <c r="C60" s="17" t="s">
        <v>85</v>
      </c>
      <c r="D60" s="18">
        <f>IF(D58=0,0,D59/D58-1)*100</f>
        <v>0</v>
      </c>
      <c r="E60" s="19" t="s">
        <v>22</v>
      </c>
      <c r="F60" s="22">
        <v>0</v>
      </c>
      <c r="G60" s="22">
        <v>15</v>
      </c>
      <c r="H60" s="23" t="s">
        <v>23</v>
      </c>
      <c r="I60" s="24"/>
      <c r="J60" s="24"/>
      <c r="K60" s="24"/>
    </row>
    <row r="61" ht="22.5" customHeight="1" spans="1:11">
      <c r="A61" s="15"/>
      <c r="B61" s="43"/>
      <c r="C61" s="17" t="s">
        <v>360</v>
      </c>
      <c r="D61" s="18">
        <f>IF(D58-D62=0,0,(D59-D63)/(D58-D62)-1)*100</f>
        <v>0</v>
      </c>
      <c r="E61" s="19" t="s">
        <v>22</v>
      </c>
      <c r="F61" s="22">
        <v>0</v>
      </c>
      <c r="G61" s="22">
        <v>15</v>
      </c>
      <c r="H61" s="23" t="s">
        <v>23</v>
      </c>
      <c r="I61" s="24"/>
      <c r="J61" s="24"/>
      <c r="K61" s="24"/>
    </row>
    <row r="62" ht="22.5" customHeight="1" spans="1:11">
      <c r="A62" s="90" t="s">
        <v>363</v>
      </c>
      <c r="B62" s="41" t="s">
        <v>364</v>
      </c>
      <c r="C62" s="17" t="s">
        <v>84</v>
      </c>
      <c r="D62" s="18">
        <v>0</v>
      </c>
      <c r="E62" s="19"/>
      <c r="F62" s="20"/>
      <c r="G62" s="20"/>
      <c r="H62" s="21"/>
      <c r="I62" s="24"/>
      <c r="J62" s="24"/>
      <c r="K62" s="24"/>
    </row>
    <row r="63" ht="22.5" customHeight="1" spans="1:11">
      <c r="A63" s="92"/>
      <c r="B63" s="43"/>
      <c r="C63" s="17" t="s">
        <v>26</v>
      </c>
      <c r="D63" s="25">
        <v>0</v>
      </c>
      <c r="E63" s="19"/>
      <c r="F63" s="20"/>
      <c r="G63" s="20"/>
      <c r="H63" s="21"/>
      <c r="I63" s="24"/>
      <c r="J63" s="24"/>
      <c r="K63" s="24"/>
    </row>
    <row r="64" ht="22.5" customHeight="1" spans="1:11">
      <c r="A64" s="15" t="s">
        <v>365</v>
      </c>
      <c r="B64" s="41" t="s">
        <v>355</v>
      </c>
      <c r="C64" s="17" t="s">
        <v>84</v>
      </c>
      <c r="D64" s="18">
        <v>0</v>
      </c>
      <c r="E64" s="19"/>
      <c r="F64" s="20"/>
      <c r="G64" s="20"/>
      <c r="H64" s="21"/>
      <c r="I64" s="24"/>
      <c r="J64" s="24"/>
      <c r="K64" s="24"/>
    </row>
    <row r="65" ht="22.5" customHeight="1" spans="1:11">
      <c r="A65" s="15"/>
      <c r="B65" s="42"/>
      <c r="C65" s="17" t="s">
        <v>26</v>
      </c>
      <c r="D65" s="18">
        <v>0</v>
      </c>
      <c r="E65" s="19"/>
      <c r="F65" s="20"/>
      <c r="G65" s="20"/>
      <c r="H65" s="21"/>
      <c r="I65" s="24"/>
      <c r="J65" s="24"/>
      <c r="K65" s="24"/>
    </row>
    <row r="66" ht="22.5" customHeight="1" spans="1:11">
      <c r="A66" s="15"/>
      <c r="B66" s="43"/>
      <c r="C66" s="17" t="s">
        <v>85</v>
      </c>
      <c r="D66" s="18">
        <f>IF(D64=0,0,D65/D64-1)*100</f>
        <v>0</v>
      </c>
      <c r="E66" s="19" t="s">
        <v>22</v>
      </c>
      <c r="F66" s="22">
        <v>0</v>
      </c>
      <c r="G66" s="22">
        <v>10</v>
      </c>
      <c r="H66" s="23" t="s">
        <v>23</v>
      </c>
      <c r="I66" s="24"/>
      <c r="J66" s="24"/>
      <c r="K66" s="24"/>
    </row>
    <row r="67" ht="22.5" customHeight="1" spans="1:11">
      <c r="A67" s="15" t="s">
        <v>90</v>
      </c>
      <c r="B67" s="41" t="s">
        <v>356</v>
      </c>
      <c r="C67" s="17" t="s">
        <v>84</v>
      </c>
      <c r="D67" s="18">
        <v>0</v>
      </c>
      <c r="E67" s="19"/>
      <c r="F67" s="20"/>
      <c r="G67" s="20"/>
      <c r="H67" s="21"/>
      <c r="I67" s="24"/>
      <c r="J67" s="24"/>
      <c r="K67" s="24"/>
    </row>
    <row r="68" ht="22.5" customHeight="1" spans="1:11">
      <c r="A68" s="15"/>
      <c r="B68" s="42"/>
      <c r="C68" s="17" t="s">
        <v>26</v>
      </c>
      <c r="D68" s="18">
        <v>0</v>
      </c>
      <c r="E68" s="19"/>
      <c r="F68" s="20"/>
      <c r="G68" s="20"/>
      <c r="H68" s="21"/>
      <c r="I68" s="24"/>
      <c r="J68" s="24"/>
      <c r="K68" s="24"/>
    </row>
    <row r="69" ht="22.5" customHeight="1" spans="1:11">
      <c r="A69" s="15"/>
      <c r="B69" s="43"/>
      <c r="C69" s="17" t="s">
        <v>85</v>
      </c>
      <c r="D69" s="18">
        <f>IF(D67=0,0,D68/D67-1)*100</f>
        <v>0</v>
      </c>
      <c r="E69" s="19" t="s">
        <v>22</v>
      </c>
      <c r="F69" s="22">
        <v>0</v>
      </c>
      <c r="G69" s="22">
        <v>10</v>
      </c>
      <c r="H69" s="23" t="s">
        <v>23</v>
      </c>
      <c r="I69" s="24"/>
      <c r="J69" s="24"/>
      <c r="K69" s="24"/>
    </row>
    <row r="70" ht="22.5" customHeight="1" spans="1:11">
      <c r="A70" s="15" t="s">
        <v>366</v>
      </c>
      <c r="B70" s="41" t="s">
        <v>358</v>
      </c>
      <c r="C70" s="17" t="s">
        <v>84</v>
      </c>
      <c r="D70" s="18">
        <v>0</v>
      </c>
      <c r="E70" s="19"/>
      <c r="F70" s="20"/>
      <c r="G70" s="20"/>
      <c r="H70" s="21"/>
      <c r="I70" s="24"/>
      <c r="J70" s="24"/>
      <c r="K70" s="24"/>
    </row>
    <row r="71" ht="22.5" customHeight="1" spans="1:11">
      <c r="A71" s="15"/>
      <c r="B71" s="42"/>
      <c r="C71" s="17" t="s">
        <v>26</v>
      </c>
      <c r="D71" s="18">
        <v>0</v>
      </c>
      <c r="E71" s="19"/>
      <c r="F71" s="20"/>
      <c r="G71" s="20"/>
      <c r="H71" s="21"/>
      <c r="I71" s="24"/>
      <c r="J71" s="24"/>
      <c r="K71" s="24"/>
    </row>
    <row r="72" ht="22.5" customHeight="1" spans="1:11">
      <c r="A72" s="15"/>
      <c r="B72" s="43"/>
      <c r="C72" s="17" t="s">
        <v>85</v>
      </c>
      <c r="D72" s="18">
        <f>IF(D70=0,0,D71/D70-1)*100</f>
        <v>0</v>
      </c>
      <c r="E72" s="19" t="s">
        <v>22</v>
      </c>
      <c r="F72" s="22">
        <v>0</v>
      </c>
      <c r="G72" s="22">
        <v>10</v>
      </c>
      <c r="H72" s="23" t="s">
        <v>23</v>
      </c>
      <c r="I72" s="24"/>
      <c r="J72" s="24"/>
      <c r="K72" s="24"/>
    </row>
    <row r="73" ht="22.5" customHeight="1" spans="1:11">
      <c r="A73" s="15" t="s">
        <v>367</v>
      </c>
      <c r="B73" s="41" t="s">
        <v>74</v>
      </c>
      <c r="C73" s="17" t="s">
        <v>84</v>
      </c>
      <c r="D73" s="18">
        <v>0</v>
      </c>
      <c r="E73" s="19"/>
      <c r="F73" s="20"/>
      <c r="G73" s="20"/>
      <c r="H73" s="21"/>
      <c r="I73" s="24"/>
      <c r="J73" s="24"/>
      <c r="K73" s="24"/>
    </row>
    <row r="74" ht="22.5" customHeight="1" spans="1:11">
      <c r="A74" s="15"/>
      <c r="B74" s="42"/>
      <c r="C74" s="17" t="s">
        <v>26</v>
      </c>
      <c r="D74" s="18">
        <v>0</v>
      </c>
      <c r="E74" s="19"/>
      <c r="F74" s="20"/>
      <c r="G74" s="20"/>
      <c r="H74" s="21"/>
      <c r="I74" s="24"/>
      <c r="J74" s="24"/>
      <c r="K74" s="24"/>
    </row>
    <row r="75" ht="22.5" customHeight="1" spans="1:11">
      <c r="A75" s="15"/>
      <c r="B75" s="43"/>
      <c r="C75" s="17" t="s">
        <v>85</v>
      </c>
      <c r="D75" s="18">
        <f>IF(D73=0,0,D74/D73-1)*100</f>
        <v>0</v>
      </c>
      <c r="E75" s="19" t="s">
        <v>22</v>
      </c>
      <c r="F75" s="22">
        <v>0</v>
      </c>
      <c r="G75" s="22">
        <v>10</v>
      </c>
      <c r="H75" s="23" t="s">
        <v>23</v>
      </c>
      <c r="I75" s="24"/>
      <c r="J75" s="24"/>
      <c r="K75" s="24"/>
    </row>
    <row r="76" ht="22.5" customHeight="1" spans="1:11">
      <c r="A76" s="15" t="s">
        <v>368</v>
      </c>
      <c r="B76" s="41" t="s">
        <v>359</v>
      </c>
      <c r="C76" s="17" t="s">
        <v>84</v>
      </c>
      <c r="D76" s="18">
        <v>0</v>
      </c>
      <c r="E76" s="19"/>
      <c r="F76" s="20"/>
      <c r="G76" s="20"/>
      <c r="H76" s="21"/>
      <c r="I76" s="24"/>
      <c r="J76" s="24"/>
      <c r="K76" s="24"/>
    </row>
    <row r="77" ht="22.5" customHeight="1" spans="1:11">
      <c r="A77" s="15"/>
      <c r="B77" s="42"/>
      <c r="C77" s="17" t="s">
        <v>26</v>
      </c>
      <c r="D77" s="18">
        <v>0</v>
      </c>
      <c r="E77" s="19"/>
      <c r="F77" s="20"/>
      <c r="G77" s="20"/>
      <c r="H77" s="21"/>
      <c r="I77" s="24"/>
      <c r="J77" s="24"/>
      <c r="K77" s="24"/>
    </row>
    <row r="78" ht="22.5" customHeight="1" spans="1:11">
      <c r="A78" s="15"/>
      <c r="B78" s="43"/>
      <c r="C78" s="17" t="s">
        <v>85</v>
      </c>
      <c r="D78" s="18">
        <f>IF(D76=0,0,D77/D76-1)*100</f>
        <v>0</v>
      </c>
      <c r="E78" s="19" t="s">
        <v>22</v>
      </c>
      <c r="F78" s="22">
        <v>0</v>
      </c>
      <c r="G78" s="22">
        <v>15</v>
      </c>
      <c r="H78" s="23" t="s">
        <v>23</v>
      </c>
      <c r="I78" s="24"/>
      <c r="J78" s="24"/>
      <c r="K78" s="24"/>
    </row>
    <row r="79" ht="22.5" customHeight="1" spans="1:11">
      <c r="A79" s="198"/>
      <c r="B79" s="169"/>
      <c r="C79" s="169"/>
      <c r="D79" s="170"/>
      <c r="E79" s="169"/>
      <c r="F79" s="169"/>
      <c r="G79" s="171"/>
      <c r="H79" s="172"/>
      <c r="I79" s="171"/>
      <c r="J79" s="171"/>
      <c r="K79" s="171"/>
    </row>
  </sheetData>
  <mergeCells count="63">
    <mergeCell ref="A1:K1"/>
    <mergeCell ref="A2:K2"/>
    <mergeCell ref="F4:G4"/>
    <mergeCell ref="A6:I6"/>
    <mergeCell ref="A13:I13"/>
    <mergeCell ref="A23:I23"/>
    <mergeCell ref="A48:I48"/>
    <mergeCell ref="A79:I79"/>
    <mergeCell ref="A4:A5"/>
    <mergeCell ref="A7:A9"/>
    <mergeCell ref="A10:A12"/>
    <mergeCell ref="A14:A16"/>
    <mergeCell ref="A17:A19"/>
    <mergeCell ref="A20:A22"/>
    <mergeCell ref="A24:A26"/>
    <mergeCell ref="A27:A29"/>
    <mergeCell ref="A30:A32"/>
    <mergeCell ref="A33:A35"/>
    <mergeCell ref="A36:A38"/>
    <mergeCell ref="A39:A41"/>
    <mergeCell ref="A42:A44"/>
    <mergeCell ref="A45:A47"/>
    <mergeCell ref="A49:A52"/>
    <mergeCell ref="A53:A54"/>
    <mergeCell ref="A55:A57"/>
    <mergeCell ref="A58:A61"/>
    <mergeCell ref="A62:A63"/>
    <mergeCell ref="A64:A66"/>
    <mergeCell ref="A67:A69"/>
    <mergeCell ref="A70:A72"/>
    <mergeCell ref="A73:A75"/>
    <mergeCell ref="A76:A78"/>
    <mergeCell ref="B4:B5"/>
    <mergeCell ref="B7:B9"/>
    <mergeCell ref="B10:B12"/>
    <mergeCell ref="B14:B16"/>
    <mergeCell ref="B17:B19"/>
    <mergeCell ref="B20:B22"/>
    <mergeCell ref="B24:B26"/>
    <mergeCell ref="B27:B29"/>
    <mergeCell ref="B30:B32"/>
    <mergeCell ref="B33:B35"/>
    <mergeCell ref="B36:B38"/>
    <mergeCell ref="B39:B41"/>
    <mergeCell ref="B42:B44"/>
    <mergeCell ref="B45:B47"/>
    <mergeCell ref="B49:B52"/>
    <mergeCell ref="B53:B54"/>
    <mergeCell ref="B55:B57"/>
    <mergeCell ref="B58:B61"/>
    <mergeCell ref="B62:B63"/>
    <mergeCell ref="B64:B66"/>
    <mergeCell ref="B67:B69"/>
    <mergeCell ref="B70:B72"/>
    <mergeCell ref="B73:B75"/>
    <mergeCell ref="B76:B78"/>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4"/>
  <sheetViews>
    <sheetView zoomScalePageLayoutView="60" workbookViewId="0">
      <selection activeCell="A1" sqref="$A1:$XFD1048576"/>
    </sheetView>
  </sheetViews>
  <sheetFormatPr defaultColWidth="8" defaultRowHeight="13.5"/>
  <cols>
    <col min="1" max="1" width="22.8" style="1"/>
    <col min="2" max="2" width="33.4166666666667" style="1"/>
    <col min="3" max="3" width="26.1" style="1"/>
    <col min="4" max="4" width="22.8" style="1"/>
    <col min="5" max="5" width="5.73333333333333" style="1"/>
    <col min="6" max="6" width="10.6083333333333" style="1"/>
    <col min="7" max="7" width="11.7583333333333" style="1"/>
    <col min="8" max="8" width="7.025" style="1"/>
    <col min="9" max="11" width="30.4" style="1"/>
  </cols>
  <sheetData>
    <row r="1" ht="39.75" customHeight="1" spans="1:11">
      <c r="A1" s="2" t="s">
        <v>369</v>
      </c>
      <c r="B1" s="2"/>
      <c r="C1" s="2"/>
      <c r="D1" s="2"/>
      <c r="E1" s="2"/>
      <c r="F1" s="2"/>
      <c r="G1" s="2"/>
      <c r="H1" s="3"/>
      <c r="I1" s="2"/>
      <c r="J1" s="2"/>
      <c r="K1" s="2"/>
    </row>
    <row r="2" ht="16.5" customHeight="1" spans="1:11">
      <c r="A2" s="4"/>
      <c r="B2" s="4"/>
      <c r="C2" s="4"/>
      <c r="D2" s="4"/>
      <c r="E2" s="4"/>
      <c r="F2" s="4"/>
      <c r="G2" s="4"/>
      <c r="H2" s="3"/>
      <c r="I2" s="5"/>
      <c r="J2" s="5"/>
      <c r="K2" s="5" t="s">
        <v>370</v>
      </c>
    </row>
    <row r="3" ht="16.5" customHeight="1" spans="1:11">
      <c r="A3" s="6" t="s">
        <v>2</v>
      </c>
      <c r="B3" s="7"/>
      <c r="C3" s="7"/>
      <c r="D3" s="7"/>
      <c r="E3" s="7"/>
      <c r="F3" s="7"/>
      <c r="G3" s="7"/>
      <c r="H3" s="8"/>
      <c r="I3" s="9"/>
      <c r="J3" s="9"/>
      <c r="K3" s="9" t="s">
        <v>102</v>
      </c>
    </row>
    <row r="4" ht="17.25" customHeight="1" spans="1:11">
      <c r="A4" s="10" t="s">
        <v>4</v>
      </c>
      <c r="B4" s="10" t="s">
        <v>5</v>
      </c>
      <c r="C4" s="10" t="s">
        <v>6</v>
      </c>
      <c r="D4" s="10" t="s">
        <v>7</v>
      </c>
      <c r="E4" s="11" t="s">
        <v>8</v>
      </c>
      <c r="F4" s="10" t="s">
        <v>9</v>
      </c>
      <c r="G4" s="10"/>
      <c r="H4" s="11" t="s">
        <v>10</v>
      </c>
      <c r="I4" s="189" t="s">
        <v>11</v>
      </c>
      <c r="J4" s="10" t="s">
        <v>12</v>
      </c>
      <c r="K4" s="10" t="s">
        <v>13</v>
      </c>
    </row>
    <row r="5" ht="18.75" customHeight="1" spans="1:11">
      <c r="A5" s="10"/>
      <c r="B5" s="10"/>
      <c r="C5" s="10"/>
      <c r="D5" s="10"/>
      <c r="E5" s="10"/>
      <c r="F5" s="10" t="s">
        <v>14</v>
      </c>
      <c r="G5" s="10" t="s">
        <v>15</v>
      </c>
      <c r="H5" s="10"/>
      <c r="I5" s="10"/>
      <c r="J5" s="10"/>
      <c r="K5" s="10"/>
    </row>
    <row r="6" ht="24" customHeight="1" spans="1:11">
      <c r="A6" s="12" t="s">
        <v>276</v>
      </c>
      <c r="B6" s="12"/>
      <c r="C6" s="13"/>
      <c r="D6" s="13"/>
      <c r="E6" s="13"/>
      <c r="F6" s="13"/>
      <c r="G6" s="13"/>
      <c r="H6" s="14"/>
      <c r="I6" s="13"/>
      <c r="J6" s="13"/>
      <c r="K6" s="13"/>
    </row>
    <row r="7" ht="24" customHeight="1" spans="1:11">
      <c r="A7" s="15" t="s">
        <v>277</v>
      </c>
      <c r="B7" s="16" t="s">
        <v>105</v>
      </c>
      <c r="C7" s="17" t="s">
        <v>26</v>
      </c>
      <c r="D7" s="18">
        <v>0</v>
      </c>
      <c r="E7" s="19"/>
      <c r="F7" s="20"/>
      <c r="G7" s="20"/>
      <c r="H7" s="21"/>
      <c r="I7" s="24"/>
      <c r="J7" s="24"/>
      <c r="K7" s="24"/>
    </row>
    <row r="8" ht="24" customHeight="1" spans="1:11">
      <c r="A8" s="15"/>
      <c r="B8" s="16"/>
      <c r="C8" s="17" t="s">
        <v>106</v>
      </c>
      <c r="D8" s="18">
        <v>0</v>
      </c>
      <c r="E8" s="19"/>
      <c r="F8" s="20"/>
      <c r="G8" s="20"/>
      <c r="H8" s="21"/>
      <c r="I8" s="24"/>
      <c r="J8" s="24"/>
      <c r="K8" s="24"/>
    </row>
    <row r="9" ht="24" customHeight="1" spans="1:11">
      <c r="A9" s="15"/>
      <c r="B9" s="16"/>
      <c r="C9" s="17" t="s">
        <v>107</v>
      </c>
      <c r="D9" s="18">
        <f>D8-D7</f>
        <v>0</v>
      </c>
      <c r="E9" s="19"/>
      <c r="F9" s="20"/>
      <c r="G9" s="20"/>
      <c r="H9" s="21"/>
      <c r="I9" s="24"/>
      <c r="J9" s="24"/>
      <c r="K9" s="24"/>
    </row>
    <row r="10" ht="24" customHeight="1" spans="1:11">
      <c r="A10" s="15"/>
      <c r="B10" s="16"/>
      <c r="C10" s="17" t="s">
        <v>108</v>
      </c>
      <c r="D10" s="18">
        <f>IF(D7=0,0,D9/D7*100)</f>
        <v>0</v>
      </c>
      <c r="E10" s="19" t="s">
        <v>22</v>
      </c>
      <c r="F10" s="105">
        <v>0</v>
      </c>
      <c r="G10" s="105">
        <v>15</v>
      </c>
      <c r="H10" s="23" t="s">
        <v>23</v>
      </c>
      <c r="I10" s="24"/>
      <c r="J10" s="24"/>
      <c r="K10" s="24"/>
    </row>
    <row r="11" ht="24" customHeight="1" spans="1:11">
      <c r="A11" s="15" t="s">
        <v>109</v>
      </c>
      <c r="B11" s="16" t="s">
        <v>351</v>
      </c>
      <c r="C11" s="17" t="s">
        <v>26</v>
      </c>
      <c r="D11" s="18">
        <v>0</v>
      </c>
      <c r="E11" s="19"/>
      <c r="F11" s="20"/>
      <c r="G11" s="20"/>
      <c r="H11" s="21"/>
      <c r="I11" s="24"/>
      <c r="J11" s="24"/>
      <c r="K11" s="24"/>
    </row>
    <row r="12" ht="24" customHeight="1" spans="1:11">
      <c r="A12" s="15"/>
      <c r="B12" s="16"/>
      <c r="C12" s="17" t="s">
        <v>106</v>
      </c>
      <c r="D12" s="18">
        <v>0</v>
      </c>
      <c r="E12" s="19"/>
      <c r="F12" s="20"/>
      <c r="G12" s="20"/>
      <c r="H12" s="21"/>
      <c r="I12" s="24"/>
      <c r="J12" s="24"/>
      <c r="K12" s="24"/>
    </row>
    <row r="13" ht="24" customHeight="1" spans="1:11">
      <c r="A13" s="15"/>
      <c r="B13" s="16"/>
      <c r="C13" s="17" t="s">
        <v>107</v>
      </c>
      <c r="D13" s="18">
        <f>D12-D11</f>
        <v>0</v>
      </c>
      <c r="E13" s="19"/>
      <c r="F13" s="20"/>
      <c r="G13" s="20"/>
      <c r="H13" s="21"/>
      <c r="I13" s="24"/>
      <c r="J13" s="24"/>
      <c r="K13" s="24"/>
    </row>
    <row r="14" ht="24" customHeight="1" spans="1:11">
      <c r="A14" s="15"/>
      <c r="B14" s="16"/>
      <c r="C14" s="17" t="s">
        <v>108</v>
      </c>
      <c r="D14" s="18">
        <f>IF(D11=0,0,D13/D11*100)</f>
        <v>0</v>
      </c>
      <c r="E14" s="19" t="s">
        <v>22</v>
      </c>
      <c r="F14" s="105">
        <v>0</v>
      </c>
      <c r="G14" s="105">
        <v>15</v>
      </c>
      <c r="H14" s="23" t="s">
        <v>23</v>
      </c>
      <c r="I14" s="24"/>
      <c r="J14" s="24"/>
      <c r="K14" s="24"/>
    </row>
    <row r="15" ht="24" customHeight="1" spans="1:11">
      <c r="A15" s="15" t="s">
        <v>371</v>
      </c>
      <c r="B15" s="15" t="s">
        <v>372</v>
      </c>
      <c r="C15" s="17" t="s">
        <v>26</v>
      </c>
      <c r="D15" s="18">
        <v>0</v>
      </c>
      <c r="E15" s="19"/>
      <c r="F15" s="20"/>
      <c r="G15" s="20"/>
      <c r="H15" s="21"/>
      <c r="I15" s="24"/>
      <c r="J15" s="24"/>
      <c r="K15" s="24"/>
    </row>
    <row r="16" ht="24" customHeight="1" spans="1:11">
      <c r="A16" s="15"/>
      <c r="B16" s="15"/>
      <c r="C16" s="17" t="s">
        <v>106</v>
      </c>
      <c r="D16" s="18">
        <v>0</v>
      </c>
      <c r="E16" s="19"/>
      <c r="F16" s="20"/>
      <c r="G16" s="20"/>
      <c r="H16" s="21"/>
      <c r="I16" s="24"/>
      <c r="J16" s="24"/>
      <c r="K16" s="24"/>
    </row>
    <row r="17" ht="24" customHeight="1" spans="1:11">
      <c r="A17" s="15"/>
      <c r="B17" s="15"/>
      <c r="C17" s="17" t="s">
        <v>107</v>
      </c>
      <c r="D17" s="18">
        <f>D16-D15</f>
        <v>0</v>
      </c>
      <c r="E17" s="19"/>
      <c r="F17" s="20"/>
      <c r="G17" s="20"/>
      <c r="H17" s="21"/>
      <c r="I17" s="24"/>
      <c r="J17" s="24"/>
      <c r="K17" s="24"/>
    </row>
    <row r="18" ht="24" customHeight="1" spans="1:11">
      <c r="A18" s="15"/>
      <c r="B18" s="15"/>
      <c r="C18" s="17" t="s">
        <v>108</v>
      </c>
      <c r="D18" s="18">
        <f>IF(D15=0,0,D17/D15*100)</f>
        <v>0</v>
      </c>
      <c r="E18" s="19" t="s">
        <v>22</v>
      </c>
      <c r="F18" s="105">
        <v>0</v>
      </c>
      <c r="G18" s="105">
        <v>15</v>
      </c>
      <c r="H18" s="23" t="s">
        <v>23</v>
      </c>
      <c r="I18" s="24"/>
      <c r="J18" s="24"/>
      <c r="K18" s="24"/>
    </row>
    <row r="19" ht="24" customHeight="1" spans="1:11">
      <c r="A19" s="15" t="s">
        <v>373</v>
      </c>
      <c r="B19" s="16" t="s">
        <v>374</v>
      </c>
      <c r="C19" s="17" t="s">
        <v>26</v>
      </c>
      <c r="D19" s="18">
        <f>D11-D15</f>
        <v>0</v>
      </c>
      <c r="E19" s="19"/>
      <c r="F19" s="20"/>
      <c r="G19" s="20"/>
      <c r="H19" s="21"/>
      <c r="I19" s="24"/>
      <c r="J19" s="24"/>
      <c r="K19" s="24"/>
    </row>
    <row r="20" ht="24" customHeight="1" spans="1:11">
      <c r="A20" s="15"/>
      <c r="B20" s="16"/>
      <c r="C20" s="17" t="s">
        <v>106</v>
      </c>
      <c r="D20" s="18">
        <f>D12-D16</f>
        <v>0</v>
      </c>
      <c r="E20" s="19"/>
      <c r="F20" s="20"/>
      <c r="G20" s="20"/>
      <c r="H20" s="21"/>
      <c r="I20" s="24"/>
      <c r="J20" s="24"/>
      <c r="K20" s="24"/>
    </row>
    <row r="21" ht="24" customHeight="1" spans="1:11">
      <c r="A21" s="15"/>
      <c r="B21" s="16"/>
      <c r="C21" s="17" t="s">
        <v>107</v>
      </c>
      <c r="D21" s="18">
        <f>D20-D19</f>
        <v>0</v>
      </c>
      <c r="E21" s="19"/>
      <c r="F21" s="20"/>
      <c r="G21" s="20"/>
      <c r="H21" s="21"/>
      <c r="I21" s="24"/>
      <c r="J21" s="24"/>
      <c r="K21" s="24"/>
    </row>
    <row r="22" ht="24" customHeight="1" spans="1:11">
      <c r="A22" s="15"/>
      <c r="B22" s="16"/>
      <c r="C22" s="17" t="s">
        <v>108</v>
      </c>
      <c r="D22" s="18">
        <f>IF(D21=0,0,D21/D19*100)</f>
        <v>0</v>
      </c>
      <c r="E22" s="19"/>
      <c r="F22" s="20"/>
      <c r="G22" s="20"/>
      <c r="H22" s="21"/>
      <c r="I22" s="24"/>
      <c r="J22" s="24"/>
      <c r="K22" s="24"/>
    </row>
    <row r="23" ht="24" customHeight="1" spans="1:11">
      <c r="A23" s="15" t="s">
        <v>134</v>
      </c>
      <c r="B23" s="16" t="s">
        <v>352</v>
      </c>
      <c r="C23" s="17" t="s">
        <v>26</v>
      </c>
      <c r="D23" s="18">
        <v>0</v>
      </c>
      <c r="E23" s="19"/>
      <c r="F23" s="20"/>
      <c r="G23" s="20"/>
      <c r="H23" s="14"/>
      <c r="I23" s="24"/>
      <c r="J23" s="24"/>
      <c r="K23" s="24"/>
    </row>
    <row r="24" ht="24" customHeight="1" spans="1:11">
      <c r="A24" s="15"/>
      <c r="B24" s="16"/>
      <c r="C24" s="17" t="s">
        <v>106</v>
      </c>
      <c r="D24" s="18">
        <v>0</v>
      </c>
      <c r="E24" s="19"/>
      <c r="F24" s="20"/>
      <c r="G24" s="20"/>
      <c r="H24" s="14"/>
      <c r="I24" s="24"/>
      <c r="J24" s="24"/>
      <c r="K24" s="24"/>
    </row>
    <row r="25" ht="24" customHeight="1" spans="1:11">
      <c r="A25" s="15"/>
      <c r="B25" s="16"/>
      <c r="C25" s="17" t="s">
        <v>107</v>
      </c>
      <c r="D25" s="18">
        <f>D24-D23</f>
        <v>0</v>
      </c>
      <c r="E25" s="19"/>
      <c r="F25" s="20"/>
      <c r="G25" s="20"/>
      <c r="H25" s="14"/>
      <c r="I25" s="24"/>
      <c r="J25" s="24"/>
      <c r="K25" s="24"/>
    </row>
    <row r="26" ht="24" customHeight="1" spans="1:11">
      <c r="A26" s="15"/>
      <c r="B26" s="16"/>
      <c r="C26" s="17" t="s">
        <v>108</v>
      </c>
      <c r="D26" s="18">
        <f>IF(D23=0,0,D25/D23*100)</f>
        <v>0</v>
      </c>
      <c r="E26" s="19" t="s">
        <v>22</v>
      </c>
      <c r="F26" s="105">
        <v>0</v>
      </c>
      <c r="G26" s="105">
        <v>30</v>
      </c>
      <c r="H26" s="23" t="s">
        <v>23</v>
      </c>
      <c r="I26" s="24"/>
      <c r="J26" s="24"/>
      <c r="K26" s="24"/>
    </row>
    <row r="27" ht="24" customHeight="1" spans="1:11">
      <c r="A27" s="15" t="s">
        <v>375</v>
      </c>
      <c r="B27" s="16" t="s">
        <v>376</v>
      </c>
      <c r="C27" s="17" t="s">
        <v>26</v>
      </c>
      <c r="D27" s="18">
        <v>0</v>
      </c>
      <c r="E27" s="19"/>
      <c r="F27" s="19"/>
      <c r="G27" s="19"/>
      <c r="H27" s="14"/>
      <c r="I27" s="24"/>
      <c r="J27" s="24"/>
      <c r="K27" s="24"/>
    </row>
    <row r="28" ht="24" customHeight="1" spans="1:11">
      <c r="A28" s="15"/>
      <c r="B28" s="16"/>
      <c r="C28" s="17" t="s">
        <v>106</v>
      </c>
      <c r="D28" s="18">
        <v>0</v>
      </c>
      <c r="E28" s="19"/>
      <c r="F28" s="19"/>
      <c r="G28" s="19"/>
      <c r="H28" s="14"/>
      <c r="I28" s="24"/>
      <c r="J28" s="24"/>
      <c r="K28" s="24"/>
    </row>
    <row r="29" ht="24" customHeight="1" spans="1:11">
      <c r="A29" s="15"/>
      <c r="B29" s="16"/>
      <c r="C29" s="17" t="s">
        <v>107</v>
      </c>
      <c r="D29" s="18">
        <f>D28-D27</f>
        <v>0</v>
      </c>
      <c r="E29" s="19"/>
      <c r="F29" s="19"/>
      <c r="G29" s="19"/>
      <c r="H29" s="14"/>
      <c r="I29" s="24"/>
      <c r="J29" s="24"/>
      <c r="K29" s="24"/>
    </row>
    <row r="30" ht="24" customHeight="1" spans="1:11">
      <c r="A30" s="15"/>
      <c r="B30" s="16"/>
      <c r="C30" s="17" t="s">
        <v>108</v>
      </c>
      <c r="D30" s="18">
        <f>IF(D27=0,0,D29/D27*100)</f>
        <v>0</v>
      </c>
      <c r="E30" s="19" t="s">
        <v>22</v>
      </c>
      <c r="F30" s="105">
        <v>0</v>
      </c>
      <c r="G30" s="105">
        <v>10</v>
      </c>
      <c r="H30" s="23" t="s">
        <v>23</v>
      </c>
      <c r="I30" s="24"/>
      <c r="J30" s="24"/>
      <c r="K30" s="24"/>
    </row>
    <row r="31" ht="24" customHeight="1" spans="1:11">
      <c r="A31" s="15" t="s">
        <v>137</v>
      </c>
      <c r="B31" s="16" t="s">
        <v>138</v>
      </c>
      <c r="C31" s="17" t="s">
        <v>139</v>
      </c>
      <c r="D31" s="18">
        <v>0</v>
      </c>
      <c r="E31" s="19"/>
      <c r="F31" s="20"/>
      <c r="G31" s="20"/>
      <c r="H31" s="21"/>
      <c r="I31" s="24"/>
      <c r="J31" s="24"/>
      <c r="K31" s="24"/>
    </row>
    <row r="32" ht="24" customHeight="1" spans="1:11">
      <c r="A32" s="15"/>
      <c r="B32" s="16"/>
      <c r="C32" s="17" t="s">
        <v>140</v>
      </c>
      <c r="D32" s="18">
        <v>0</v>
      </c>
      <c r="E32" s="19"/>
      <c r="F32" s="20"/>
      <c r="G32" s="20"/>
      <c r="H32" s="21"/>
      <c r="I32" s="24"/>
      <c r="J32" s="24"/>
      <c r="K32" s="24"/>
    </row>
    <row r="33" ht="24" customHeight="1" spans="1:11">
      <c r="A33" s="15"/>
      <c r="B33" s="16"/>
      <c r="C33" s="17" t="s">
        <v>21</v>
      </c>
      <c r="D33" s="18">
        <f>D32-D31</f>
        <v>0</v>
      </c>
      <c r="E33" s="19" t="s">
        <v>22</v>
      </c>
      <c r="F33" s="105">
        <v>0</v>
      </c>
      <c r="G33" s="105">
        <v>0</v>
      </c>
      <c r="H33" s="23" t="s">
        <v>23</v>
      </c>
      <c r="I33" s="24"/>
      <c r="J33" s="24"/>
      <c r="K33" s="24"/>
    </row>
    <row r="34" ht="24" customHeight="1" spans="1:11">
      <c r="A34" s="15"/>
      <c r="B34" s="16"/>
      <c r="C34" s="17" t="s">
        <v>141</v>
      </c>
      <c r="D34" s="25">
        <v>0</v>
      </c>
      <c r="E34" s="19"/>
      <c r="F34" s="20"/>
      <c r="G34" s="20"/>
      <c r="H34" s="21"/>
      <c r="I34" s="24"/>
      <c r="J34" s="24"/>
      <c r="K34" s="24"/>
    </row>
    <row r="35" ht="24" customHeight="1" spans="1:11">
      <c r="A35" s="15"/>
      <c r="B35" s="16"/>
      <c r="C35" s="17" t="s">
        <v>142</v>
      </c>
      <c r="D35" s="18">
        <v>0</v>
      </c>
      <c r="E35" s="19"/>
      <c r="F35" s="20"/>
      <c r="G35" s="20"/>
      <c r="H35" s="21"/>
      <c r="I35" s="24"/>
      <c r="J35" s="24"/>
      <c r="K35" s="24"/>
    </row>
    <row r="36" ht="24" customHeight="1" spans="1:11">
      <c r="A36" s="15"/>
      <c r="B36" s="16"/>
      <c r="C36" s="17" t="s">
        <v>21</v>
      </c>
      <c r="D36" s="18">
        <f>D35-D34</f>
        <v>0</v>
      </c>
      <c r="E36" s="19" t="s">
        <v>22</v>
      </c>
      <c r="F36" s="105">
        <v>0</v>
      </c>
      <c r="G36" s="105">
        <v>0</v>
      </c>
      <c r="H36" s="23" t="s">
        <v>23</v>
      </c>
      <c r="I36" s="24"/>
      <c r="J36" s="24"/>
      <c r="K36" s="24"/>
    </row>
    <row r="37" ht="24" customHeight="1" spans="1:11">
      <c r="A37" s="15" t="s">
        <v>291</v>
      </c>
      <c r="B37" s="16" t="s">
        <v>377</v>
      </c>
      <c r="C37" s="17" t="s">
        <v>26</v>
      </c>
      <c r="D37" s="18">
        <v>0</v>
      </c>
      <c r="E37" s="19"/>
      <c r="F37" s="20"/>
      <c r="G37" s="20"/>
      <c r="H37" s="21"/>
      <c r="I37" s="24"/>
      <c r="J37" s="24"/>
      <c r="K37" s="24"/>
    </row>
    <row r="38" ht="24" customHeight="1" spans="1:11">
      <c r="A38" s="15"/>
      <c r="B38" s="16"/>
      <c r="C38" s="17" t="s">
        <v>106</v>
      </c>
      <c r="D38" s="18">
        <v>0</v>
      </c>
      <c r="E38" s="19"/>
      <c r="F38" s="20"/>
      <c r="G38" s="20"/>
      <c r="H38" s="21"/>
      <c r="I38" s="24"/>
      <c r="J38" s="24"/>
      <c r="K38" s="24"/>
    </row>
    <row r="39" ht="24" customHeight="1" spans="1:11">
      <c r="A39" s="15"/>
      <c r="B39" s="16"/>
      <c r="C39" s="17" t="s">
        <v>107</v>
      </c>
      <c r="D39" s="18">
        <f>D38-D37</f>
        <v>0</v>
      </c>
      <c r="E39" s="19"/>
      <c r="F39" s="20"/>
      <c r="G39" s="20"/>
      <c r="H39" s="21"/>
      <c r="I39" s="24"/>
      <c r="J39" s="24"/>
      <c r="K39" s="24"/>
    </row>
    <row r="40" ht="24" customHeight="1" spans="1:11">
      <c r="A40" s="15"/>
      <c r="B40" s="16"/>
      <c r="C40" s="17" t="s">
        <v>108</v>
      </c>
      <c r="D40" s="18">
        <f>IF(D37=0,0,D39/D37*100)</f>
        <v>0</v>
      </c>
      <c r="E40" s="19"/>
      <c r="F40" s="20"/>
      <c r="G40" s="20"/>
      <c r="H40" s="21"/>
      <c r="I40" s="24"/>
      <c r="J40" s="24"/>
      <c r="K40" s="24"/>
    </row>
    <row r="41" ht="24" customHeight="1" spans="1:11">
      <c r="A41" s="15" t="s">
        <v>378</v>
      </c>
      <c r="B41" s="15" t="s">
        <v>148</v>
      </c>
      <c r="C41" s="17" t="s">
        <v>26</v>
      </c>
      <c r="D41" s="18">
        <v>0</v>
      </c>
      <c r="E41" s="19" t="s">
        <v>22</v>
      </c>
      <c r="F41" s="105">
        <v>0.35</v>
      </c>
      <c r="G41" s="105">
        <v>4</v>
      </c>
      <c r="H41" s="23" t="s">
        <v>23</v>
      </c>
      <c r="I41" s="24"/>
      <c r="J41" s="24"/>
      <c r="K41" s="24"/>
    </row>
    <row r="42" ht="24" customHeight="1" spans="1:11">
      <c r="A42" s="15"/>
      <c r="B42" s="15"/>
      <c r="C42" s="17" t="s">
        <v>106</v>
      </c>
      <c r="D42" s="18">
        <v>0</v>
      </c>
      <c r="E42" s="19" t="s">
        <v>22</v>
      </c>
      <c r="F42" s="105">
        <v>0.35</v>
      </c>
      <c r="G42" s="105">
        <v>4</v>
      </c>
      <c r="H42" s="23" t="s">
        <v>23</v>
      </c>
      <c r="I42" s="24"/>
      <c r="J42" s="24"/>
      <c r="K42" s="24"/>
    </row>
    <row r="43" ht="24" customHeight="1" spans="1:11">
      <c r="A43" s="15"/>
      <c r="B43" s="15"/>
      <c r="C43" s="17" t="s">
        <v>107</v>
      </c>
      <c r="D43" s="18">
        <f>D42-D41</f>
        <v>0</v>
      </c>
      <c r="E43" s="19"/>
      <c r="F43" s="20"/>
      <c r="G43" s="20"/>
      <c r="H43" s="21"/>
      <c r="I43" s="24"/>
      <c r="J43" s="24"/>
      <c r="K43" s="24"/>
    </row>
    <row r="44" ht="24" customHeight="1" spans="1:11">
      <c r="A44" s="15" t="s">
        <v>379</v>
      </c>
      <c r="B44" s="16" t="s">
        <v>380</v>
      </c>
      <c r="C44" s="17" t="s">
        <v>26</v>
      </c>
      <c r="D44" s="18">
        <v>0</v>
      </c>
      <c r="E44" s="19"/>
      <c r="F44" s="26"/>
      <c r="G44" s="26"/>
      <c r="H44" s="14"/>
      <c r="I44" s="24"/>
      <c r="J44" s="24"/>
      <c r="K44" s="24"/>
    </row>
    <row r="45" ht="24" customHeight="1" spans="1:11">
      <c r="A45" s="15"/>
      <c r="B45" s="16"/>
      <c r="C45" s="17" t="s">
        <v>106</v>
      </c>
      <c r="D45" s="18">
        <v>0</v>
      </c>
      <c r="E45" s="19"/>
      <c r="F45" s="20"/>
      <c r="G45" s="20"/>
      <c r="H45" s="14"/>
      <c r="I45" s="24"/>
      <c r="J45" s="24"/>
      <c r="K45" s="24"/>
    </row>
    <row r="46" ht="24" customHeight="1" spans="1:11">
      <c r="A46" s="15"/>
      <c r="B46" s="16"/>
      <c r="C46" s="17" t="s">
        <v>107</v>
      </c>
      <c r="D46" s="18">
        <f>D45-D44</f>
        <v>0</v>
      </c>
      <c r="E46" s="19"/>
      <c r="F46" s="20"/>
      <c r="G46" s="20"/>
      <c r="H46" s="14"/>
      <c r="I46" s="24"/>
      <c r="J46" s="24"/>
      <c r="K46" s="24"/>
    </row>
    <row r="47" ht="24" customHeight="1" spans="1:11">
      <c r="A47" s="15"/>
      <c r="B47" s="16"/>
      <c r="C47" s="17" t="s">
        <v>108</v>
      </c>
      <c r="D47" s="18">
        <f>IF(D44=0,0,D46/D44*100)</f>
        <v>0</v>
      </c>
      <c r="E47" s="19" t="s">
        <v>22</v>
      </c>
      <c r="F47" s="22">
        <v>-30</v>
      </c>
      <c r="G47" s="22">
        <v>30</v>
      </c>
      <c r="H47" s="23" t="s">
        <v>23</v>
      </c>
      <c r="I47" s="24"/>
      <c r="J47" s="24"/>
      <c r="K47" s="24"/>
    </row>
    <row r="48" ht="24" customHeight="1" spans="1:11">
      <c r="A48" s="15" t="s">
        <v>381</v>
      </c>
      <c r="B48" s="15" t="s">
        <v>382</v>
      </c>
      <c r="C48" s="17" t="s">
        <v>26</v>
      </c>
      <c r="D48" s="18">
        <v>0</v>
      </c>
      <c r="E48" s="19" t="s">
        <v>22</v>
      </c>
      <c r="F48" s="22">
        <v>0</v>
      </c>
      <c r="G48" s="22">
        <v>0</v>
      </c>
      <c r="H48" s="23" t="s">
        <v>23</v>
      </c>
      <c r="I48" s="24"/>
      <c r="J48" s="24"/>
      <c r="K48" s="24"/>
    </row>
    <row r="49" ht="24" customHeight="1" spans="1:11">
      <c r="A49" s="15"/>
      <c r="B49" s="15"/>
      <c r="C49" s="17" t="s">
        <v>106</v>
      </c>
      <c r="D49" s="18">
        <v>0</v>
      </c>
      <c r="E49" s="19" t="s">
        <v>22</v>
      </c>
      <c r="F49" s="22">
        <v>0</v>
      </c>
      <c r="G49" s="22">
        <v>0</v>
      </c>
      <c r="H49" s="23" t="s">
        <v>23</v>
      </c>
      <c r="I49" s="24"/>
      <c r="J49" s="24"/>
      <c r="K49" s="24"/>
    </row>
    <row r="50" ht="24" customHeight="1" spans="1:11">
      <c r="A50" s="15"/>
      <c r="B50" s="15"/>
      <c r="C50" s="17" t="s">
        <v>107</v>
      </c>
      <c r="D50" s="18">
        <f>D49-D48</f>
        <v>0</v>
      </c>
      <c r="E50" s="19"/>
      <c r="F50" s="20"/>
      <c r="G50" s="20"/>
      <c r="H50" s="14"/>
      <c r="I50" s="24"/>
      <c r="J50" s="24"/>
      <c r="K50" s="24"/>
    </row>
    <row r="51" ht="24" customHeight="1" spans="1:11">
      <c r="A51" s="15"/>
      <c r="B51" s="15"/>
      <c r="C51" s="17" t="s">
        <v>108</v>
      </c>
      <c r="D51" s="18">
        <f>IF(D48=0,0,D50/D48*100)</f>
        <v>0</v>
      </c>
      <c r="E51" s="19"/>
      <c r="F51" s="26"/>
      <c r="G51" s="26"/>
      <c r="H51" s="14"/>
      <c r="I51" s="24"/>
      <c r="J51" s="24"/>
      <c r="K51" s="24"/>
    </row>
    <row r="52" ht="24" customHeight="1" spans="1:11">
      <c r="A52" s="15" t="s">
        <v>383</v>
      </c>
      <c r="B52" s="15" t="s">
        <v>384</v>
      </c>
      <c r="C52" s="17" t="s">
        <v>26</v>
      </c>
      <c r="D52" s="18">
        <v>0</v>
      </c>
      <c r="E52" s="19" t="s">
        <v>22</v>
      </c>
      <c r="F52" s="22">
        <v>0</v>
      </c>
      <c r="G52" s="22">
        <v>0</v>
      </c>
      <c r="H52" s="23" t="s">
        <v>23</v>
      </c>
      <c r="I52" s="24"/>
      <c r="J52" s="24"/>
      <c r="K52" s="24"/>
    </row>
    <row r="53" ht="24" customHeight="1" spans="1:11">
      <c r="A53" s="15"/>
      <c r="B53" s="15"/>
      <c r="C53" s="17" t="s">
        <v>106</v>
      </c>
      <c r="D53" s="18">
        <v>0</v>
      </c>
      <c r="E53" s="19" t="s">
        <v>22</v>
      </c>
      <c r="F53" s="22">
        <v>0</v>
      </c>
      <c r="G53" s="22">
        <v>0</v>
      </c>
      <c r="H53" s="23" t="s">
        <v>23</v>
      </c>
      <c r="I53" s="24"/>
      <c r="J53" s="24"/>
      <c r="K53" s="24"/>
    </row>
    <row r="54" ht="24" customHeight="1" spans="1:11">
      <c r="A54" s="12" t="s">
        <v>297</v>
      </c>
      <c r="B54" s="12"/>
      <c r="C54" s="13"/>
      <c r="D54" s="13"/>
      <c r="E54" s="13"/>
      <c r="F54" s="13"/>
      <c r="G54" s="13"/>
      <c r="H54" s="14"/>
      <c r="I54" s="13"/>
      <c r="J54" s="13"/>
      <c r="K54" s="13"/>
    </row>
    <row r="55" ht="24" customHeight="1" spans="1:11">
      <c r="A55" s="15" t="s">
        <v>385</v>
      </c>
      <c r="B55" s="16" t="s">
        <v>105</v>
      </c>
      <c r="C55" s="17" t="s">
        <v>26</v>
      </c>
      <c r="D55" s="18">
        <v>0</v>
      </c>
      <c r="E55" s="19"/>
      <c r="F55" s="20"/>
      <c r="G55" s="20"/>
      <c r="H55" s="21"/>
      <c r="I55" s="24"/>
      <c r="J55" s="24"/>
      <c r="K55" s="24"/>
    </row>
    <row r="56" ht="24" customHeight="1" spans="1:11">
      <c r="A56" s="15"/>
      <c r="B56" s="16"/>
      <c r="C56" s="17" t="s">
        <v>106</v>
      </c>
      <c r="D56" s="18">
        <v>0</v>
      </c>
      <c r="E56" s="19"/>
      <c r="F56" s="20"/>
      <c r="G56" s="20"/>
      <c r="H56" s="21"/>
      <c r="I56" s="24"/>
      <c r="J56" s="24"/>
      <c r="K56" s="24"/>
    </row>
    <row r="57" ht="24" customHeight="1" spans="1:11">
      <c r="A57" s="15"/>
      <c r="B57" s="16"/>
      <c r="C57" s="17" t="s">
        <v>107</v>
      </c>
      <c r="D57" s="18">
        <f>D56-D55</f>
        <v>0</v>
      </c>
      <c r="E57" s="19"/>
      <c r="F57" s="20"/>
      <c r="G57" s="20"/>
      <c r="H57" s="21"/>
      <c r="I57" s="24"/>
      <c r="J57" s="24"/>
      <c r="K57" s="24"/>
    </row>
    <row r="58" ht="24" customHeight="1" spans="1:11">
      <c r="A58" s="15"/>
      <c r="B58" s="16"/>
      <c r="C58" s="17" t="s">
        <v>108</v>
      </c>
      <c r="D58" s="18">
        <f>IF(D55=0,0,D57/D55*100)</f>
        <v>0</v>
      </c>
      <c r="E58" s="19" t="s">
        <v>22</v>
      </c>
      <c r="F58" s="22">
        <v>0</v>
      </c>
      <c r="G58" s="22">
        <v>15</v>
      </c>
      <c r="H58" s="23" t="s">
        <v>23</v>
      </c>
      <c r="I58" s="24"/>
      <c r="J58" s="24"/>
      <c r="K58" s="24"/>
    </row>
    <row r="59" ht="24" customHeight="1" spans="1:11">
      <c r="A59" s="15" t="s">
        <v>157</v>
      </c>
      <c r="B59" s="16" t="s">
        <v>353</v>
      </c>
      <c r="C59" s="17" t="s">
        <v>26</v>
      </c>
      <c r="D59" s="18">
        <v>0</v>
      </c>
      <c r="E59" s="19"/>
      <c r="F59" s="20"/>
      <c r="G59" s="20"/>
      <c r="H59" s="21"/>
      <c r="I59" s="24"/>
      <c r="J59" s="24"/>
      <c r="K59" s="24"/>
    </row>
    <row r="60" ht="24" customHeight="1" spans="1:11">
      <c r="A60" s="15"/>
      <c r="B60" s="16"/>
      <c r="C60" s="17" t="s">
        <v>106</v>
      </c>
      <c r="D60" s="18">
        <v>0</v>
      </c>
      <c r="E60" s="19"/>
      <c r="F60" s="20"/>
      <c r="G60" s="20"/>
      <c r="H60" s="21"/>
      <c r="I60" s="24"/>
      <c r="J60" s="24"/>
      <c r="K60" s="24"/>
    </row>
    <row r="61" ht="24" customHeight="1" spans="1:11">
      <c r="A61" s="15"/>
      <c r="B61" s="16"/>
      <c r="C61" s="17" t="s">
        <v>107</v>
      </c>
      <c r="D61" s="18">
        <f>D60-D59</f>
        <v>0</v>
      </c>
      <c r="E61" s="19"/>
      <c r="F61" s="20"/>
      <c r="G61" s="20"/>
      <c r="H61" s="21"/>
      <c r="I61" s="24"/>
      <c r="J61" s="24"/>
      <c r="K61" s="24"/>
    </row>
    <row r="62" ht="24" customHeight="1" spans="1:11">
      <c r="A62" s="15"/>
      <c r="B62" s="16"/>
      <c r="C62" s="17" t="s">
        <v>108</v>
      </c>
      <c r="D62" s="18">
        <f>IF(D59=0,0,D61/D59*100)</f>
        <v>0</v>
      </c>
      <c r="E62" s="19" t="s">
        <v>22</v>
      </c>
      <c r="F62" s="22">
        <v>0</v>
      </c>
      <c r="G62" s="22">
        <v>15</v>
      </c>
      <c r="H62" s="23" t="s">
        <v>23</v>
      </c>
      <c r="I62" s="24"/>
      <c r="J62" s="24"/>
      <c r="K62" s="24"/>
    </row>
    <row r="63" ht="24" customHeight="1" spans="1:11">
      <c r="A63" s="15" t="s">
        <v>386</v>
      </c>
      <c r="B63" s="15" t="s">
        <v>387</v>
      </c>
      <c r="C63" s="17" t="s">
        <v>26</v>
      </c>
      <c r="D63" s="18">
        <v>0</v>
      </c>
      <c r="E63" s="19"/>
      <c r="F63" s="20"/>
      <c r="G63" s="20"/>
      <c r="H63" s="21"/>
      <c r="I63" s="24"/>
      <c r="J63" s="24"/>
      <c r="K63" s="24"/>
    </row>
    <row r="64" ht="24" customHeight="1" spans="1:11">
      <c r="A64" s="15"/>
      <c r="B64" s="15"/>
      <c r="C64" s="17" t="s">
        <v>106</v>
      </c>
      <c r="D64" s="18">
        <v>0</v>
      </c>
      <c r="E64" s="19"/>
      <c r="F64" s="20"/>
      <c r="G64" s="20"/>
      <c r="H64" s="21"/>
      <c r="I64" s="24"/>
      <c r="J64" s="24"/>
      <c r="K64" s="24"/>
    </row>
    <row r="65" ht="24" customHeight="1" spans="1:11">
      <c r="A65" s="15"/>
      <c r="B65" s="15"/>
      <c r="C65" s="17" t="s">
        <v>107</v>
      </c>
      <c r="D65" s="18">
        <f>D64-D63</f>
        <v>0</v>
      </c>
      <c r="E65" s="19"/>
      <c r="F65" s="20"/>
      <c r="G65" s="20"/>
      <c r="H65" s="21"/>
      <c r="I65" s="24"/>
      <c r="J65" s="24"/>
      <c r="K65" s="24"/>
    </row>
    <row r="66" ht="24" customHeight="1" spans="1:11">
      <c r="A66" s="15"/>
      <c r="B66" s="15"/>
      <c r="C66" s="17" t="s">
        <v>108</v>
      </c>
      <c r="D66" s="18">
        <f>IF(D63=0,0,D65/D63*100)</f>
        <v>0</v>
      </c>
      <c r="E66" s="19" t="s">
        <v>22</v>
      </c>
      <c r="F66" s="22">
        <v>0</v>
      </c>
      <c r="G66" s="22">
        <v>15</v>
      </c>
      <c r="H66" s="23" t="s">
        <v>23</v>
      </c>
      <c r="I66" s="24"/>
      <c r="J66" s="24"/>
      <c r="K66" s="24"/>
    </row>
    <row r="67" ht="24" customHeight="1" spans="1:11">
      <c r="A67" s="15" t="s">
        <v>388</v>
      </c>
      <c r="B67" s="16" t="s">
        <v>389</v>
      </c>
      <c r="C67" s="17" t="s">
        <v>26</v>
      </c>
      <c r="D67" s="18">
        <v>0</v>
      </c>
      <c r="E67" s="19"/>
      <c r="F67" s="20"/>
      <c r="G67" s="20"/>
      <c r="H67" s="21"/>
      <c r="I67" s="24"/>
      <c r="J67" s="24"/>
      <c r="K67" s="24"/>
    </row>
    <row r="68" ht="24" customHeight="1" spans="1:11">
      <c r="A68" s="15"/>
      <c r="B68" s="16"/>
      <c r="C68" s="17" t="s">
        <v>106</v>
      </c>
      <c r="D68" s="25">
        <v>0</v>
      </c>
      <c r="E68" s="19"/>
      <c r="F68" s="20"/>
      <c r="G68" s="20"/>
      <c r="H68" s="21"/>
      <c r="I68" s="24"/>
      <c r="J68" s="24"/>
      <c r="K68" s="24"/>
    </row>
    <row r="69" ht="24" customHeight="1" spans="1:11">
      <c r="A69" s="15"/>
      <c r="B69" s="16"/>
      <c r="C69" s="17" t="s">
        <v>107</v>
      </c>
      <c r="D69" s="18">
        <f>D68-D67</f>
        <v>0</v>
      </c>
      <c r="E69" s="19"/>
      <c r="F69" s="20"/>
      <c r="G69" s="20"/>
      <c r="H69" s="21"/>
      <c r="I69" s="24"/>
      <c r="J69" s="24"/>
      <c r="K69" s="24"/>
    </row>
    <row r="70" ht="24" customHeight="1" spans="1:11">
      <c r="A70" s="15"/>
      <c r="B70" s="16"/>
      <c r="C70" s="17" t="s">
        <v>108</v>
      </c>
      <c r="D70" s="18">
        <f>IF(D67=0,0,D69/D67*100)</f>
        <v>0</v>
      </c>
      <c r="E70" s="19"/>
      <c r="F70" s="20"/>
      <c r="G70" s="20"/>
      <c r="H70" s="21"/>
      <c r="I70" s="24"/>
      <c r="J70" s="24"/>
      <c r="K70" s="24"/>
    </row>
    <row r="71" ht="24" customHeight="1" spans="1:11">
      <c r="A71" s="15" t="s">
        <v>390</v>
      </c>
      <c r="B71" s="15" t="s">
        <v>391</v>
      </c>
      <c r="C71" s="17" t="s">
        <v>26</v>
      </c>
      <c r="D71" s="18">
        <v>0</v>
      </c>
      <c r="E71" s="19"/>
      <c r="F71" s="20"/>
      <c r="G71" s="20"/>
      <c r="H71" s="21"/>
      <c r="I71" s="24"/>
      <c r="J71" s="24"/>
      <c r="K71" s="24"/>
    </row>
    <row r="72" ht="24" customHeight="1" spans="1:11">
      <c r="A72" s="15"/>
      <c r="B72" s="15"/>
      <c r="C72" s="17" t="s">
        <v>106</v>
      </c>
      <c r="D72" s="18">
        <v>0</v>
      </c>
      <c r="E72" s="19"/>
      <c r="F72" s="20"/>
      <c r="G72" s="20"/>
      <c r="H72" s="21"/>
      <c r="I72" s="24"/>
      <c r="J72" s="24"/>
      <c r="K72" s="24"/>
    </row>
    <row r="73" ht="24" customHeight="1" spans="1:11">
      <c r="A73" s="15"/>
      <c r="B73" s="15"/>
      <c r="C73" s="17" t="s">
        <v>107</v>
      </c>
      <c r="D73" s="18">
        <f>D72-D71</f>
        <v>0</v>
      </c>
      <c r="E73" s="19"/>
      <c r="F73" s="20"/>
      <c r="G73" s="20"/>
      <c r="H73" s="21"/>
      <c r="I73" s="24"/>
      <c r="J73" s="24"/>
      <c r="K73" s="24"/>
    </row>
    <row r="74" ht="24" customHeight="1" spans="1:11">
      <c r="A74" s="15"/>
      <c r="B74" s="15"/>
      <c r="C74" s="17" t="s">
        <v>108</v>
      </c>
      <c r="D74" s="18">
        <f>IF(D71=0,0,D73/D71*100)</f>
        <v>0</v>
      </c>
      <c r="E74" s="19" t="s">
        <v>22</v>
      </c>
      <c r="F74" s="22">
        <v>2</v>
      </c>
      <c r="G74" s="22">
        <v>4</v>
      </c>
      <c r="H74" s="23" t="s">
        <v>23</v>
      </c>
      <c r="I74" s="24"/>
      <c r="J74" s="24"/>
      <c r="K74" s="24"/>
    </row>
    <row r="75" ht="24" customHeight="1" spans="1:11">
      <c r="A75" s="15" t="s">
        <v>392</v>
      </c>
      <c r="B75" s="16" t="s">
        <v>393</v>
      </c>
      <c r="C75" s="17" t="s">
        <v>26</v>
      </c>
      <c r="D75" s="18">
        <v>0</v>
      </c>
      <c r="E75" s="19"/>
      <c r="F75" s="20"/>
      <c r="G75" s="20"/>
      <c r="H75" s="21"/>
      <c r="I75" s="24"/>
      <c r="J75" s="24"/>
      <c r="K75" s="24"/>
    </row>
    <row r="76" ht="24" customHeight="1" spans="1:11">
      <c r="A76" s="15"/>
      <c r="B76" s="16"/>
      <c r="C76" s="17" t="s">
        <v>106</v>
      </c>
      <c r="D76" s="18">
        <v>0</v>
      </c>
      <c r="E76" s="19"/>
      <c r="F76" s="20"/>
      <c r="G76" s="20"/>
      <c r="H76" s="21"/>
      <c r="I76" s="24"/>
      <c r="J76" s="24"/>
      <c r="K76" s="24"/>
    </row>
    <row r="77" ht="24" customHeight="1" spans="1:11">
      <c r="A77" s="15"/>
      <c r="B77" s="16"/>
      <c r="C77" s="17" t="s">
        <v>107</v>
      </c>
      <c r="D77" s="18">
        <f>D76-D75</f>
        <v>0</v>
      </c>
      <c r="E77" s="19"/>
      <c r="F77" s="20"/>
      <c r="G77" s="20"/>
      <c r="H77" s="21"/>
      <c r="I77" s="24"/>
      <c r="J77" s="24"/>
      <c r="K77" s="24"/>
    </row>
    <row r="78" ht="24" customHeight="1" spans="1:11">
      <c r="A78" s="15"/>
      <c r="B78" s="16"/>
      <c r="C78" s="17" t="s">
        <v>108</v>
      </c>
      <c r="D78" s="18">
        <f>IF(D75=0,0,D77/D75*100)</f>
        <v>0</v>
      </c>
      <c r="E78" s="19" t="s">
        <v>22</v>
      </c>
      <c r="F78" s="22">
        <v>-30</v>
      </c>
      <c r="G78" s="22">
        <v>30</v>
      </c>
      <c r="H78" s="23" t="s">
        <v>23</v>
      </c>
      <c r="I78" s="24"/>
      <c r="J78" s="24"/>
      <c r="K78" s="24"/>
    </row>
    <row r="79" ht="24" customHeight="1" spans="1:11">
      <c r="A79" s="15" t="s">
        <v>394</v>
      </c>
      <c r="B79" s="15" t="s">
        <v>395</v>
      </c>
      <c r="C79" s="17" t="s">
        <v>26</v>
      </c>
      <c r="D79" s="18">
        <v>0</v>
      </c>
      <c r="E79" s="19" t="s">
        <v>22</v>
      </c>
      <c r="F79" s="22">
        <v>0</v>
      </c>
      <c r="G79" s="22">
        <v>0</v>
      </c>
      <c r="H79" s="23" t="s">
        <v>23</v>
      </c>
      <c r="I79" s="24"/>
      <c r="J79" s="24"/>
      <c r="K79" s="24"/>
    </row>
    <row r="80" ht="24" customHeight="1" spans="1:11">
      <c r="A80" s="15"/>
      <c r="B80" s="15"/>
      <c r="C80" s="17" t="s">
        <v>106</v>
      </c>
      <c r="D80" s="18">
        <v>0</v>
      </c>
      <c r="E80" s="19" t="s">
        <v>22</v>
      </c>
      <c r="F80" s="22">
        <v>0</v>
      </c>
      <c r="G80" s="22">
        <v>0</v>
      </c>
      <c r="H80" s="23" t="s">
        <v>23</v>
      </c>
      <c r="I80" s="24"/>
      <c r="J80" s="24"/>
      <c r="K80" s="24"/>
    </row>
    <row r="81" ht="24" customHeight="1" spans="1:11">
      <c r="A81" s="15"/>
      <c r="B81" s="15"/>
      <c r="C81" s="17" t="s">
        <v>107</v>
      </c>
      <c r="D81" s="18">
        <f>D80-D79</f>
        <v>0</v>
      </c>
      <c r="E81" s="19"/>
      <c r="F81" s="20"/>
      <c r="G81" s="20"/>
      <c r="H81" s="21"/>
      <c r="I81" s="24"/>
      <c r="J81" s="24"/>
      <c r="K81" s="24"/>
    </row>
    <row r="82" ht="24" customHeight="1" spans="1:11">
      <c r="A82" s="15"/>
      <c r="B82" s="15"/>
      <c r="C82" s="17" t="s">
        <v>108</v>
      </c>
      <c r="D82" s="18">
        <f>IF(D79=0,0,D81/D79*100)</f>
        <v>0</v>
      </c>
      <c r="E82" s="19"/>
      <c r="F82" s="20"/>
      <c r="G82" s="20"/>
      <c r="H82" s="21"/>
      <c r="I82" s="24"/>
      <c r="J82" s="24"/>
      <c r="K82" s="24"/>
    </row>
    <row r="83" ht="24" customHeight="1" spans="1:11">
      <c r="A83" s="12" t="s">
        <v>306</v>
      </c>
      <c r="B83" s="12"/>
      <c r="C83" s="13"/>
      <c r="D83" s="13"/>
      <c r="E83" s="13"/>
      <c r="F83" s="13"/>
      <c r="G83" s="13"/>
      <c r="H83" s="14"/>
      <c r="I83" s="13"/>
      <c r="J83" s="13"/>
      <c r="K83" s="13"/>
    </row>
    <row r="84" ht="24" customHeight="1" spans="1:11">
      <c r="A84" s="15" t="s">
        <v>176</v>
      </c>
      <c r="B84" s="16" t="s">
        <v>122</v>
      </c>
      <c r="C84" s="17" t="s">
        <v>26</v>
      </c>
      <c r="D84" s="18">
        <v>0</v>
      </c>
      <c r="E84" s="19" t="s">
        <v>22</v>
      </c>
      <c r="F84" s="22">
        <v>0</v>
      </c>
      <c r="G84" s="20" t="s">
        <v>71</v>
      </c>
      <c r="H84" s="23" t="s">
        <v>23</v>
      </c>
      <c r="I84" s="24"/>
      <c r="J84" s="24"/>
      <c r="K84" s="24"/>
    </row>
    <row r="85" ht="24" customHeight="1" spans="1:11">
      <c r="A85" s="15"/>
      <c r="B85" s="16"/>
      <c r="C85" s="17" t="s">
        <v>106</v>
      </c>
      <c r="D85" s="18">
        <v>0</v>
      </c>
      <c r="E85" s="19" t="s">
        <v>22</v>
      </c>
      <c r="F85" s="22">
        <v>0</v>
      </c>
      <c r="G85" s="20" t="s">
        <v>71</v>
      </c>
      <c r="H85" s="23" t="s">
        <v>23</v>
      </c>
      <c r="I85" s="24"/>
      <c r="J85" s="24"/>
      <c r="K85" s="24"/>
    </row>
    <row r="86" ht="24" customHeight="1" spans="1:11">
      <c r="A86" s="15"/>
      <c r="B86" s="16"/>
      <c r="C86" s="17" t="s">
        <v>107</v>
      </c>
      <c r="D86" s="18">
        <f>D85-D84</f>
        <v>0</v>
      </c>
      <c r="E86" s="19"/>
      <c r="F86" s="20"/>
      <c r="G86" s="20"/>
      <c r="H86" s="21"/>
      <c r="I86" s="24"/>
      <c r="J86" s="24"/>
      <c r="K86" s="24"/>
    </row>
    <row r="87" ht="24" customHeight="1" spans="1:11">
      <c r="A87" s="15"/>
      <c r="B87" s="16"/>
      <c r="C87" s="17" t="s">
        <v>108</v>
      </c>
      <c r="D87" s="18">
        <f>IF(D84=0,0,D86/D84*100)</f>
        <v>0</v>
      </c>
      <c r="E87" s="19"/>
      <c r="F87" s="20"/>
      <c r="G87" s="20"/>
      <c r="H87" s="21"/>
      <c r="I87" s="24"/>
      <c r="J87" s="24"/>
      <c r="K87" s="24"/>
    </row>
    <row r="88" ht="24" customHeight="1" spans="1:11">
      <c r="A88" s="15" t="s">
        <v>177</v>
      </c>
      <c r="B88" s="16" t="s">
        <v>122</v>
      </c>
      <c r="C88" s="17" t="s">
        <v>26</v>
      </c>
      <c r="D88" s="18">
        <v>0</v>
      </c>
      <c r="E88" s="19" t="s">
        <v>22</v>
      </c>
      <c r="F88" s="22">
        <v>0</v>
      </c>
      <c r="G88" s="20" t="s">
        <v>71</v>
      </c>
      <c r="H88" s="23" t="s">
        <v>23</v>
      </c>
      <c r="I88" s="24"/>
      <c r="J88" s="24"/>
      <c r="K88" s="24"/>
    </row>
    <row r="89" ht="24" customHeight="1" spans="1:11">
      <c r="A89" s="15"/>
      <c r="B89" s="16"/>
      <c r="C89" s="17" t="s">
        <v>106</v>
      </c>
      <c r="D89" s="18">
        <v>0</v>
      </c>
      <c r="E89" s="19" t="s">
        <v>22</v>
      </c>
      <c r="F89" s="22">
        <v>0</v>
      </c>
      <c r="G89" s="20" t="s">
        <v>71</v>
      </c>
      <c r="H89" s="23" t="s">
        <v>23</v>
      </c>
      <c r="I89" s="24"/>
      <c r="J89" s="24"/>
      <c r="K89" s="24"/>
    </row>
    <row r="90" ht="24" customHeight="1" spans="1:11">
      <c r="A90" s="15"/>
      <c r="B90" s="16"/>
      <c r="C90" s="17" t="s">
        <v>107</v>
      </c>
      <c r="D90" s="18">
        <f>D89-D88</f>
        <v>0</v>
      </c>
      <c r="E90" s="19"/>
      <c r="F90" s="20"/>
      <c r="G90" s="20"/>
      <c r="H90" s="21"/>
      <c r="I90" s="24"/>
      <c r="J90" s="24"/>
      <c r="K90" s="24"/>
    </row>
    <row r="91" ht="24" customHeight="1" spans="1:11">
      <c r="A91" s="15"/>
      <c r="B91" s="16"/>
      <c r="C91" s="17" t="s">
        <v>108</v>
      </c>
      <c r="D91" s="18">
        <v>0</v>
      </c>
      <c r="E91" s="19"/>
      <c r="F91" s="20"/>
      <c r="G91" s="20"/>
      <c r="H91" s="21"/>
      <c r="I91" s="24"/>
      <c r="J91" s="24"/>
      <c r="K91" s="24"/>
    </row>
    <row r="92" ht="24" customHeight="1" spans="1:11">
      <c r="A92" s="15" t="s">
        <v>178</v>
      </c>
      <c r="B92" s="15" t="s">
        <v>179</v>
      </c>
      <c r="C92" s="17" t="s">
        <v>26</v>
      </c>
      <c r="D92" s="18">
        <v>0</v>
      </c>
      <c r="E92" s="19" t="s">
        <v>22</v>
      </c>
      <c r="F92" s="22">
        <v>2</v>
      </c>
      <c r="G92" s="20" t="s">
        <v>71</v>
      </c>
      <c r="H92" s="23" t="s">
        <v>23</v>
      </c>
      <c r="I92" s="24"/>
      <c r="J92" s="24"/>
      <c r="K92" s="24"/>
    </row>
    <row r="93" ht="24" customHeight="1" spans="1:11">
      <c r="A93" s="15"/>
      <c r="B93" s="15"/>
      <c r="C93" s="17" t="s">
        <v>106</v>
      </c>
      <c r="D93" s="18">
        <v>0</v>
      </c>
      <c r="E93" s="19" t="s">
        <v>22</v>
      </c>
      <c r="F93" s="22">
        <v>2</v>
      </c>
      <c r="G93" s="20" t="s">
        <v>71</v>
      </c>
      <c r="H93" s="23" t="s">
        <v>23</v>
      </c>
      <c r="I93" s="24"/>
      <c r="J93" s="24"/>
      <c r="K93" s="24"/>
    </row>
    <row r="94" ht="24" customHeight="1" spans="1:11">
      <c r="A94" s="15"/>
      <c r="B94" s="15"/>
      <c r="C94" s="17" t="s">
        <v>107</v>
      </c>
      <c r="D94" s="18">
        <f>D93-D92</f>
        <v>0</v>
      </c>
      <c r="E94" s="19"/>
      <c r="F94" s="20"/>
      <c r="G94" s="20"/>
      <c r="H94" s="21"/>
      <c r="I94" s="24"/>
      <c r="J94" s="24"/>
      <c r="K94" s="24"/>
    </row>
    <row r="95" ht="24" customHeight="1" spans="1:11">
      <c r="A95" s="15"/>
      <c r="B95" s="15"/>
      <c r="C95" s="17" t="s">
        <v>108</v>
      </c>
      <c r="D95" s="18">
        <f>IF(D92=0,0,D94/D92*100)</f>
        <v>0</v>
      </c>
      <c r="E95" s="19"/>
      <c r="F95" s="20"/>
      <c r="G95" s="20"/>
      <c r="H95" s="21"/>
      <c r="I95" s="24"/>
      <c r="J95" s="24"/>
      <c r="K95" s="24"/>
    </row>
    <row r="96" ht="24" customHeight="1" spans="1:11">
      <c r="A96" s="12" t="s">
        <v>311</v>
      </c>
      <c r="B96" s="12"/>
      <c r="C96" s="13"/>
      <c r="D96" s="61"/>
      <c r="E96" s="61"/>
      <c r="F96" s="61"/>
      <c r="G96" s="61"/>
      <c r="H96" s="14"/>
      <c r="I96" s="61"/>
      <c r="J96" s="61"/>
      <c r="K96" s="61"/>
    </row>
    <row r="97" ht="24" customHeight="1" spans="1:11">
      <c r="A97" s="15" t="s">
        <v>181</v>
      </c>
      <c r="B97" s="16" t="s">
        <v>355</v>
      </c>
      <c r="C97" s="17" t="s">
        <v>26</v>
      </c>
      <c r="D97" s="18">
        <v>0</v>
      </c>
      <c r="E97" s="19"/>
      <c r="F97" s="20"/>
      <c r="G97" s="20"/>
      <c r="H97" s="21"/>
      <c r="I97" s="24"/>
      <c r="J97" s="24"/>
      <c r="K97" s="24"/>
    </row>
    <row r="98" ht="24" customHeight="1" spans="1:11">
      <c r="A98" s="15"/>
      <c r="B98" s="16"/>
      <c r="C98" s="17" t="s">
        <v>106</v>
      </c>
      <c r="D98" s="18">
        <v>0</v>
      </c>
      <c r="E98" s="19"/>
      <c r="F98" s="20"/>
      <c r="G98" s="20"/>
      <c r="H98" s="21"/>
      <c r="I98" s="24"/>
      <c r="J98" s="24"/>
      <c r="K98" s="24"/>
    </row>
    <row r="99" ht="24" customHeight="1" spans="1:11">
      <c r="A99" s="15"/>
      <c r="B99" s="16"/>
      <c r="C99" s="17" t="s">
        <v>107</v>
      </c>
      <c r="D99" s="18">
        <f>D98-D97</f>
        <v>0</v>
      </c>
      <c r="E99" s="19"/>
      <c r="F99" s="20"/>
      <c r="G99" s="20"/>
      <c r="H99" s="21"/>
      <c r="I99" s="24"/>
      <c r="J99" s="24"/>
      <c r="K99" s="24"/>
    </row>
    <row r="100" ht="24" customHeight="1" spans="1:11">
      <c r="A100" s="15"/>
      <c r="B100" s="16"/>
      <c r="C100" s="17" t="s">
        <v>108</v>
      </c>
      <c r="D100" s="18">
        <f>IF(D97=0,0,D99/D97*100)</f>
        <v>0</v>
      </c>
      <c r="E100" s="19" t="s">
        <v>22</v>
      </c>
      <c r="F100" s="22">
        <v>0</v>
      </c>
      <c r="G100" s="22">
        <v>10</v>
      </c>
      <c r="H100" s="23" t="s">
        <v>23</v>
      </c>
      <c r="I100" s="24"/>
      <c r="J100" s="24"/>
      <c r="K100" s="24"/>
    </row>
    <row r="101" ht="24" customHeight="1" spans="1:11">
      <c r="A101" s="15" t="s">
        <v>396</v>
      </c>
      <c r="B101" s="16" t="s">
        <v>397</v>
      </c>
      <c r="C101" s="17" t="s">
        <v>26</v>
      </c>
      <c r="D101" s="18">
        <v>0</v>
      </c>
      <c r="E101" s="19"/>
      <c r="F101" s="20"/>
      <c r="G101" s="20"/>
      <c r="H101" s="21"/>
      <c r="I101" s="24"/>
      <c r="J101" s="24"/>
      <c r="K101" s="24"/>
    </row>
    <row r="102" ht="24" customHeight="1" spans="1:11">
      <c r="A102" s="15"/>
      <c r="B102" s="16"/>
      <c r="C102" s="17" t="s">
        <v>106</v>
      </c>
      <c r="D102" s="18">
        <v>0</v>
      </c>
      <c r="E102" s="19"/>
      <c r="F102" s="20"/>
      <c r="G102" s="20"/>
      <c r="H102" s="21"/>
      <c r="I102" s="24"/>
      <c r="J102" s="24"/>
      <c r="K102" s="24"/>
    </row>
    <row r="103" ht="24" customHeight="1" spans="1:11">
      <c r="A103" s="15"/>
      <c r="B103" s="16"/>
      <c r="C103" s="17" t="s">
        <v>107</v>
      </c>
      <c r="D103" s="18">
        <f>D102-D101</f>
        <v>0</v>
      </c>
      <c r="E103" s="19"/>
      <c r="F103" s="20"/>
      <c r="G103" s="20"/>
      <c r="H103" s="21"/>
      <c r="I103" s="24"/>
      <c r="J103" s="24"/>
      <c r="K103" s="24"/>
    </row>
    <row r="104" ht="24" customHeight="1" spans="1:11">
      <c r="A104" s="15"/>
      <c r="B104" s="16"/>
      <c r="C104" s="17" t="s">
        <v>108</v>
      </c>
      <c r="D104" s="18">
        <f>IF(D101=0,0,D103/D101*100)</f>
        <v>0</v>
      </c>
      <c r="E104" s="19" t="s">
        <v>22</v>
      </c>
      <c r="F104" s="22">
        <v>0</v>
      </c>
      <c r="G104" s="22">
        <v>10</v>
      </c>
      <c r="H104" s="23" t="s">
        <v>23</v>
      </c>
      <c r="I104" s="24"/>
      <c r="J104" s="24"/>
      <c r="K104" s="24"/>
    </row>
    <row r="105" ht="24" customHeight="1" spans="1:11">
      <c r="A105" s="15" t="s">
        <v>398</v>
      </c>
      <c r="B105" s="16" t="s">
        <v>399</v>
      </c>
      <c r="C105" s="17" t="s">
        <v>26</v>
      </c>
      <c r="D105" s="18">
        <v>0</v>
      </c>
      <c r="E105" s="19"/>
      <c r="F105" s="20"/>
      <c r="G105" s="20"/>
      <c r="H105" s="21"/>
      <c r="I105" s="24"/>
      <c r="J105" s="24"/>
      <c r="K105" s="24"/>
    </row>
    <row r="106" ht="24" customHeight="1" spans="1:11">
      <c r="A106" s="15"/>
      <c r="B106" s="16"/>
      <c r="C106" s="17" t="s">
        <v>106</v>
      </c>
      <c r="D106" s="18">
        <v>0</v>
      </c>
      <c r="E106" s="19"/>
      <c r="F106" s="20"/>
      <c r="G106" s="20"/>
      <c r="H106" s="21"/>
      <c r="I106" s="24"/>
      <c r="J106" s="24"/>
      <c r="K106" s="24"/>
    </row>
    <row r="107" ht="24" customHeight="1" spans="1:11">
      <c r="A107" s="15"/>
      <c r="B107" s="16"/>
      <c r="C107" s="17" t="s">
        <v>107</v>
      </c>
      <c r="D107" s="18">
        <f>D106-D105</f>
        <v>0</v>
      </c>
      <c r="E107" s="19"/>
      <c r="F107" s="20"/>
      <c r="G107" s="20"/>
      <c r="H107" s="21"/>
      <c r="I107" s="24"/>
      <c r="J107" s="24"/>
      <c r="K107" s="24"/>
    </row>
    <row r="108" ht="24" customHeight="1" spans="1:11">
      <c r="A108" s="15"/>
      <c r="B108" s="16"/>
      <c r="C108" s="17" t="s">
        <v>108</v>
      </c>
      <c r="D108" s="18">
        <f>IF(D105=0,0,D107/D105*100)</f>
        <v>0</v>
      </c>
      <c r="E108" s="19" t="s">
        <v>22</v>
      </c>
      <c r="F108" s="22">
        <v>0</v>
      </c>
      <c r="G108" s="22">
        <v>10</v>
      </c>
      <c r="H108" s="23" t="s">
        <v>23</v>
      </c>
      <c r="I108" s="24"/>
      <c r="J108" s="24"/>
      <c r="K108" s="24"/>
    </row>
    <row r="109" ht="24" customHeight="1" spans="1:11">
      <c r="A109" s="15" t="s">
        <v>196</v>
      </c>
      <c r="B109" s="16" t="s">
        <v>74</v>
      </c>
      <c r="C109" s="17" t="s">
        <v>26</v>
      </c>
      <c r="D109" s="18">
        <v>0</v>
      </c>
      <c r="E109" s="19"/>
      <c r="F109" s="20"/>
      <c r="G109" s="20"/>
      <c r="H109" s="21"/>
      <c r="I109" s="24"/>
      <c r="J109" s="24"/>
      <c r="K109" s="24"/>
    </row>
    <row r="110" ht="24" customHeight="1" spans="1:11">
      <c r="A110" s="15"/>
      <c r="B110" s="16"/>
      <c r="C110" s="17" t="s">
        <v>106</v>
      </c>
      <c r="D110" s="18">
        <v>0</v>
      </c>
      <c r="E110" s="19"/>
      <c r="F110" s="20"/>
      <c r="G110" s="20"/>
      <c r="H110" s="21"/>
      <c r="I110" s="24"/>
      <c r="J110" s="24"/>
      <c r="K110" s="24"/>
    </row>
    <row r="111" ht="24" customHeight="1" spans="1:11">
      <c r="A111" s="15"/>
      <c r="B111" s="16"/>
      <c r="C111" s="17" t="s">
        <v>107</v>
      </c>
      <c r="D111" s="18">
        <f>D110-D109</f>
        <v>0</v>
      </c>
      <c r="E111" s="19"/>
      <c r="F111" s="20"/>
      <c r="G111" s="20"/>
      <c r="H111" s="21"/>
      <c r="I111" s="24"/>
      <c r="J111" s="24"/>
      <c r="K111" s="24"/>
    </row>
    <row r="112" ht="24" customHeight="1" spans="1:11">
      <c r="A112" s="15"/>
      <c r="B112" s="16"/>
      <c r="C112" s="17" t="s">
        <v>108</v>
      </c>
      <c r="D112" s="18">
        <f>IF(D109=0,0,D111/D109*100)</f>
        <v>0</v>
      </c>
      <c r="E112" s="19" t="s">
        <v>22</v>
      </c>
      <c r="F112" s="22">
        <v>0</v>
      </c>
      <c r="G112" s="22">
        <v>10</v>
      </c>
      <c r="H112" s="23" t="s">
        <v>23</v>
      </c>
      <c r="I112" s="24"/>
      <c r="J112" s="24"/>
      <c r="K112" s="24"/>
    </row>
    <row r="113" ht="24" customHeight="1" spans="1:11">
      <c r="A113" s="15" t="s">
        <v>400</v>
      </c>
      <c r="B113" s="16" t="s">
        <v>401</v>
      </c>
      <c r="C113" s="17" t="s">
        <v>26</v>
      </c>
      <c r="D113" s="18">
        <f>IF(D101=0,0,D109/D101*100)</f>
        <v>0</v>
      </c>
      <c r="E113" s="19" t="s">
        <v>22</v>
      </c>
      <c r="F113" s="22">
        <v>95</v>
      </c>
      <c r="G113" s="22">
        <v>100</v>
      </c>
      <c r="H113" s="23" t="s">
        <v>23</v>
      </c>
      <c r="I113" s="24"/>
      <c r="J113" s="24"/>
      <c r="K113" s="24"/>
    </row>
    <row r="114" ht="24" customHeight="1" spans="1:11">
      <c r="A114" s="15"/>
      <c r="B114" s="16"/>
      <c r="C114" s="17" t="s">
        <v>106</v>
      </c>
      <c r="D114" s="18">
        <f>IF(D102=0,0,D110/D102*100)</f>
        <v>0</v>
      </c>
      <c r="E114" s="19" t="s">
        <v>22</v>
      </c>
      <c r="F114" s="22">
        <v>95</v>
      </c>
      <c r="G114" s="22">
        <v>100</v>
      </c>
      <c r="H114" s="23" t="s">
        <v>23</v>
      </c>
      <c r="I114" s="24"/>
      <c r="J114" s="24"/>
      <c r="K114" s="24"/>
    </row>
    <row r="115" ht="24" customHeight="1" spans="1:11">
      <c r="A115" s="15"/>
      <c r="B115" s="16"/>
      <c r="C115" s="17" t="s">
        <v>107</v>
      </c>
      <c r="D115" s="18">
        <f>D114-D113</f>
        <v>0</v>
      </c>
      <c r="E115" s="19" t="s">
        <v>22</v>
      </c>
      <c r="F115" s="22">
        <v>0</v>
      </c>
      <c r="G115" s="19" t="s">
        <v>71</v>
      </c>
      <c r="H115" s="23" t="s">
        <v>23</v>
      </c>
      <c r="I115" s="24"/>
      <c r="J115" s="24"/>
      <c r="K115" s="24"/>
    </row>
    <row r="116" ht="24" customHeight="1" spans="1:11">
      <c r="A116" s="15" t="s">
        <v>402</v>
      </c>
      <c r="B116" s="16" t="s">
        <v>359</v>
      </c>
      <c r="C116" s="17" t="s">
        <v>26</v>
      </c>
      <c r="D116" s="18">
        <v>0</v>
      </c>
      <c r="E116" s="19"/>
      <c r="F116" s="20"/>
      <c r="G116" s="20"/>
      <c r="H116" s="21"/>
      <c r="I116" s="24"/>
      <c r="J116" s="24"/>
      <c r="K116" s="24"/>
    </row>
    <row r="117" ht="24" customHeight="1" spans="1:11">
      <c r="A117" s="15"/>
      <c r="B117" s="16"/>
      <c r="C117" s="17" t="s">
        <v>106</v>
      </c>
      <c r="D117" s="18">
        <v>0</v>
      </c>
      <c r="E117" s="19"/>
      <c r="F117" s="20"/>
      <c r="G117" s="20"/>
      <c r="H117" s="21"/>
      <c r="I117" s="24"/>
      <c r="J117" s="24"/>
      <c r="K117" s="24"/>
    </row>
    <row r="118" ht="24" customHeight="1" spans="1:11">
      <c r="A118" s="15"/>
      <c r="B118" s="16"/>
      <c r="C118" s="17" t="s">
        <v>107</v>
      </c>
      <c r="D118" s="18">
        <f>D117-D116</f>
        <v>0</v>
      </c>
      <c r="E118" s="19"/>
      <c r="F118" s="20"/>
      <c r="G118" s="20"/>
      <c r="H118" s="21"/>
      <c r="I118" s="24"/>
      <c r="J118" s="24"/>
      <c r="K118" s="24"/>
    </row>
    <row r="119" ht="24" customHeight="1" spans="1:11">
      <c r="A119" s="15"/>
      <c r="B119" s="16"/>
      <c r="C119" s="17" t="s">
        <v>108</v>
      </c>
      <c r="D119" s="18">
        <f>IF(D116=0,0,D118/D116*100)</f>
        <v>0</v>
      </c>
      <c r="E119" s="19" t="s">
        <v>22</v>
      </c>
      <c r="F119" s="22">
        <v>0</v>
      </c>
      <c r="G119" s="22">
        <v>15</v>
      </c>
      <c r="H119" s="23" t="s">
        <v>23</v>
      </c>
      <c r="I119" s="24"/>
      <c r="J119" s="24"/>
      <c r="K119" s="24"/>
    </row>
    <row r="120" ht="24" customHeight="1" spans="1:11">
      <c r="A120" s="15" t="s">
        <v>403</v>
      </c>
      <c r="B120" s="16" t="s">
        <v>404</v>
      </c>
      <c r="C120" s="17" t="s">
        <v>26</v>
      </c>
      <c r="D120" s="18">
        <f>IF(D109=0,0,D116/D109)</f>
        <v>0</v>
      </c>
      <c r="E120" s="19" t="s">
        <v>22</v>
      </c>
      <c r="F120" s="22">
        <v>56000</v>
      </c>
      <c r="G120" s="22">
        <v>210000</v>
      </c>
      <c r="H120" s="23" t="s">
        <v>23</v>
      </c>
      <c r="I120" s="24"/>
      <c r="J120" s="24"/>
      <c r="K120" s="24"/>
    </row>
    <row r="121" ht="24" customHeight="1" spans="1:11">
      <c r="A121" s="15"/>
      <c r="B121" s="16"/>
      <c r="C121" s="17" t="s">
        <v>106</v>
      </c>
      <c r="D121" s="18">
        <f>IF(D110=0,0,D117/D110)</f>
        <v>0</v>
      </c>
      <c r="E121" s="19" t="s">
        <v>22</v>
      </c>
      <c r="F121" s="22">
        <v>58000</v>
      </c>
      <c r="G121" s="22">
        <v>220000</v>
      </c>
      <c r="H121" s="23" t="s">
        <v>23</v>
      </c>
      <c r="I121" s="24"/>
      <c r="J121" s="24"/>
      <c r="K121" s="24"/>
    </row>
    <row r="122" ht="24" customHeight="1" spans="1:11">
      <c r="A122" s="15"/>
      <c r="B122" s="16"/>
      <c r="C122" s="17" t="s">
        <v>107</v>
      </c>
      <c r="D122" s="18">
        <f>D121-D120</f>
        <v>0</v>
      </c>
      <c r="E122" s="19"/>
      <c r="F122" s="20"/>
      <c r="G122" s="22"/>
      <c r="H122" s="21"/>
      <c r="I122" s="24"/>
      <c r="J122" s="24"/>
      <c r="K122" s="24"/>
    </row>
    <row r="123" ht="24" customHeight="1" spans="1:11">
      <c r="A123" s="15"/>
      <c r="B123" s="16"/>
      <c r="C123" s="17" t="s">
        <v>108</v>
      </c>
      <c r="D123" s="18">
        <f>IF(D120=0,0,D122/D120*100)</f>
        <v>0</v>
      </c>
      <c r="E123" s="19" t="s">
        <v>22</v>
      </c>
      <c r="F123" s="22">
        <v>0</v>
      </c>
      <c r="G123" s="22">
        <v>10</v>
      </c>
      <c r="H123" s="23" t="s">
        <v>23</v>
      </c>
      <c r="I123" s="24"/>
      <c r="J123" s="24"/>
      <c r="K123" s="24"/>
    </row>
    <row r="124" ht="24" customHeight="1" spans="1:11">
      <c r="A124" s="15" t="s">
        <v>405</v>
      </c>
      <c r="B124" s="16" t="s">
        <v>406</v>
      </c>
      <c r="C124" s="17" t="s">
        <v>26</v>
      </c>
      <c r="D124" s="18">
        <f>IF(D126=0,0,D120/D126*100)</f>
        <v>0</v>
      </c>
      <c r="E124" s="19" t="s">
        <v>22</v>
      </c>
      <c r="F124" s="22">
        <v>60</v>
      </c>
      <c r="G124" s="22">
        <v>300</v>
      </c>
      <c r="H124" s="23" t="s">
        <v>23</v>
      </c>
      <c r="I124" s="24"/>
      <c r="J124" s="24"/>
      <c r="K124" s="24"/>
    </row>
    <row r="125" ht="24" customHeight="1" spans="1:11">
      <c r="A125" s="32"/>
      <c r="B125" s="106"/>
      <c r="C125" s="27" t="s">
        <v>106</v>
      </c>
      <c r="D125" s="44">
        <f>IF(D127=0,0,D121/D127*100)</f>
        <v>0</v>
      </c>
      <c r="E125" s="28" t="s">
        <v>22</v>
      </c>
      <c r="F125" s="29">
        <v>60</v>
      </c>
      <c r="G125" s="29">
        <v>300</v>
      </c>
      <c r="H125" s="33" t="s">
        <v>23</v>
      </c>
      <c r="I125" s="34"/>
      <c r="J125" s="24"/>
      <c r="K125" s="24"/>
    </row>
    <row r="126" ht="24" customHeight="1" spans="1:11">
      <c r="A126" s="47" t="s">
        <v>407</v>
      </c>
      <c r="B126" s="75" t="s">
        <v>228</v>
      </c>
      <c r="C126" s="76" t="s">
        <v>26</v>
      </c>
      <c r="D126" s="56">
        <v>0</v>
      </c>
      <c r="E126" s="51" t="s">
        <v>22</v>
      </c>
      <c r="F126" s="52">
        <v>72000</v>
      </c>
      <c r="G126" s="52">
        <v>158000</v>
      </c>
      <c r="H126" s="80" t="s">
        <v>23</v>
      </c>
      <c r="I126" s="81"/>
      <c r="J126" s="190"/>
      <c r="K126" s="24"/>
    </row>
    <row r="127" ht="24" customHeight="1" spans="1:11">
      <c r="A127" s="47"/>
      <c r="B127" s="75"/>
      <c r="C127" s="76" t="s">
        <v>106</v>
      </c>
      <c r="D127" s="56">
        <v>0</v>
      </c>
      <c r="E127" s="51" t="s">
        <v>22</v>
      </c>
      <c r="F127" s="52">
        <v>75000</v>
      </c>
      <c r="G127" s="52">
        <v>166000</v>
      </c>
      <c r="H127" s="80" t="s">
        <v>23</v>
      </c>
      <c r="I127" s="81"/>
      <c r="J127" s="190"/>
      <c r="K127" s="24"/>
    </row>
    <row r="128" ht="24" customHeight="1" spans="1:11">
      <c r="A128" s="47"/>
      <c r="B128" s="75"/>
      <c r="C128" s="76" t="s">
        <v>107</v>
      </c>
      <c r="D128" s="56">
        <f>D127-D126</f>
        <v>0</v>
      </c>
      <c r="E128" s="51"/>
      <c r="F128" s="78"/>
      <c r="G128" s="78"/>
      <c r="H128" s="79"/>
      <c r="I128" s="81"/>
      <c r="J128" s="190"/>
      <c r="K128" s="24"/>
    </row>
    <row r="129" ht="24" customHeight="1" spans="1:11">
      <c r="A129" s="54"/>
      <c r="B129" s="54"/>
      <c r="C129" s="76" t="s">
        <v>108</v>
      </c>
      <c r="D129" s="56">
        <f>IF(D126=0,0,D128/D126*100)</f>
        <v>0</v>
      </c>
      <c r="E129" s="51" t="s">
        <v>22</v>
      </c>
      <c r="F129" s="191">
        <v>3</v>
      </c>
      <c r="G129" s="191">
        <v>10</v>
      </c>
      <c r="H129" s="192" t="s">
        <v>23</v>
      </c>
      <c r="I129" s="81"/>
      <c r="J129" s="190"/>
      <c r="K129" s="24"/>
    </row>
    <row r="130" ht="24" customHeight="1" spans="1:11">
      <c r="A130" s="82" t="s">
        <v>330</v>
      </c>
      <c r="B130" s="82"/>
      <c r="C130" s="83"/>
      <c r="D130" s="193"/>
      <c r="E130" s="193"/>
      <c r="F130" s="193"/>
      <c r="G130" s="193"/>
      <c r="H130" s="194"/>
      <c r="I130" s="193"/>
      <c r="J130" s="61"/>
      <c r="K130" s="61"/>
    </row>
    <row r="131" ht="24" customHeight="1" spans="1:11">
      <c r="A131" s="15" t="s">
        <v>408</v>
      </c>
      <c r="B131" s="15" t="s">
        <v>233</v>
      </c>
      <c r="C131" s="17" t="s">
        <v>26</v>
      </c>
      <c r="D131" s="195">
        <f>IF(D105=0,0,D101/D105)</f>
        <v>0</v>
      </c>
      <c r="E131" s="19"/>
      <c r="F131" s="20"/>
      <c r="G131" s="20"/>
      <c r="H131" s="21"/>
      <c r="I131" s="24"/>
      <c r="J131" s="24"/>
      <c r="K131" s="24"/>
    </row>
    <row r="132" ht="24" customHeight="1" spans="1:11">
      <c r="A132" s="15"/>
      <c r="B132" s="15"/>
      <c r="C132" s="17" t="s">
        <v>106</v>
      </c>
      <c r="D132" s="195">
        <f>IF(D106=0,0,D102/D106)</f>
        <v>0</v>
      </c>
      <c r="E132" s="19"/>
      <c r="F132" s="20"/>
      <c r="G132" s="20"/>
      <c r="H132" s="21"/>
      <c r="I132" s="24"/>
      <c r="J132" s="24"/>
      <c r="K132" s="24"/>
    </row>
    <row r="133" ht="24" customHeight="1" spans="1:11">
      <c r="A133" s="15"/>
      <c r="B133" s="15"/>
      <c r="C133" s="17" t="s">
        <v>107</v>
      </c>
      <c r="D133" s="195">
        <f>D132-D131</f>
        <v>0</v>
      </c>
      <c r="E133" s="19"/>
      <c r="F133" s="20"/>
      <c r="G133" s="20"/>
      <c r="H133" s="21"/>
      <c r="I133" s="24"/>
      <c r="J133" s="24"/>
      <c r="K133" s="24"/>
    </row>
    <row r="134" ht="24" customHeight="1" spans="1:11">
      <c r="A134" s="15" t="s">
        <v>409</v>
      </c>
      <c r="B134" s="15" t="s">
        <v>235</v>
      </c>
      <c r="C134" s="17" t="s">
        <v>26</v>
      </c>
      <c r="D134" s="195">
        <f>IF(D120=0,0,D71/D120*100)</f>
        <v>0</v>
      </c>
      <c r="E134" s="19" t="s">
        <v>22</v>
      </c>
      <c r="F134" s="22">
        <v>40</v>
      </c>
      <c r="G134" s="22">
        <v>100</v>
      </c>
      <c r="H134" s="23" t="s">
        <v>23</v>
      </c>
      <c r="I134" s="24"/>
      <c r="J134" s="24"/>
      <c r="K134" s="24"/>
    </row>
    <row r="135" ht="24" customHeight="1" spans="1:11">
      <c r="A135" s="15"/>
      <c r="B135" s="15"/>
      <c r="C135" s="17" t="s">
        <v>106</v>
      </c>
      <c r="D135" s="195">
        <f>IF(D121=0,0,D72/D121*100)</f>
        <v>0</v>
      </c>
      <c r="E135" s="19" t="s">
        <v>22</v>
      </c>
      <c r="F135" s="22">
        <v>40</v>
      </c>
      <c r="G135" s="22">
        <v>100</v>
      </c>
      <c r="H135" s="23" t="s">
        <v>23</v>
      </c>
      <c r="I135" s="24"/>
      <c r="J135" s="24"/>
      <c r="K135" s="24"/>
    </row>
    <row r="136" ht="24" customHeight="1" spans="1:11">
      <c r="A136" s="15"/>
      <c r="B136" s="15"/>
      <c r="C136" s="17" t="s">
        <v>107</v>
      </c>
      <c r="D136" s="195">
        <f>D135-D134</f>
        <v>0</v>
      </c>
      <c r="E136" s="19"/>
      <c r="F136" s="20"/>
      <c r="G136" s="20"/>
      <c r="H136" s="21"/>
      <c r="I136" s="24"/>
      <c r="J136" s="24"/>
      <c r="K136" s="24"/>
    </row>
    <row r="137" ht="24" customHeight="1" spans="1:11">
      <c r="A137" s="15" t="s">
        <v>410</v>
      </c>
      <c r="B137" s="15" t="s">
        <v>411</v>
      </c>
      <c r="C137" s="17" t="s">
        <v>26</v>
      </c>
      <c r="D137" s="18">
        <f>D116*0.24</f>
        <v>0</v>
      </c>
      <c r="E137" s="19"/>
      <c r="F137" s="20"/>
      <c r="G137" s="20"/>
      <c r="H137" s="21"/>
      <c r="I137" s="24"/>
      <c r="J137" s="24"/>
      <c r="K137" s="24"/>
    </row>
    <row r="138" ht="24" customHeight="1" spans="1:11">
      <c r="A138" s="15"/>
      <c r="B138" s="15"/>
      <c r="C138" s="17" t="s">
        <v>106</v>
      </c>
      <c r="D138" s="18">
        <f>D117*0.24</f>
        <v>0</v>
      </c>
      <c r="E138" s="19"/>
      <c r="F138" s="63"/>
      <c r="G138" s="63"/>
      <c r="H138" s="94"/>
      <c r="I138" s="24"/>
      <c r="J138" s="24"/>
      <c r="K138" s="24"/>
    </row>
    <row r="139" ht="24" customHeight="1" spans="1:11">
      <c r="A139" s="15" t="s">
        <v>412</v>
      </c>
      <c r="B139" s="15" t="s">
        <v>413</v>
      </c>
      <c r="C139" s="17" t="s">
        <v>26</v>
      </c>
      <c r="D139" s="18">
        <f>IF(D137=0,0,D15/D137*100)</f>
        <v>0</v>
      </c>
      <c r="E139" s="19" t="s">
        <v>22</v>
      </c>
      <c r="F139" s="22">
        <v>97</v>
      </c>
      <c r="G139" s="22">
        <v>103</v>
      </c>
      <c r="H139" s="23" t="s">
        <v>23</v>
      </c>
      <c r="I139" s="24"/>
      <c r="J139" s="24"/>
      <c r="K139" s="24"/>
    </row>
    <row r="140" ht="24" customHeight="1" spans="1:11">
      <c r="A140" s="15"/>
      <c r="B140" s="15"/>
      <c r="C140" s="17" t="s">
        <v>106</v>
      </c>
      <c r="D140" s="18">
        <f>IF(D138=0,0,D16/D138*100)</f>
        <v>0</v>
      </c>
      <c r="E140" s="19" t="s">
        <v>22</v>
      </c>
      <c r="F140" s="22">
        <v>97</v>
      </c>
      <c r="G140" s="22">
        <v>103</v>
      </c>
      <c r="H140" s="23" t="s">
        <v>23</v>
      </c>
      <c r="I140" s="24"/>
      <c r="J140" s="24"/>
      <c r="K140" s="24"/>
    </row>
    <row r="141" ht="21" customHeight="1" spans="1:11">
      <c r="A141" s="15" t="s">
        <v>414</v>
      </c>
      <c r="B141" s="15" t="s">
        <v>415</v>
      </c>
      <c r="C141" s="17" t="s">
        <v>26</v>
      </c>
      <c r="D141" s="18">
        <f>IF(D116=0,0,D15/D116*100)</f>
        <v>0</v>
      </c>
      <c r="E141" s="19" t="s">
        <v>22</v>
      </c>
      <c r="F141" s="22">
        <v>23</v>
      </c>
      <c r="G141" s="22">
        <v>25</v>
      </c>
      <c r="H141" s="23" t="s">
        <v>23</v>
      </c>
      <c r="I141" s="24"/>
      <c r="J141" s="24"/>
      <c r="K141" s="24"/>
    </row>
    <row r="142" ht="21" customHeight="1" spans="1:11">
      <c r="A142" s="15"/>
      <c r="B142" s="15"/>
      <c r="C142" s="17" t="s">
        <v>106</v>
      </c>
      <c r="D142" s="18">
        <f>IF(D117=0,0,D16/D117*100)</f>
        <v>0</v>
      </c>
      <c r="E142" s="19" t="s">
        <v>22</v>
      </c>
      <c r="F142" s="22">
        <v>23</v>
      </c>
      <c r="G142" s="22">
        <v>25</v>
      </c>
      <c r="H142" s="23" t="s">
        <v>23</v>
      </c>
      <c r="I142" s="24"/>
      <c r="J142" s="24"/>
      <c r="K142" s="24"/>
    </row>
    <row r="143" ht="21" customHeight="1" spans="1:11">
      <c r="A143" s="15"/>
      <c r="B143" s="15"/>
      <c r="C143" s="17" t="s">
        <v>107</v>
      </c>
      <c r="D143" s="18">
        <f>D142-D141</f>
        <v>0</v>
      </c>
      <c r="E143" s="19" t="s">
        <v>22</v>
      </c>
      <c r="F143" s="22">
        <v>-1</v>
      </c>
      <c r="G143" s="22">
        <v>1</v>
      </c>
      <c r="H143" s="23" t="s">
        <v>23</v>
      </c>
      <c r="I143" s="24"/>
      <c r="J143" s="24"/>
      <c r="K143" s="24"/>
    </row>
    <row r="144" ht="27" customHeight="1" spans="1:11">
      <c r="A144" s="169"/>
      <c r="B144" s="169"/>
      <c r="C144" s="196"/>
      <c r="D144" s="169"/>
      <c r="E144" s="169"/>
      <c r="F144" s="169"/>
      <c r="G144" s="173"/>
      <c r="H144" s="197"/>
      <c r="I144" s="173"/>
      <c r="J144" s="173"/>
      <c r="K144" s="173"/>
    </row>
  </sheetData>
  <mergeCells count="88">
    <mergeCell ref="A1:K1"/>
    <mergeCell ref="F4:G4"/>
    <mergeCell ref="A6:I6"/>
    <mergeCell ref="A54:I54"/>
    <mergeCell ref="A83:I83"/>
    <mergeCell ref="A96:I96"/>
    <mergeCell ref="A130:I130"/>
    <mergeCell ref="A4:A5"/>
    <mergeCell ref="A7:A10"/>
    <mergeCell ref="A11:A14"/>
    <mergeCell ref="A15:A18"/>
    <mergeCell ref="A19:A22"/>
    <mergeCell ref="A23:A26"/>
    <mergeCell ref="A27:A30"/>
    <mergeCell ref="A31:A36"/>
    <mergeCell ref="A37:A40"/>
    <mergeCell ref="A41:A43"/>
    <mergeCell ref="A44:A47"/>
    <mergeCell ref="A48:A51"/>
    <mergeCell ref="A52:A53"/>
    <mergeCell ref="A55:A58"/>
    <mergeCell ref="A59:A62"/>
    <mergeCell ref="A63:A66"/>
    <mergeCell ref="A67:A70"/>
    <mergeCell ref="A71:A74"/>
    <mergeCell ref="A75:A78"/>
    <mergeCell ref="A79:A82"/>
    <mergeCell ref="A84:A87"/>
    <mergeCell ref="A88:A91"/>
    <mergeCell ref="A92:A95"/>
    <mergeCell ref="A97:A100"/>
    <mergeCell ref="A101:A104"/>
    <mergeCell ref="A105:A108"/>
    <mergeCell ref="A109:A112"/>
    <mergeCell ref="A113:A115"/>
    <mergeCell ref="A116:A119"/>
    <mergeCell ref="A120:A123"/>
    <mergeCell ref="A124:A125"/>
    <mergeCell ref="A126:A129"/>
    <mergeCell ref="A131:A133"/>
    <mergeCell ref="A134:A136"/>
    <mergeCell ref="A137:A138"/>
    <mergeCell ref="A139:A140"/>
    <mergeCell ref="A141:A143"/>
    <mergeCell ref="B4:B5"/>
    <mergeCell ref="B7:B10"/>
    <mergeCell ref="B11:B14"/>
    <mergeCell ref="B15:B18"/>
    <mergeCell ref="B19:B22"/>
    <mergeCell ref="B23:B26"/>
    <mergeCell ref="B27:B30"/>
    <mergeCell ref="B31:B36"/>
    <mergeCell ref="B37:B40"/>
    <mergeCell ref="B41:B43"/>
    <mergeCell ref="B44:B47"/>
    <mergeCell ref="B48:B51"/>
    <mergeCell ref="B52:B53"/>
    <mergeCell ref="B55:B58"/>
    <mergeCell ref="B59:B62"/>
    <mergeCell ref="B63:B66"/>
    <mergeCell ref="B67:B70"/>
    <mergeCell ref="B71:B74"/>
    <mergeCell ref="B75:B78"/>
    <mergeCell ref="B79:B82"/>
    <mergeCell ref="B84:B87"/>
    <mergeCell ref="B88:B91"/>
    <mergeCell ref="B92:B95"/>
    <mergeCell ref="B97:B100"/>
    <mergeCell ref="B101:B104"/>
    <mergeCell ref="B105:B108"/>
    <mergeCell ref="B109:B112"/>
    <mergeCell ref="B113:B115"/>
    <mergeCell ref="B116:B119"/>
    <mergeCell ref="B120:B123"/>
    <mergeCell ref="B124:B125"/>
    <mergeCell ref="B126:B129"/>
    <mergeCell ref="B131:B133"/>
    <mergeCell ref="B134:B136"/>
    <mergeCell ref="B137:B138"/>
    <mergeCell ref="B139:B140"/>
    <mergeCell ref="B141:B143"/>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4"/>
  <sheetViews>
    <sheetView zoomScalePageLayoutView="60" workbookViewId="0">
      <pane topLeftCell="F7" activePane="bottomRight" state="frozen"/>
      <selection activeCell="A1" sqref="$A1:$XFD1048576"/>
    </sheetView>
  </sheetViews>
  <sheetFormatPr defaultColWidth="8" defaultRowHeight="13.5"/>
  <cols>
    <col min="1" max="1" width="22.8" style="1"/>
    <col min="2" max="2" width="35.5666666666667" style="1"/>
    <col min="3" max="3" width="37.8583333333333" style="1"/>
    <col min="4" max="4" width="22.8" style="1"/>
    <col min="5" max="5" width="5.73333333333333" style="1"/>
    <col min="6" max="6" width="7.45833333333333" style="1"/>
    <col min="7" max="7" width="8.74166666666667" style="1"/>
    <col min="8" max="8" width="6.73333333333333" style="1"/>
    <col min="9" max="11" width="30.4" style="1"/>
  </cols>
  <sheetData>
    <row r="1" ht="38.25" customHeight="1" spans="1:11">
      <c r="A1" s="65" t="s">
        <v>416</v>
      </c>
      <c r="B1" s="65"/>
      <c r="C1" s="65"/>
      <c r="D1" s="65"/>
      <c r="E1" s="65"/>
      <c r="F1" s="65"/>
      <c r="G1" s="65"/>
      <c r="H1" s="174"/>
      <c r="I1" s="65"/>
      <c r="J1" s="65"/>
      <c r="K1" s="65"/>
    </row>
    <row r="2" ht="11.25" customHeight="1" spans="1:11">
      <c r="A2" s="67" t="s">
        <v>417</v>
      </c>
      <c r="B2" s="67"/>
      <c r="C2" s="67"/>
      <c r="D2" s="67"/>
      <c r="E2" s="67"/>
      <c r="F2" s="67"/>
      <c r="G2" s="67"/>
      <c r="H2" s="174"/>
      <c r="I2" s="67"/>
      <c r="J2" s="67"/>
      <c r="K2" s="67"/>
    </row>
    <row r="3" ht="11.25" customHeight="1" spans="1:11">
      <c r="A3" s="6" t="s">
        <v>2</v>
      </c>
      <c r="B3" s="68"/>
      <c r="C3" s="69"/>
      <c r="D3" s="69"/>
      <c r="E3" s="69"/>
      <c r="F3" s="69"/>
      <c r="G3" s="69"/>
      <c r="H3" s="176"/>
      <c r="I3" s="69" t="s">
        <v>418</v>
      </c>
      <c r="J3" s="69"/>
      <c r="K3" s="69" t="s">
        <v>102</v>
      </c>
    </row>
    <row r="4" ht="21" customHeight="1" spans="1:11">
      <c r="A4" s="10" t="s">
        <v>4</v>
      </c>
      <c r="B4" s="70" t="s">
        <v>5</v>
      </c>
      <c r="C4" s="10" t="s">
        <v>6</v>
      </c>
      <c r="D4" s="10" t="s">
        <v>7</v>
      </c>
      <c r="E4" s="11" t="s">
        <v>8</v>
      </c>
      <c r="F4" s="10" t="s">
        <v>9</v>
      </c>
      <c r="G4" s="10"/>
      <c r="H4" s="11" t="s">
        <v>10</v>
      </c>
      <c r="I4" s="10" t="s">
        <v>11</v>
      </c>
      <c r="J4" s="10" t="s">
        <v>12</v>
      </c>
      <c r="K4" s="10" t="s">
        <v>13</v>
      </c>
    </row>
    <row r="5" ht="21" customHeight="1" spans="1:11">
      <c r="A5" s="10"/>
      <c r="B5" s="71"/>
      <c r="C5" s="10"/>
      <c r="D5" s="10"/>
      <c r="E5" s="10"/>
      <c r="F5" s="10" t="s">
        <v>14</v>
      </c>
      <c r="G5" s="10" t="s">
        <v>15</v>
      </c>
      <c r="H5" s="10"/>
      <c r="I5" s="10"/>
      <c r="J5" s="10"/>
      <c r="K5" s="10"/>
    </row>
    <row r="6" ht="22.5" customHeight="1" spans="1:11">
      <c r="A6" s="13" t="s">
        <v>16</v>
      </c>
      <c r="B6" s="13"/>
      <c r="C6" s="13"/>
      <c r="D6" s="13"/>
      <c r="E6" s="13"/>
      <c r="F6" s="13"/>
      <c r="G6" s="13"/>
      <c r="H6" s="183"/>
      <c r="I6" s="13"/>
      <c r="J6" s="13"/>
      <c r="K6" s="13"/>
    </row>
    <row r="7" ht="22.5" customHeight="1" spans="1:11">
      <c r="A7" s="17" t="s">
        <v>242</v>
      </c>
      <c r="B7" s="41" t="s">
        <v>18</v>
      </c>
      <c r="C7" s="15" t="s">
        <v>19</v>
      </c>
      <c r="D7" s="18">
        <v>43469.66</v>
      </c>
      <c r="E7" s="141"/>
      <c r="F7" s="20"/>
      <c r="G7" s="20"/>
      <c r="H7" s="21"/>
      <c r="I7" s="24"/>
      <c r="J7" s="24"/>
      <c r="K7" s="24"/>
    </row>
    <row r="8" ht="22.5" customHeight="1" spans="1:11">
      <c r="A8" s="17"/>
      <c r="B8" s="42"/>
      <c r="C8" s="15" t="s">
        <v>20</v>
      </c>
      <c r="D8" s="18">
        <v>43469.66</v>
      </c>
      <c r="E8" s="19"/>
      <c r="F8" s="20"/>
      <c r="G8" s="20"/>
      <c r="H8" s="21"/>
      <c r="I8" s="24"/>
      <c r="J8" s="24"/>
      <c r="K8" s="24"/>
    </row>
    <row r="9" ht="22.5" customHeight="1" spans="1:11">
      <c r="A9" s="17"/>
      <c r="B9" s="43"/>
      <c r="C9" s="17" t="s">
        <v>21</v>
      </c>
      <c r="D9" s="18">
        <f>D8-D7</f>
        <v>0</v>
      </c>
      <c r="E9" s="19" t="s">
        <v>22</v>
      </c>
      <c r="F9" s="22">
        <v>0</v>
      </c>
      <c r="G9" s="22">
        <v>0</v>
      </c>
      <c r="H9" s="33" t="s">
        <v>23</v>
      </c>
      <c r="I9" s="34"/>
      <c r="J9" s="34"/>
      <c r="K9" s="34"/>
    </row>
    <row r="10" ht="22.5" customHeight="1" spans="1:11">
      <c r="A10" s="17" t="s">
        <v>419</v>
      </c>
      <c r="B10" s="41" t="s">
        <v>420</v>
      </c>
      <c r="C10" s="15" t="s">
        <v>39</v>
      </c>
      <c r="D10" s="18">
        <v>989437</v>
      </c>
      <c r="E10" s="19"/>
      <c r="F10" s="19"/>
      <c r="G10" s="85"/>
      <c r="H10" s="54"/>
      <c r="I10" s="54"/>
      <c r="J10" s="54"/>
      <c r="K10" s="54"/>
    </row>
    <row r="11" ht="22.5" customHeight="1" spans="1:11">
      <c r="A11" s="17"/>
      <c r="B11" s="42"/>
      <c r="C11" s="15" t="s">
        <v>40</v>
      </c>
      <c r="D11" s="18">
        <v>989437</v>
      </c>
      <c r="E11" s="19"/>
      <c r="F11" s="19"/>
      <c r="G11" s="85"/>
      <c r="H11" s="112"/>
      <c r="I11" s="112"/>
      <c r="J11" s="112"/>
      <c r="K11" s="112"/>
    </row>
    <row r="12" ht="22.5" customHeight="1" spans="1:11">
      <c r="A12" s="27"/>
      <c r="B12" s="96"/>
      <c r="C12" s="32" t="s">
        <v>21</v>
      </c>
      <c r="D12" s="44">
        <f>D11-D10</f>
        <v>0</v>
      </c>
      <c r="E12" s="28" t="s">
        <v>22</v>
      </c>
      <c r="F12" s="29">
        <v>0</v>
      </c>
      <c r="G12" s="29">
        <v>0</v>
      </c>
      <c r="H12" s="33" t="s">
        <v>23</v>
      </c>
      <c r="I12" s="34"/>
      <c r="J12" s="34"/>
      <c r="K12" s="34"/>
    </row>
    <row r="13" ht="22.5" customHeight="1" spans="1:11">
      <c r="A13" s="83" t="s">
        <v>41</v>
      </c>
      <c r="B13" s="83"/>
      <c r="C13" s="83"/>
      <c r="D13" s="83"/>
      <c r="E13" s="83"/>
      <c r="F13" s="83"/>
      <c r="G13" s="83"/>
      <c r="H13" s="184"/>
      <c r="I13" s="83"/>
      <c r="J13" s="83"/>
      <c r="K13" s="83"/>
    </row>
    <row r="14" ht="22.5" customHeight="1" spans="1:11">
      <c r="A14" s="15" t="s">
        <v>421</v>
      </c>
      <c r="B14" s="41" t="s">
        <v>422</v>
      </c>
      <c r="C14" s="17" t="s">
        <v>44</v>
      </c>
      <c r="D14" s="18">
        <v>108989458.35</v>
      </c>
      <c r="E14" s="19"/>
      <c r="F14" s="20"/>
      <c r="G14" s="20"/>
      <c r="H14" s="21"/>
      <c r="I14" s="24"/>
      <c r="J14" s="24"/>
      <c r="K14" s="24"/>
    </row>
    <row r="15" ht="22.5" customHeight="1" spans="1:11">
      <c r="A15" s="15"/>
      <c r="B15" s="42"/>
      <c r="C15" s="17" t="s">
        <v>26</v>
      </c>
      <c r="D15" s="18">
        <v>110063381.8</v>
      </c>
      <c r="E15" s="19"/>
      <c r="F15" s="20"/>
      <c r="G15" s="20"/>
      <c r="H15" s="21"/>
      <c r="I15" s="24"/>
      <c r="J15" s="24"/>
      <c r="K15" s="24"/>
    </row>
    <row r="16" ht="22.5" customHeight="1" spans="1:11">
      <c r="A16" s="15"/>
      <c r="B16" s="43"/>
      <c r="C16" s="17" t="s">
        <v>45</v>
      </c>
      <c r="D16" s="18">
        <f>IF(D14=0,0,D15/D14)*100</f>
        <v>100.985346166738</v>
      </c>
      <c r="E16" s="19" t="s">
        <v>22</v>
      </c>
      <c r="F16" s="22">
        <v>95</v>
      </c>
      <c r="G16" s="22">
        <v>105</v>
      </c>
      <c r="H16" s="23" t="s">
        <v>23</v>
      </c>
      <c r="I16" s="24"/>
      <c r="J16" s="24"/>
      <c r="K16" s="24"/>
    </row>
    <row r="17" ht="22.5" customHeight="1" spans="1:11">
      <c r="A17" s="15" t="s">
        <v>46</v>
      </c>
      <c r="B17" s="41" t="s">
        <v>423</v>
      </c>
      <c r="C17" s="17" t="s">
        <v>44</v>
      </c>
      <c r="D17" s="18">
        <v>546206.85</v>
      </c>
      <c r="E17" s="19"/>
      <c r="F17" s="20"/>
      <c r="G17" s="20"/>
      <c r="H17" s="21"/>
      <c r="I17" s="24"/>
      <c r="J17" s="24"/>
      <c r="K17" s="24"/>
    </row>
    <row r="18" ht="22.5" customHeight="1" spans="1:11">
      <c r="A18" s="15"/>
      <c r="B18" s="42"/>
      <c r="C18" s="17" t="s">
        <v>26</v>
      </c>
      <c r="D18" s="18">
        <v>546206.85</v>
      </c>
      <c r="E18" s="19"/>
      <c r="F18" s="20"/>
      <c r="G18" s="20"/>
      <c r="H18" s="21"/>
      <c r="I18" s="24"/>
      <c r="J18" s="24"/>
      <c r="K18" s="24"/>
    </row>
    <row r="19" ht="22.5" customHeight="1" spans="1:11">
      <c r="A19" s="15"/>
      <c r="B19" s="43"/>
      <c r="C19" s="17" t="s">
        <v>45</v>
      </c>
      <c r="D19" s="18">
        <f>IF(D17=0,0,D18/D17)*100</f>
        <v>100</v>
      </c>
      <c r="E19" s="19" t="s">
        <v>22</v>
      </c>
      <c r="F19" s="22">
        <v>95</v>
      </c>
      <c r="G19" s="22">
        <v>105</v>
      </c>
      <c r="H19" s="23" t="s">
        <v>23</v>
      </c>
      <c r="I19" s="24"/>
      <c r="J19" s="24"/>
      <c r="K19" s="24"/>
    </row>
    <row r="20" ht="22.5" customHeight="1" spans="1:11">
      <c r="A20" s="15" t="s">
        <v>424</v>
      </c>
      <c r="B20" s="41" t="s">
        <v>425</v>
      </c>
      <c r="C20" s="17" t="s">
        <v>44</v>
      </c>
      <c r="D20" s="18">
        <v>38522644.19</v>
      </c>
      <c r="E20" s="19"/>
      <c r="F20" s="20"/>
      <c r="G20" s="20"/>
      <c r="H20" s="21"/>
      <c r="I20" s="24"/>
      <c r="J20" s="24"/>
      <c r="K20" s="24"/>
    </row>
    <row r="21" ht="22.5" customHeight="1" spans="1:11">
      <c r="A21" s="15"/>
      <c r="B21" s="42"/>
      <c r="C21" s="17" t="s">
        <v>26</v>
      </c>
      <c r="D21" s="18">
        <v>37006594.15</v>
      </c>
      <c r="E21" s="19"/>
      <c r="F21" s="20"/>
      <c r="G21" s="20"/>
      <c r="H21" s="21"/>
      <c r="I21" s="24"/>
      <c r="J21" s="24"/>
      <c r="K21" s="24"/>
    </row>
    <row r="22" ht="22.5" customHeight="1" spans="1:11">
      <c r="A22" s="15"/>
      <c r="B22" s="43"/>
      <c r="C22" s="17" t="s">
        <v>45</v>
      </c>
      <c r="D22" s="18">
        <f>IF(D20=0,0,D21/D20)*100</f>
        <v>96.0645223818942</v>
      </c>
      <c r="E22" s="19" t="s">
        <v>22</v>
      </c>
      <c r="F22" s="22">
        <v>95</v>
      </c>
      <c r="G22" s="22">
        <v>105</v>
      </c>
      <c r="H22" s="23" t="s">
        <v>23</v>
      </c>
      <c r="I22" s="24"/>
      <c r="J22" s="24"/>
      <c r="K22" s="24"/>
    </row>
    <row r="23" ht="22.5" customHeight="1" spans="1:11">
      <c r="A23" s="13" t="s">
        <v>52</v>
      </c>
      <c r="B23" s="13"/>
      <c r="C23" s="13"/>
      <c r="D23" s="13"/>
      <c r="E23" s="13"/>
      <c r="F23" s="13"/>
      <c r="G23" s="13"/>
      <c r="H23" s="183"/>
      <c r="I23" s="13"/>
      <c r="J23" s="13"/>
      <c r="K23" s="13"/>
    </row>
    <row r="24" ht="22.5" customHeight="1" spans="1:11">
      <c r="A24" s="15" t="s">
        <v>426</v>
      </c>
      <c r="B24" s="41" t="s">
        <v>422</v>
      </c>
      <c r="C24" s="15" t="s">
        <v>54</v>
      </c>
      <c r="D24" s="18">
        <v>81625303.28</v>
      </c>
      <c r="E24" s="19"/>
      <c r="F24" s="20"/>
      <c r="G24" s="20"/>
      <c r="H24" s="21"/>
      <c r="I24" s="24"/>
      <c r="J24" s="24"/>
      <c r="K24" s="24"/>
    </row>
    <row r="25" ht="22.5" customHeight="1" spans="1:11">
      <c r="A25" s="15"/>
      <c r="B25" s="42"/>
      <c r="C25" s="15" t="s">
        <v>26</v>
      </c>
      <c r="D25" s="18">
        <v>110063381.8</v>
      </c>
      <c r="E25" s="19"/>
      <c r="F25" s="20"/>
      <c r="G25" s="20"/>
      <c r="H25" s="21"/>
      <c r="I25" s="24"/>
      <c r="J25" s="24"/>
      <c r="K25" s="24"/>
    </row>
    <row r="26" ht="22.5" customHeight="1" spans="1:11">
      <c r="A26" s="15"/>
      <c r="B26" s="43"/>
      <c r="C26" s="15" t="s">
        <v>55</v>
      </c>
      <c r="D26" s="18">
        <f>IF(D25=0,0,D24/D25*100)</f>
        <v>74.1620891027355</v>
      </c>
      <c r="E26" s="19" t="s">
        <v>22</v>
      </c>
      <c r="F26" s="22">
        <v>65</v>
      </c>
      <c r="G26" s="22">
        <v>80</v>
      </c>
      <c r="H26" s="23" t="s">
        <v>23</v>
      </c>
      <c r="I26" s="24"/>
      <c r="J26" s="24"/>
      <c r="K26" s="24"/>
    </row>
    <row r="27" ht="22.5" customHeight="1" spans="1:11">
      <c r="A27" s="15" t="s">
        <v>56</v>
      </c>
      <c r="B27" s="41" t="s">
        <v>423</v>
      </c>
      <c r="C27" s="15" t="s">
        <v>54</v>
      </c>
      <c r="D27" s="18">
        <v>0</v>
      </c>
      <c r="E27" s="19"/>
      <c r="F27" s="20"/>
      <c r="G27" s="20"/>
      <c r="H27" s="21"/>
      <c r="I27" s="24"/>
      <c r="J27" s="24"/>
      <c r="K27" s="24"/>
    </row>
    <row r="28" ht="22.5" customHeight="1" spans="1:11">
      <c r="A28" s="15"/>
      <c r="B28" s="42"/>
      <c r="C28" s="15" t="s">
        <v>57</v>
      </c>
      <c r="D28" s="18">
        <v>546206.85</v>
      </c>
      <c r="E28" s="19"/>
      <c r="F28" s="20"/>
      <c r="G28" s="20"/>
      <c r="H28" s="21"/>
      <c r="I28" s="24"/>
      <c r="J28" s="24"/>
      <c r="K28" s="24"/>
    </row>
    <row r="29" ht="22.5" customHeight="1" spans="1:11">
      <c r="A29" s="15"/>
      <c r="B29" s="43"/>
      <c r="C29" s="15" t="s">
        <v>55</v>
      </c>
      <c r="D29" s="18">
        <f>IF(D28=0,0,D27/D28*100)</f>
        <v>0</v>
      </c>
      <c r="E29" s="19"/>
      <c r="F29" s="20"/>
      <c r="G29" s="20"/>
      <c r="H29" s="62"/>
      <c r="I29" s="24"/>
      <c r="J29" s="24"/>
      <c r="K29" s="24"/>
    </row>
    <row r="30" ht="22.5" customHeight="1" spans="1:11">
      <c r="A30" s="15" t="s">
        <v>427</v>
      </c>
      <c r="B30" s="41" t="s">
        <v>425</v>
      </c>
      <c r="C30" s="15" t="s">
        <v>54</v>
      </c>
      <c r="D30" s="18">
        <v>25097641.39</v>
      </c>
      <c r="E30" s="19"/>
      <c r="F30" s="20"/>
      <c r="G30" s="20"/>
      <c r="H30" s="21"/>
      <c r="I30" s="24"/>
      <c r="J30" s="24"/>
      <c r="K30" s="24"/>
    </row>
    <row r="31" ht="22.5" customHeight="1" spans="1:11">
      <c r="A31" s="15"/>
      <c r="B31" s="42"/>
      <c r="C31" s="15" t="s">
        <v>26</v>
      </c>
      <c r="D31" s="18">
        <v>37006594.15</v>
      </c>
      <c r="E31" s="19"/>
      <c r="F31" s="20"/>
      <c r="G31" s="20"/>
      <c r="H31" s="21"/>
      <c r="I31" s="24"/>
      <c r="J31" s="24"/>
      <c r="K31" s="24"/>
    </row>
    <row r="32" ht="22.5" customHeight="1" spans="1:11">
      <c r="A32" s="15"/>
      <c r="B32" s="43"/>
      <c r="C32" s="15" t="s">
        <v>55</v>
      </c>
      <c r="D32" s="18">
        <f>IF(D31=0,0,D30/D31*100)</f>
        <v>67.8193764286195</v>
      </c>
      <c r="E32" s="19" t="s">
        <v>22</v>
      </c>
      <c r="F32" s="22">
        <v>65</v>
      </c>
      <c r="G32" s="22">
        <v>80</v>
      </c>
      <c r="H32" s="23" t="s">
        <v>23</v>
      </c>
      <c r="I32" s="24"/>
      <c r="J32" s="24"/>
      <c r="K32" s="24"/>
    </row>
    <row r="33" ht="22.5" customHeight="1" spans="1:11">
      <c r="A33" s="17" t="s">
        <v>60</v>
      </c>
      <c r="B33" s="41" t="s">
        <v>428</v>
      </c>
      <c r="C33" s="15" t="s">
        <v>54</v>
      </c>
      <c r="D33" s="18">
        <v>16922</v>
      </c>
      <c r="E33" s="19"/>
      <c r="F33" s="20"/>
      <c r="G33" s="20"/>
      <c r="H33" s="21"/>
      <c r="I33" s="24"/>
      <c r="J33" s="24"/>
      <c r="K33" s="24"/>
    </row>
    <row r="34" ht="22.5" customHeight="1" spans="1:11">
      <c r="A34" s="17"/>
      <c r="B34" s="42"/>
      <c r="C34" s="15" t="s">
        <v>26</v>
      </c>
      <c r="D34" s="18">
        <v>16961</v>
      </c>
      <c r="E34" s="19"/>
      <c r="F34" s="20"/>
      <c r="G34" s="20"/>
      <c r="H34" s="21"/>
      <c r="I34" s="24"/>
      <c r="J34" s="24"/>
      <c r="K34" s="24"/>
    </row>
    <row r="35" ht="22.5" customHeight="1" spans="1:11">
      <c r="A35" s="17"/>
      <c r="B35" s="43"/>
      <c r="C35" s="15" t="s">
        <v>55</v>
      </c>
      <c r="D35" s="18">
        <f>IF(D34=0,0,D33/D34*100)</f>
        <v>99.7700607275515</v>
      </c>
      <c r="E35" s="19" t="s">
        <v>22</v>
      </c>
      <c r="F35" s="22">
        <v>90</v>
      </c>
      <c r="G35" s="22">
        <v>105</v>
      </c>
      <c r="H35" s="23" t="s">
        <v>23</v>
      </c>
      <c r="I35" s="24"/>
      <c r="J35" s="24"/>
      <c r="K35" s="24"/>
    </row>
    <row r="36" ht="22.5" customHeight="1" spans="1:11">
      <c r="A36" s="17" t="s">
        <v>429</v>
      </c>
      <c r="B36" s="41" t="s">
        <v>430</v>
      </c>
      <c r="C36" s="15" t="s">
        <v>54</v>
      </c>
      <c r="D36" s="18">
        <v>11761</v>
      </c>
      <c r="E36" s="19"/>
      <c r="F36" s="20"/>
      <c r="G36" s="20"/>
      <c r="H36" s="21"/>
      <c r="I36" s="24"/>
      <c r="J36" s="24"/>
      <c r="K36" s="24"/>
    </row>
    <row r="37" ht="22.5" customHeight="1" spans="1:11">
      <c r="A37" s="17"/>
      <c r="B37" s="42"/>
      <c r="C37" s="15" t="s">
        <v>26</v>
      </c>
      <c r="D37" s="18">
        <v>11800</v>
      </c>
      <c r="E37" s="19"/>
      <c r="F37" s="20"/>
      <c r="G37" s="20"/>
      <c r="H37" s="21"/>
      <c r="I37" s="24"/>
      <c r="J37" s="24"/>
      <c r="K37" s="24"/>
    </row>
    <row r="38" ht="22.5" customHeight="1" spans="1:11">
      <c r="A38" s="17"/>
      <c r="B38" s="43"/>
      <c r="C38" s="15" t="s">
        <v>55</v>
      </c>
      <c r="D38" s="18">
        <f>IF(D37=0,0,D36/D37*100)</f>
        <v>99.6694915254237</v>
      </c>
      <c r="E38" s="19" t="s">
        <v>22</v>
      </c>
      <c r="F38" s="22">
        <v>90</v>
      </c>
      <c r="G38" s="22">
        <v>105</v>
      </c>
      <c r="H38" s="23" t="s">
        <v>23</v>
      </c>
      <c r="I38" s="24"/>
      <c r="J38" s="24"/>
      <c r="K38" s="24"/>
    </row>
    <row r="39" ht="22.5" customHeight="1" spans="1:11">
      <c r="A39" s="17" t="s">
        <v>431</v>
      </c>
      <c r="B39" s="41" t="s">
        <v>432</v>
      </c>
      <c r="C39" s="15" t="s">
        <v>54</v>
      </c>
      <c r="D39" s="18">
        <v>5161</v>
      </c>
      <c r="E39" s="19"/>
      <c r="F39" s="20"/>
      <c r="G39" s="20"/>
      <c r="H39" s="21"/>
      <c r="I39" s="24"/>
      <c r="J39" s="24"/>
      <c r="K39" s="24"/>
    </row>
    <row r="40" ht="22.5" customHeight="1" spans="1:11">
      <c r="A40" s="17"/>
      <c r="B40" s="42"/>
      <c r="C40" s="15" t="s">
        <v>26</v>
      </c>
      <c r="D40" s="18">
        <v>5161</v>
      </c>
      <c r="E40" s="19"/>
      <c r="F40" s="20"/>
      <c r="G40" s="20"/>
      <c r="H40" s="21"/>
      <c r="I40" s="24"/>
      <c r="J40" s="24"/>
      <c r="K40" s="24"/>
    </row>
    <row r="41" ht="22.5" customHeight="1" spans="1:11">
      <c r="A41" s="17"/>
      <c r="B41" s="43"/>
      <c r="C41" s="15" t="s">
        <v>55</v>
      </c>
      <c r="D41" s="18">
        <f>IF(D40=0,0,D39/D40*100)</f>
        <v>100</v>
      </c>
      <c r="E41" s="19" t="s">
        <v>22</v>
      </c>
      <c r="F41" s="22">
        <v>90</v>
      </c>
      <c r="G41" s="22">
        <v>105</v>
      </c>
      <c r="H41" s="23" t="s">
        <v>23</v>
      </c>
      <c r="I41" s="24"/>
      <c r="J41" s="24"/>
      <c r="K41" s="24"/>
    </row>
    <row r="42" ht="22.5" customHeight="1" spans="1:11">
      <c r="A42" s="17" t="s">
        <v>73</v>
      </c>
      <c r="B42" s="41" t="s">
        <v>433</v>
      </c>
      <c r="C42" s="15" t="s">
        <v>54</v>
      </c>
      <c r="D42" s="18">
        <v>11472</v>
      </c>
      <c r="E42" s="19"/>
      <c r="F42" s="20"/>
      <c r="G42" s="20"/>
      <c r="H42" s="21"/>
      <c r="I42" s="24"/>
      <c r="J42" s="24"/>
      <c r="K42" s="24"/>
    </row>
    <row r="43" ht="22.5" customHeight="1" spans="1:11">
      <c r="A43" s="17"/>
      <c r="B43" s="42"/>
      <c r="C43" s="15" t="s">
        <v>26</v>
      </c>
      <c r="D43" s="18">
        <v>11780</v>
      </c>
      <c r="E43" s="19"/>
      <c r="F43" s="20"/>
      <c r="G43" s="20"/>
      <c r="H43" s="21"/>
      <c r="I43" s="24"/>
      <c r="J43" s="24"/>
      <c r="K43" s="24"/>
    </row>
    <row r="44" ht="22.5" customHeight="1" spans="1:11">
      <c r="A44" s="17"/>
      <c r="B44" s="43"/>
      <c r="C44" s="15" t="s">
        <v>55</v>
      </c>
      <c r="D44" s="18">
        <f>IF(D43=0,0,D42/D43*100)</f>
        <v>97.3853989813243</v>
      </c>
      <c r="E44" s="19" t="s">
        <v>22</v>
      </c>
      <c r="F44" s="22">
        <v>90</v>
      </c>
      <c r="G44" s="22">
        <v>105</v>
      </c>
      <c r="H44" s="23" t="s">
        <v>23</v>
      </c>
      <c r="I44" s="24"/>
      <c r="J44" s="24"/>
      <c r="K44" s="24"/>
    </row>
    <row r="45" ht="22.5" customHeight="1" spans="1:11">
      <c r="A45" s="17" t="s">
        <v>77</v>
      </c>
      <c r="B45" s="41" t="s">
        <v>434</v>
      </c>
      <c r="C45" s="15" t="s">
        <v>54</v>
      </c>
      <c r="D45" s="18">
        <v>645233472</v>
      </c>
      <c r="E45" s="19"/>
      <c r="F45" s="20"/>
      <c r="G45" s="20"/>
      <c r="H45" s="21"/>
      <c r="I45" s="24"/>
      <c r="J45" s="24"/>
      <c r="K45" s="24"/>
    </row>
    <row r="46" ht="22.5" customHeight="1" spans="1:11">
      <c r="A46" s="17"/>
      <c r="B46" s="42"/>
      <c r="C46" s="15" t="s">
        <v>26</v>
      </c>
      <c r="D46" s="18">
        <v>950311296</v>
      </c>
      <c r="E46" s="19"/>
      <c r="F46" s="20"/>
      <c r="G46" s="20"/>
      <c r="H46" s="21"/>
      <c r="I46" s="24"/>
      <c r="J46" s="24"/>
      <c r="K46" s="24"/>
    </row>
    <row r="47" ht="22.5" customHeight="1" spans="1:11">
      <c r="A47" s="17"/>
      <c r="B47" s="43"/>
      <c r="C47" s="15" t="s">
        <v>55</v>
      </c>
      <c r="D47" s="18">
        <f>IF(D46=0,0,D45/D46*100)</f>
        <v>67.8970643320649</v>
      </c>
      <c r="E47" s="19" t="s">
        <v>22</v>
      </c>
      <c r="F47" s="22">
        <v>65</v>
      </c>
      <c r="G47" s="22">
        <v>80</v>
      </c>
      <c r="H47" s="23" t="s">
        <v>23</v>
      </c>
      <c r="I47" s="24"/>
      <c r="J47" s="24"/>
      <c r="K47" s="24"/>
    </row>
    <row r="48" ht="22.5" customHeight="1" spans="1:11">
      <c r="A48" s="15" t="s">
        <v>435</v>
      </c>
      <c r="B48" s="41" t="s">
        <v>436</v>
      </c>
      <c r="C48" s="15" t="s">
        <v>54</v>
      </c>
      <c r="D48" s="18">
        <v>0</v>
      </c>
      <c r="E48" s="19"/>
      <c r="F48" s="20"/>
      <c r="G48" s="20"/>
      <c r="H48" s="21"/>
      <c r="I48" s="24"/>
      <c r="J48" s="24"/>
      <c r="K48" s="24"/>
    </row>
    <row r="49" ht="22.5" customHeight="1" spans="1:11">
      <c r="A49" s="15"/>
      <c r="B49" s="42"/>
      <c r="C49" s="15" t="s">
        <v>26</v>
      </c>
      <c r="D49" s="18">
        <v>0</v>
      </c>
      <c r="E49" s="19"/>
      <c r="F49" s="20"/>
      <c r="G49" s="20"/>
      <c r="H49" s="21"/>
      <c r="I49" s="24"/>
      <c r="J49" s="24"/>
      <c r="K49" s="24"/>
    </row>
    <row r="50" ht="22.5" customHeight="1" spans="1:11">
      <c r="A50" s="15"/>
      <c r="B50" s="43"/>
      <c r="C50" s="15" t="s">
        <v>55</v>
      </c>
      <c r="D50" s="18">
        <f>IF(D49=0,0,D48/D49*100)</f>
        <v>0</v>
      </c>
      <c r="E50" s="19" t="s">
        <v>22</v>
      </c>
      <c r="F50" s="22">
        <v>65</v>
      </c>
      <c r="G50" s="22">
        <v>80</v>
      </c>
      <c r="H50" s="23" t="s">
        <v>229</v>
      </c>
      <c r="I50" s="24" t="s">
        <v>437</v>
      </c>
      <c r="J50" s="24"/>
      <c r="K50" s="24"/>
    </row>
    <row r="51" ht="22.5" customHeight="1" spans="1:11">
      <c r="A51" s="13" t="s">
        <v>81</v>
      </c>
      <c r="B51" s="13"/>
      <c r="C51" s="13"/>
      <c r="D51" s="13"/>
      <c r="E51" s="13"/>
      <c r="F51" s="13"/>
      <c r="G51" s="13"/>
      <c r="H51" s="183"/>
      <c r="I51" s="13"/>
      <c r="J51" s="13"/>
      <c r="K51" s="13"/>
    </row>
    <row r="52" ht="22.5" customHeight="1" spans="1:11">
      <c r="A52" s="41" t="s">
        <v>438</v>
      </c>
      <c r="B52" s="41" t="s">
        <v>422</v>
      </c>
      <c r="C52" s="17" t="s">
        <v>84</v>
      </c>
      <c r="D52" s="18">
        <v>91799801.6</v>
      </c>
      <c r="E52" s="19"/>
      <c r="F52" s="20"/>
      <c r="G52" s="20"/>
      <c r="H52" s="21"/>
      <c r="I52" s="24"/>
      <c r="J52" s="24"/>
      <c r="K52" s="24"/>
    </row>
    <row r="53" ht="22.5" customHeight="1" spans="1:11">
      <c r="A53" s="42"/>
      <c r="B53" s="42"/>
      <c r="C53" s="17" t="s">
        <v>26</v>
      </c>
      <c r="D53" s="18">
        <v>110063381.8</v>
      </c>
      <c r="E53" s="19"/>
      <c r="F53" s="20"/>
      <c r="G53" s="20"/>
      <c r="H53" s="21"/>
      <c r="I53" s="24"/>
      <c r="J53" s="24"/>
      <c r="K53" s="24"/>
    </row>
    <row r="54" ht="22.5" customHeight="1" spans="1:11">
      <c r="A54" s="43"/>
      <c r="B54" s="43"/>
      <c r="C54" s="17" t="s">
        <v>85</v>
      </c>
      <c r="D54" s="18">
        <f>IF(D52=0,0,D53/D52-1)*100</f>
        <v>19.8950105356219</v>
      </c>
      <c r="E54" s="19" t="s">
        <v>22</v>
      </c>
      <c r="F54" s="22">
        <v>5</v>
      </c>
      <c r="G54" s="22">
        <v>20</v>
      </c>
      <c r="H54" s="23" t="s">
        <v>23</v>
      </c>
      <c r="I54" s="24"/>
      <c r="J54" s="24"/>
      <c r="K54" s="24"/>
    </row>
    <row r="55" ht="27" customHeight="1" spans="1:11">
      <c r="A55" s="17" t="s">
        <v>86</v>
      </c>
      <c r="B55" s="185" t="s">
        <v>423</v>
      </c>
      <c r="C55" s="17" t="s">
        <v>84</v>
      </c>
      <c r="D55" s="18">
        <v>0</v>
      </c>
      <c r="E55" s="19"/>
      <c r="F55" s="20"/>
      <c r="G55" s="20"/>
      <c r="H55" s="21"/>
      <c r="I55" s="24"/>
      <c r="J55" s="24"/>
      <c r="K55" s="24"/>
    </row>
    <row r="56" ht="27" customHeight="1" spans="1:11">
      <c r="A56" s="17"/>
      <c r="B56" s="186"/>
      <c r="C56" s="17" t="s">
        <v>26</v>
      </c>
      <c r="D56" s="18">
        <v>546206.85</v>
      </c>
      <c r="E56" s="19"/>
      <c r="F56" s="20"/>
      <c r="G56" s="20"/>
      <c r="H56" s="21"/>
      <c r="I56" s="24"/>
      <c r="J56" s="24"/>
      <c r="K56" s="24"/>
    </row>
    <row r="57" ht="22.5" customHeight="1" spans="1:11">
      <c r="A57" s="15" t="s">
        <v>439</v>
      </c>
      <c r="B57" s="41" t="s">
        <v>440</v>
      </c>
      <c r="C57" s="17" t="s">
        <v>84</v>
      </c>
      <c r="D57" s="18">
        <v>45466244.37</v>
      </c>
      <c r="E57" s="19"/>
      <c r="F57" s="20"/>
      <c r="G57" s="20"/>
      <c r="H57" s="21"/>
      <c r="I57" s="24"/>
      <c r="J57" s="24"/>
      <c r="K57" s="24"/>
    </row>
    <row r="58" ht="22.5" customHeight="1" spans="1:11">
      <c r="A58" s="15"/>
      <c r="B58" s="42"/>
      <c r="C58" s="17" t="s">
        <v>26</v>
      </c>
      <c r="D58" s="18">
        <v>37006594.15</v>
      </c>
      <c r="E58" s="19"/>
      <c r="F58" s="20"/>
      <c r="G58" s="20"/>
      <c r="H58" s="21"/>
      <c r="I58" s="24"/>
      <c r="J58" s="24"/>
      <c r="K58" s="24"/>
    </row>
    <row r="59" ht="22.5" customHeight="1" spans="1:11">
      <c r="A59" s="15"/>
      <c r="B59" s="43"/>
      <c r="C59" s="17" t="s">
        <v>85</v>
      </c>
      <c r="D59" s="18">
        <f>IF(D57=0,0,D58/D57-1)*100</f>
        <v>-18.6064416298742</v>
      </c>
      <c r="E59" s="19" t="s">
        <v>22</v>
      </c>
      <c r="F59" s="22">
        <v>0</v>
      </c>
      <c r="G59" s="22">
        <v>20</v>
      </c>
      <c r="H59" s="23" t="s">
        <v>229</v>
      </c>
      <c r="I59" s="24" t="s">
        <v>441</v>
      </c>
      <c r="J59" s="24"/>
      <c r="K59" s="24"/>
    </row>
    <row r="60" ht="22.5" customHeight="1" spans="1:11">
      <c r="A60" s="17" t="s">
        <v>365</v>
      </c>
      <c r="B60" s="41" t="s">
        <v>428</v>
      </c>
      <c r="C60" s="17" t="s">
        <v>84</v>
      </c>
      <c r="D60" s="18">
        <v>16849</v>
      </c>
      <c r="E60" s="19"/>
      <c r="F60" s="20"/>
      <c r="G60" s="20"/>
      <c r="H60" s="21"/>
      <c r="I60" s="24"/>
      <c r="J60" s="24"/>
      <c r="K60" s="24"/>
    </row>
    <row r="61" ht="22.5" customHeight="1" spans="1:11">
      <c r="A61" s="17"/>
      <c r="B61" s="42"/>
      <c r="C61" s="17" t="s">
        <v>26</v>
      </c>
      <c r="D61" s="18">
        <v>16961</v>
      </c>
      <c r="E61" s="19"/>
      <c r="F61" s="20"/>
      <c r="G61" s="20"/>
      <c r="H61" s="21"/>
      <c r="I61" s="24"/>
      <c r="J61" s="24"/>
      <c r="K61" s="24"/>
    </row>
    <row r="62" ht="22.5" customHeight="1" spans="1:11">
      <c r="A62" s="17"/>
      <c r="B62" s="43"/>
      <c r="C62" s="17" t="s">
        <v>85</v>
      </c>
      <c r="D62" s="18">
        <f>IF(D60=0,0,D61/D60-1)*100</f>
        <v>0.66472787702534</v>
      </c>
      <c r="E62" s="19" t="s">
        <v>22</v>
      </c>
      <c r="F62" s="22">
        <v>0</v>
      </c>
      <c r="G62" s="22">
        <v>10</v>
      </c>
      <c r="H62" s="23" t="s">
        <v>23</v>
      </c>
      <c r="I62" s="24"/>
      <c r="J62" s="24"/>
      <c r="K62" s="24"/>
    </row>
    <row r="63" ht="22.5" customHeight="1" spans="1:11">
      <c r="A63" s="17" t="s">
        <v>442</v>
      </c>
      <c r="B63" s="41" t="s">
        <v>430</v>
      </c>
      <c r="C63" s="17" t="s">
        <v>84</v>
      </c>
      <c r="D63" s="18">
        <v>11778</v>
      </c>
      <c r="E63" s="19"/>
      <c r="F63" s="20"/>
      <c r="G63" s="20"/>
      <c r="H63" s="21"/>
      <c r="I63" s="24"/>
      <c r="J63" s="24"/>
      <c r="K63" s="24"/>
    </row>
    <row r="64" ht="22.5" customHeight="1" spans="1:11">
      <c r="A64" s="17"/>
      <c r="B64" s="42"/>
      <c r="C64" s="17" t="s">
        <v>26</v>
      </c>
      <c r="D64" s="18">
        <v>11800</v>
      </c>
      <c r="E64" s="19"/>
      <c r="F64" s="20"/>
      <c r="G64" s="20"/>
      <c r="H64" s="21"/>
      <c r="I64" s="24"/>
      <c r="J64" s="24"/>
      <c r="K64" s="24"/>
    </row>
    <row r="65" ht="22.5" customHeight="1" spans="1:11">
      <c r="A65" s="17"/>
      <c r="B65" s="43"/>
      <c r="C65" s="17" t="s">
        <v>85</v>
      </c>
      <c r="D65" s="18">
        <f>IF(D63=0,0,D64/D63-1)*100</f>
        <v>0.186788928510784</v>
      </c>
      <c r="E65" s="28" t="s">
        <v>22</v>
      </c>
      <c r="F65" s="29">
        <v>0</v>
      </c>
      <c r="G65" s="29">
        <v>10</v>
      </c>
      <c r="H65" s="33" t="s">
        <v>23</v>
      </c>
      <c r="I65" s="34"/>
      <c r="J65" s="34"/>
      <c r="K65" s="34"/>
    </row>
    <row r="66" ht="22.5" customHeight="1" spans="1:11">
      <c r="A66" s="15" t="s">
        <v>443</v>
      </c>
      <c r="B66" s="15" t="s">
        <v>444</v>
      </c>
      <c r="C66" s="17" t="s">
        <v>84</v>
      </c>
      <c r="D66" s="179">
        <v>0</v>
      </c>
      <c r="E66" s="51"/>
      <c r="F66" s="78"/>
      <c r="G66" s="78"/>
      <c r="H66" s="53"/>
      <c r="I66" s="54"/>
      <c r="J66" s="54"/>
      <c r="K66" s="54"/>
    </row>
    <row r="67" ht="22.5" customHeight="1" spans="1:11">
      <c r="A67" s="15"/>
      <c r="B67" s="15"/>
      <c r="C67" s="17" t="s">
        <v>26</v>
      </c>
      <c r="D67" s="181">
        <v>0</v>
      </c>
      <c r="E67" s="51"/>
      <c r="F67" s="145"/>
      <c r="G67" s="145"/>
      <c r="H67" s="57"/>
      <c r="I67" s="54"/>
      <c r="J67" s="54"/>
      <c r="K67" s="54"/>
    </row>
    <row r="68" ht="22.5" customHeight="1" spans="1:11">
      <c r="A68" s="32"/>
      <c r="B68" s="32"/>
      <c r="C68" s="146" t="s">
        <v>85</v>
      </c>
      <c r="D68" s="187">
        <f>IF(D66=0,0,D67/D66-1)*100</f>
        <v>0</v>
      </c>
      <c r="E68" s="147" t="s">
        <v>22</v>
      </c>
      <c r="F68" s="22">
        <v>0</v>
      </c>
      <c r="G68" s="29">
        <v>10</v>
      </c>
      <c r="H68" s="148" t="s">
        <v>23</v>
      </c>
      <c r="I68" s="119"/>
      <c r="J68" s="119"/>
      <c r="K68" s="119"/>
    </row>
    <row r="69" ht="22.5" customHeight="1" spans="1:11">
      <c r="A69" s="37" t="s">
        <v>445</v>
      </c>
      <c r="B69" s="142" t="s">
        <v>432</v>
      </c>
      <c r="C69" s="37" t="s">
        <v>84</v>
      </c>
      <c r="D69" s="18">
        <v>5071</v>
      </c>
      <c r="E69" s="38"/>
      <c r="F69" s="22"/>
      <c r="G69" s="39"/>
      <c r="H69" s="40"/>
      <c r="I69" s="60"/>
      <c r="J69" s="60"/>
      <c r="K69" s="60"/>
    </row>
    <row r="70" ht="22.5" customHeight="1" spans="1:11">
      <c r="A70" s="17"/>
      <c r="B70" s="42"/>
      <c r="C70" s="17" t="s">
        <v>26</v>
      </c>
      <c r="D70" s="18">
        <v>5161</v>
      </c>
      <c r="E70" s="19"/>
      <c r="F70" s="20"/>
      <c r="G70" s="20"/>
      <c r="H70" s="21"/>
      <c r="I70" s="24"/>
      <c r="J70" s="24"/>
      <c r="K70" s="24"/>
    </row>
    <row r="71" ht="22.5" customHeight="1" spans="1:11">
      <c r="A71" s="17"/>
      <c r="B71" s="43"/>
      <c r="C71" s="17" t="s">
        <v>85</v>
      </c>
      <c r="D71" s="18">
        <f>IF(D69=0,0,D70/D69-1)*100</f>
        <v>1.77479787024255</v>
      </c>
      <c r="E71" s="19" t="s">
        <v>22</v>
      </c>
      <c r="F71" s="22">
        <v>0</v>
      </c>
      <c r="G71" s="22">
        <v>10</v>
      </c>
      <c r="H71" s="23" t="s">
        <v>23</v>
      </c>
      <c r="I71" s="24"/>
      <c r="J71" s="24"/>
      <c r="K71" s="24"/>
    </row>
    <row r="72" ht="22.5" customHeight="1" spans="1:11">
      <c r="A72" s="17" t="s">
        <v>367</v>
      </c>
      <c r="B72" s="41" t="s">
        <v>446</v>
      </c>
      <c r="C72" s="17" t="s">
        <v>84</v>
      </c>
      <c r="D72" s="18">
        <v>11778</v>
      </c>
      <c r="E72" s="19"/>
      <c r="F72" s="20"/>
      <c r="G72" s="20"/>
      <c r="H72" s="21"/>
      <c r="I72" s="24"/>
      <c r="J72" s="24"/>
      <c r="K72" s="24"/>
    </row>
    <row r="73" ht="22.5" customHeight="1" spans="1:11">
      <c r="A73" s="17"/>
      <c r="B73" s="42"/>
      <c r="C73" s="17" t="s">
        <v>26</v>
      </c>
      <c r="D73" s="18">
        <v>11780</v>
      </c>
      <c r="E73" s="19"/>
      <c r="F73" s="20"/>
      <c r="G73" s="20"/>
      <c r="H73" s="21"/>
      <c r="I73" s="24"/>
      <c r="J73" s="24"/>
      <c r="K73" s="24"/>
    </row>
    <row r="74" ht="22.5" customHeight="1" spans="1:11">
      <c r="A74" s="27"/>
      <c r="B74" s="96"/>
      <c r="C74" s="17" t="s">
        <v>85</v>
      </c>
      <c r="D74" s="18">
        <f>IF(D72=0,0,D73/D72-1)*100</f>
        <v>0.0169808116827985</v>
      </c>
      <c r="E74" s="19" t="s">
        <v>22</v>
      </c>
      <c r="F74" s="22">
        <v>0</v>
      </c>
      <c r="G74" s="22">
        <v>10</v>
      </c>
      <c r="H74" s="33" t="s">
        <v>23</v>
      </c>
      <c r="I74" s="34"/>
      <c r="J74" s="34"/>
      <c r="K74" s="34"/>
    </row>
    <row r="75" ht="22.5" customHeight="1" spans="1:11">
      <c r="A75" s="35" t="s">
        <v>447</v>
      </c>
      <c r="B75" s="35" t="s">
        <v>448</v>
      </c>
      <c r="C75" s="17" t="s">
        <v>84</v>
      </c>
      <c r="D75" s="139">
        <v>0</v>
      </c>
      <c r="E75" s="19"/>
      <c r="F75" s="20"/>
      <c r="G75" s="188"/>
      <c r="H75" s="53"/>
      <c r="I75" s="54"/>
      <c r="J75" s="54"/>
      <c r="K75" s="54"/>
    </row>
    <row r="76" ht="22.5" customHeight="1" spans="1:11">
      <c r="A76" s="15"/>
      <c r="B76" s="15"/>
      <c r="C76" s="17" t="s">
        <v>26</v>
      </c>
      <c r="D76" s="139">
        <v>0</v>
      </c>
      <c r="E76" s="19"/>
      <c r="F76" s="20"/>
      <c r="G76" s="188"/>
      <c r="H76" s="57"/>
      <c r="I76" s="54"/>
      <c r="J76" s="54"/>
      <c r="K76" s="54"/>
    </row>
    <row r="77" ht="22.5" customHeight="1" spans="1:11">
      <c r="A77" s="32"/>
      <c r="B77" s="32"/>
      <c r="C77" s="27" t="s">
        <v>85</v>
      </c>
      <c r="D77" s="44">
        <f>IF(D75=0,0,D76/D75-1)*100</f>
        <v>0</v>
      </c>
      <c r="E77" s="28" t="s">
        <v>22</v>
      </c>
      <c r="F77" s="29">
        <v>0</v>
      </c>
      <c r="G77" s="29">
        <v>10</v>
      </c>
      <c r="H77" s="148" t="s">
        <v>23</v>
      </c>
      <c r="I77" s="119"/>
      <c r="J77" s="119"/>
      <c r="K77" s="119"/>
    </row>
    <row r="78" ht="22.5" customHeight="1" spans="1:11">
      <c r="A78" s="35" t="s">
        <v>368</v>
      </c>
      <c r="B78" s="142" t="s">
        <v>434</v>
      </c>
      <c r="C78" s="37" t="s">
        <v>84</v>
      </c>
      <c r="D78" s="58">
        <v>853013005</v>
      </c>
      <c r="E78" s="38"/>
      <c r="F78" s="39"/>
      <c r="G78" s="39"/>
      <c r="H78" s="40"/>
      <c r="I78" s="60"/>
      <c r="J78" s="60"/>
      <c r="K78" s="60"/>
    </row>
    <row r="79" ht="22.5" customHeight="1" spans="1:11">
      <c r="A79" s="15"/>
      <c r="B79" s="42"/>
      <c r="C79" s="17" t="s">
        <v>26</v>
      </c>
      <c r="D79" s="18">
        <v>950311296</v>
      </c>
      <c r="E79" s="19"/>
      <c r="F79" s="20"/>
      <c r="G79" s="20"/>
      <c r="H79" s="21"/>
      <c r="I79" s="24"/>
      <c r="J79" s="24"/>
      <c r="K79" s="24"/>
    </row>
    <row r="80" ht="22.5" customHeight="1" spans="1:11">
      <c r="A80" s="15"/>
      <c r="B80" s="43"/>
      <c r="C80" s="17" t="s">
        <v>85</v>
      </c>
      <c r="D80" s="18">
        <f>IF(D78=0,0,D79/D78-1)*100</f>
        <v>11.4064252748409</v>
      </c>
      <c r="E80" s="19" t="s">
        <v>22</v>
      </c>
      <c r="F80" s="22">
        <v>5</v>
      </c>
      <c r="G80" s="22">
        <v>20</v>
      </c>
      <c r="H80" s="23" t="s">
        <v>23</v>
      </c>
      <c r="I80" s="24"/>
      <c r="J80" s="24"/>
      <c r="K80" s="24"/>
    </row>
    <row r="81" ht="22.5" customHeight="1" spans="1:11">
      <c r="A81" s="15" t="s">
        <v>449</v>
      </c>
      <c r="B81" s="41" t="s">
        <v>436</v>
      </c>
      <c r="C81" s="17" t="s">
        <v>84</v>
      </c>
      <c r="D81" s="18">
        <v>0</v>
      </c>
      <c r="E81" s="19"/>
      <c r="F81" s="20"/>
      <c r="G81" s="20"/>
      <c r="H81" s="21"/>
      <c r="I81" s="24"/>
      <c r="J81" s="24"/>
      <c r="K81" s="24"/>
    </row>
    <row r="82" ht="22.5" customHeight="1" spans="1:11">
      <c r="A82" s="15"/>
      <c r="B82" s="42"/>
      <c r="C82" s="17" t="s">
        <v>26</v>
      </c>
      <c r="D82" s="18">
        <v>0</v>
      </c>
      <c r="E82" s="19"/>
      <c r="F82" s="20"/>
      <c r="G82" s="20"/>
      <c r="H82" s="21"/>
      <c r="I82" s="24"/>
      <c r="J82" s="24"/>
      <c r="K82" s="24"/>
    </row>
    <row r="83" ht="22.5" customHeight="1" spans="1:11">
      <c r="A83" s="32"/>
      <c r="B83" s="96"/>
      <c r="C83" s="27" t="s">
        <v>85</v>
      </c>
      <c r="D83" s="44">
        <f>IF(D81=0,0,D82/D81-1)*100</f>
        <v>0</v>
      </c>
      <c r="E83" s="28" t="s">
        <v>22</v>
      </c>
      <c r="F83" s="29">
        <v>5</v>
      </c>
      <c r="G83" s="29">
        <v>20</v>
      </c>
      <c r="H83" s="33" t="s">
        <v>229</v>
      </c>
      <c r="I83" s="34" t="s">
        <v>450</v>
      </c>
      <c r="J83" s="34"/>
      <c r="K83" s="34"/>
    </row>
    <row r="84" ht="22.5" customHeight="1" spans="1:11">
      <c r="A84" s="100"/>
      <c r="B84" s="100"/>
      <c r="C84" s="100"/>
      <c r="D84" s="101"/>
      <c r="E84" s="100"/>
      <c r="F84" s="100"/>
      <c r="G84" s="102"/>
      <c r="H84" s="103"/>
      <c r="I84" s="102"/>
      <c r="J84" s="104"/>
      <c r="K84" s="104"/>
    </row>
  </sheetData>
  <mergeCells count="67">
    <mergeCell ref="A1:K1"/>
    <mergeCell ref="A2:K2"/>
    <mergeCell ref="F4:G4"/>
    <mergeCell ref="A6:I6"/>
    <mergeCell ref="A13:I13"/>
    <mergeCell ref="A23:I23"/>
    <mergeCell ref="A51:I51"/>
    <mergeCell ref="A84:I84"/>
    <mergeCell ref="A4:A5"/>
    <mergeCell ref="A7:A9"/>
    <mergeCell ref="A10:A12"/>
    <mergeCell ref="A14:A16"/>
    <mergeCell ref="A17:A19"/>
    <mergeCell ref="A20:A22"/>
    <mergeCell ref="A24:A26"/>
    <mergeCell ref="A27:A29"/>
    <mergeCell ref="A30:A32"/>
    <mergeCell ref="A33:A35"/>
    <mergeCell ref="A36:A38"/>
    <mergeCell ref="A39:A41"/>
    <mergeCell ref="A42:A44"/>
    <mergeCell ref="A45:A47"/>
    <mergeCell ref="A48:A50"/>
    <mergeCell ref="A52:A54"/>
    <mergeCell ref="A55:A56"/>
    <mergeCell ref="A57:A59"/>
    <mergeCell ref="A60:A62"/>
    <mergeCell ref="A63:A65"/>
    <mergeCell ref="A66:A68"/>
    <mergeCell ref="A69:A71"/>
    <mergeCell ref="A72:A74"/>
    <mergeCell ref="A75:A77"/>
    <mergeCell ref="A78:A80"/>
    <mergeCell ref="A81:A83"/>
    <mergeCell ref="B4:B5"/>
    <mergeCell ref="B7:B9"/>
    <mergeCell ref="B10:B12"/>
    <mergeCell ref="B14:B16"/>
    <mergeCell ref="B17:B19"/>
    <mergeCell ref="B20:B22"/>
    <mergeCell ref="B24:B26"/>
    <mergeCell ref="B27:B29"/>
    <mergeCell ref="B30:B32"/>
    <mergeCell ref="B33:B35"/>
    <mergeCell ref="B36:B38"/>
    <mergeCell ref="B39:B41"/>
    <mergeCell ref="B42:B44"/>
    <mergeCell ref="B45:B47"/>
    <mergeCell ref="B48:B50"/>
    <mergeCell ref="B52:B54"/>
    <mergeCell ref="B55:B56"/>
    <mergeCell ref="B57:B59"/>
    <mergeCell ref="B60:B62"/>
    <mergeCell ref="B63:B65"/>
    <mergeCell ref="B66:B68"/>
    <mergeCell ref="B69:B71"/>
    <mergeCell ref="B72:B74"/>
    <mergeCell ref="B75:B77"/>
    <mergeCell ref="B78:B80"/>
    <mergeCell ref="B81:B83"/>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8"/>
  <sheetViews>
    <sheetView zoomScalePageLayoutView="60" workbookViewId="0">
      <pane topLeftCell="F7" activePane="bottomRight" state="frozen"/>
      <selection activeCell="A1" sqref="$A1:$XFD1048576"/>
    </sheetView>
  </sheetViews>
  <sheetFormatPr defaultColWidth="8" defaultRowHeight="13.5"/>
  <cols>
    <col min="1" max="1" width="22.8" style="1"/>
    <col min="2" max="2" width="33.4166666666667" style="1"/>
    <col min="3" max="4" width="22.8" style="1"/>
    <col min="5" max="5" width="5.73333333333333" style="1"/>
    <col min="6" max="6" width="10.325" style="1"/>
    <col min="7" max="7" width="10.9" style="1"/>
    <col min="8" max="8" width="7.025" style="1"/>
    <col min="9" max="11" width="30.4" style="1"/>
  </cols>
  <sheetData>
    <row r="1" ht="38.25" customHeight="1" spans="1:11">
      <c r="A1" s="2" t="s">
        <v>451</v>
      </c>
      <c r="B1" s="2"/>
      <c r="C1" s="2"/>
      <c r="D1" s="2"/>
      <c r="E1" s="2"/>
      <c r="F1" s="2"/>
      <c r="G1" s="2"/>
      <c r="H1" s="174"/>
      <c r="I1" s="175"/>
      <c r="J1" s="175"/>
      <c r="K1" s="175"/>
    </row>
    <row r="2" ht="16.5" customHeight="1" spans="1:11">
      <c r="A2" s="4"/>
      <c r="B2" s="4"/>
      <c r="C2" s="4"/>
      <c r="D2" s="4"/>
      <c r="E2" s="4"/>
      <c r="F2" s="4"/>
      <c r="G2" s="4"/>
      <c r="H2" s="174"/>
      <c r="I2" s="5"/>
      <c r="J2" s="5"/>
      <c r="K2" s="5" t="s">
        <v>452</v>
      </c>
    </row>
    <row r="3" ht="12.75" customHeight="1" spans="1:11">
      <c r="A3" s="6" t="s">
        <v>2</v>
      </c>
      <c r="B3" s="7"/>
      <c r="C3" s="7"/>
      <c r="D3" s="7"/>
      <c r="E3" s="7"/>
      <c r="F3" s="7"/>
      <c r="G3" s="7"/>
      <c r="H3" s="176"/>
      <c r="I3" s="9"/>
      <c r="J3" s="9"/>
      <c r="K3" s="9" t="s">
        <v>102</v>
      </c>
    </row>
    <row r="4" ht="16.5" customHeight="1" spans="1:11">
      <c r="A4" s="10" t="s">
        <v>4</v>
      </c>
      <c r="B4" s="10" t="s">
        <v>5</v>
      </c>
      <c r="C4" s="10" t="s">
        <v>6</v>
      </c>
      <c r="D4" s="10" t="s">
        <v>7</v>
      </c>
      <c r="E4" s="11" t="s">
        <v>8</v>
      </c>
      <c r="F4" s="10" t="s">
        <v>9</v>
      </c>
      <c r="G4" s="10"/>
      <c r="H4" s="11" t="s">
        <v>10</v>
      </c>
      <c r="I4" s="10" t="s">
        <v>11</v>
      </c>
      <c r="J4" s="10" t="s">
        <v>12</v>
      </c>
      <c r="K4" s="10" t="s">
        <v>13</v>
      </c>
    </row>
    <row r="5" ht="16.5" customHeight="1" spans="1:11">
      <c r="A5" s="10"/>
      <c r="B5" s="10"/>
      <c r="C5" s="10"/>
      <c r="D5" s="10"/>
      <c r="E5" s="10"/>
      <c r="F5" s="10" t="s">
        <v>14</v>
      </c>
      <c r="G5" s="10" t="s">
        <v>15</v>
      </c>
      <c r="H5" s="10"/>
      <c r="I5" s="10"/>
      <c r="J5" s="10"/>
      <c r="K5" s="10"/>
    </row>
    <row r="6" ht="24" customHeight="1" spans="1:11">
      <c r="A6" s="12" t="s">
        <v>276</v>
      </c>
      <c r="B6" s="12"/>
      <c r="C6" s="13"/>
      <c r="D6" s="13"/>
      <c r="E6" s="13"/>
      <c r="F6" s="13"/>
      <c r="G6" s="13"/>
      <c r="H6" s="21"/>
      <c r="I6" s="13"/>
      <c r="J6" s="13"/>
      <c r="K6" s="13"/>
    </row>
    <row r="7" ht="24" customHeight="1" spans="1:11">
      <c r="A7" s="15" t="s">
        <v>453</v>
      </c>
      <c r="B7" s="16" t="s">
        <v>105</v>
      </c>
      <c r="C7" s="17" t="s">
        <v>26</v>
      </c>
      <c r="D7" s="18">
        <v>111272497.75</v>
      </c>
      <c r="E7" s="19"/>
      <c r="F7" s="20"/>
      <c r="G7" s="20"/>
      <c r="H7" s="21"/>
      <c r="I7" s="15"/>
      <c r="J7" s="15"/>
      <c r="K7" s="15"/>
    </row>
    <row r="8" ht="24" customHeight="1" spans="1:11">
      <c r="A8" s="15"/>
      <c r="B8" s="16"/>
      <c r="C8" s="17" t="s">
        <v>106</v>
      </c>
      <c r="D8" s="18">
        <v>118808812.24</v>
      </c>
      <c r="E8" s="19"/>
      <c r="F8" s="20"/>
      <c r="G8" s="20"/>
      <c r="H8" s="21"/>
      <c r="I8" s="15"/>
      <c r="J8" s="15"/>
      <c r="K8" s="15"/>
    </row>
    <row r="9" ht="24" customHeight="1" spans="1:11">
      <c r="A9" s="15"/>
      <c r="B9" s="16"/>
      <c r="C9" s="17" t="s">
        <v>107</v>
      </c>
      <c r="D9" s="18">
        <f>D8-D7</f>
        <v>7536314.48999999</v>
      </c>
      <c r="E9" s="19"/>
      <c r="F9" s="20"/>
      <c r="G9" s="20"/>
      <c r="H9" s="21"/>
      <c r="I9" s="15"/>
      <c r="J9" s="15"/>
      <c r="K9" s="15"/>
    </row>
    <row r="10" ht="24" customHeight="1" spans="1:11">
      <c r="A10" s="15"/>
      <c r="B10" s="16"/>
      <c r="C10" s="17" t="s">
        <v>108</v>
      </c>
      <c r="D10" s="18">
        <f>IF(D7=0,0,D8/D7-1)*100</f>
        <v>6.77284561988722</v>
      </c>
      <c r="E10" s="19" t="s">
        <v>22</v>
      </c>
      <c r="F10" s="22">
        <v>5</v>
      </c>
      <c r="G10" s="22">
        <v>20</v>
      </c>
      <c r="H10" s="23" t="s">
        <v>23</v>
      </c>
      <c r="I10" s="24"/>
      <c r="J10" s="24"/>
      <c r="K10" s="24"/>
    </row>
    <row r="11" ht="24" customHeight="1" spans="1:11">
      <c r="A11" s="15" t="s">
        <v>454</v>
      </c>
      <c r="B11" s="16" t="s">
        <v>422</v>
      </c>
      <c r="C11" s="17" t="s">
        <v>26</v>
      </c>
      <c r="D11" s="18">
        <v>110063381.8</v>
      </c>
      <c r="E11" s="19"/>
      <c r="F11" s="20"/>
      <c r="G11" s="20"/>
      <c r="H11" s="21"/>
      <c r="I11" s="15"/>
      <c r="J11" s="15"/>
      <c r="K11" s="15"/>
    </row>
    <row r="12" ht="24" customHeight="1" spans="1:11">
      <c r="A12" s="15"/>
      <c r="B12" s="16"/>
      <c r="C12" s="17" t="s">
        <v>106</v>
      </c>
      <c r="D12" s="18">
        <v>117566550.88</v>
      </c>
      <c r="E12" s="19"/>
      <c r="F12" s="20"/>
      <c r="G12" s="20"/>
      <c r="H12" s="21"/>
      <c r="I12" s="15"/>
      <c r="J12" s="15"/>
      <c r="K12" s="15"/>
    </row>
    <row r="13" ht="24" customHeight="1" spans="1:11">
      <c r="A13" s="15"/>
      <c r="B13" s="16"/>
      <c r="C13" s="17" t="s">
        <v>107</v>
      </c>
      <c r="D13" s="18">
        <f>D12-D11</f>
        <v>7503169.08</v>
      </c>
      <c r="E13" s="19"/>
      <c r="F13" s="20"/>
      <c r="G13" s="20"/>
      <c r="H13" s="21"/>
      <c r="I13" s="15"/>
      <c r="J13" s="15"/>
      <c r="K13" s="15"/>
    </row>
    <row r="14" ht="24" customHeight="1" spans="1:11">
      <c r="A14" s="15"/>
      <c r="B14" s="16"/>
      <c r="C14" s="17" t="s">
        <v>108</v>
      </c>
      <c r="D14" s="18">
        <f>IF(D11=0,0,D12/D11-1)*100</f>
        <v>6.81713477933494</v>
      </c>
      <c r="E14" s="19" t="s">
        <v>22</v>
      </c>
      <c r="F14" s="22">
        <v>5</v>
      </c>
      <c r="G14" s="22">
        <v>20</v>
      </c>
      <c r="H14" s="23" t="s">
        <v>23</v>
      </c>
      <c r="I14" s="24"/>
      <c r="J14" s="24"/>
      <c r="K14" s="24"/>
    </row>
    <row r="15" ht="24" customHeight="1" spans="1:11">
      <c r="A15" s="15" t="s">
        <v>110</v>
      </c>
      <c r="B15" s="15" t="s">
        <v>455</v>
      </c>
      <c r="C15" s="17" t="s">
        <v>26</v>
      </c>
      <c r="D15" s="18">
        <v>110209951.8</v>
      </c>
      <c r="E15" s="19"/>
      <c r="F15" s="20"/>
      <c r="G15" s="20"/>
      <c r="H15" s="21"/>
      <c r="I15" s="15"/>
      <c r="J15" s="15"/>
      <c r="K15" s="15"/>
    </row>
    <row r="16" ht="24" customHeight="1" spans="1:11">
      <c r="A16" s="15"/>
      <c r="B16" s="15"/>
      <c r="C16" s="17" t="s">
        <v>106</v>
      </c>
      <c r="D16" s="18">
        <v>117695939.88</v>
      </c>
      <c r="E16" s="19"/>
      <c r="F16" s="20"/>
      <c r="G16" s="20"/>
      <c r="H16" s="21"/>
      <c r="I16" s="15"/>
      <c r="J16" s="15"/>
      <c r="K16" s="15"/>
    </row>
    <row r="17" ht="24" customHeight="1" spans="1:11">
      <c r="A17" s="15"/>
      <c r="B17" s="15"/>
      <c r="C17" s="17" t="s">
        <v>107</v>
      </c>
      <c r="D17" s="18">
        <f>D16-D15</f>
        <v>7485988.08</v>
      </c>
      <c r="E17" s="19"/>
      <c r="F17" s="20"/>
      <c r="G17" s="20"/>
      <c r="H17" s="21"/>
      <c r="I17" s="15"/>
      <c r="J17" s="15"/>
      <c r="K17" s="15"/>
    </row>
    <row r="18" ht="24" customHeight="1" spans="1:11">
      <c r="A18" s="15"/>
      <c r="B18" s="15"/>
      <c r="C18" s="17" t="s">
        <v>108</v>
      </c>
      <c r="D18" s="18">
        <f>IF(D15=0,0,D16/D15-1)*100</f>
        <v>6.79247922509298</v>
      </c>
      <c r="E18" s="19" t="s">
        <v>22</v>
      </c>
      <c r="F18" s="22">
        <v>5</v>
      </c>
      <c r="G18" s="22">
        <v>20</v>
      </c>
      <c r="H18" s="23" t="s">
        <v>23</v>
      </c>
      <c r="I18" s="24"/>
      <c r="J18" s="24"/>
      <c r="K18" s="24"/>
    </row>
    <row r="19" ht="24" customHeight="1" spans="1:11">
      <c r="A19" s="15" t="s">
        <v>112</v>
      </c>
      <c r="B19" s="15" t="s">
        <v>456</v>
      </c>
      <c r="C19" s="17" t="s">
        <v>26</v>
      </c>
      <c r="D19" s="18">
        <v>110037581.8</v>
      </c>
      <c r="E19" s="19"/>
      <c r="F19" s="20"/>
      <c r="G19" s="20"/>
      <c r="H19" s="21"/>
      <c r="I19" s="15"/>
      <c r="J19" s="15"/>
      <c r="K19" s="15"/>
    </row>
    <row r="20" ht="24" customHeight="1" spans="1:11">
      <c r="A20" s="15"/>
      <c r="B20" s="15"/>
      <c r="C20" s="17" t="s">
        <v>106</v>
      </c>
      <c r="D20" s="18">
        <v>117514950.88</v>
      </c>
      <c r="E20" s="19"/>
      <c r="F20" s="20"/>
      <c r="G20" s="20"/>
      <c r="H20" s="21"/>
      <c r="I20" s="15"/>
      <c r="J20" s="15"/>
      <c r="K20" s="15"/>
    </row>
    <row r="21" ht="24" customHeight="1" spans="1:11">
      <c r="A21" s="15"/>
      <c r="B21" s="15"/>
      <c r="C21" s="17" t="s">
        <v>107</v>
      </c>
      <c r="D21" s="18">
        <f>D20-D19</f>
        <v>7477369.08</v>
      </c>
      <c r="E21" s="19"/>
      <c r="F21" s="20"/>
      <c r="G21" s="20"/>
      <c r="H21" s="21"/>
      <c r="I21" s="15"/>
      <c r="J21" s="15"/>
      <c r="K21" s="15"/>
    </row>
    <row r="22" ht="24" customHeight="1" spans="1:11">
      <c r="A22" s="15"/>
      <c r="B22" s="15"/>
      <c r="C22" s="17" t="s">
        <v>108</v>
      </c>
      <c r="D22" s="18">
        <f>IF(D19=0,0,D20/D19-1)*100</f>
        <v>6.79528662633697</v>
      </c>
      <c r="E22" s="19" t="s">
        <v>22</v>
      </c>
      <c r="F22" s="22">
        <v>5</v>
      </c>
      <c r="G22" s="22">
        <v>20</v>
      </c>
      <c r="H22" s="23" t="s">
        <v>23</v>
      </c>
      <c r="I22" s="24"/>
      <c r="J22" s="24"/>
      <c r="K22" s="24"/>
    </row>
    <row r="23" ht="24" customHeight="1" spans="1:11">
      <c r="A23" s="15" t="s">
        <v>114</v>
      </c>
      <c r="B23" s="16" t="s">
        <v>457</v>
      </c>
      <c r="C23" s="17" t="s">
        <v>26</v>
      </c>
      <c r="D23" s="18">
        <v>0</v>
      </c>
      <c r="E23" s="19"/>
      <c r="F23" s="20"/>
      <c r="G23" s="20"/>
      <c r="H23" s="21"/>
      <c r="I23" s="15"/>
      <c r="J23" s="15"/>
      <c r="K23" s="15"/>
    </row>
    <row r="24" ht="24" customHeight="1" spans="1:11">
      <c r="A24" s="15"/>
      <c r="B24" s="16"/>
      <c r="C24" s="17" t="s">
        <v>106</v>
      </c>
      <c r="D24" s="18">
        <v>0</v>
      </c>
      <c r="E24" s="19"/>
      <c r="F24" s="20"/>
      <c r="G24" s="20"/>
      <c r="H24" s="21"/>
      <c r="I24" s="15"/>
      <c r="J24" s="15"/>
      <c r="K24" s="15"/>
    </row>
    <row r="25" ht="24" customHeight="1" spans="1:11">
      <c r="A25" s="15"/>
      <c r="B25" s="16"/>
      <c r="C25" s="17" t="s">
        <v>107</v>
      </c>
      <c r="D25" s="18">
        <f>D24-D23</f>
        <v>0</v>
      </c>
      <c r="E25" s="19"/>
      <c r="F25" s="20"/>
      <c r="G25" s="20"/>
      <c r="H25" s="21"/>
      <c r="I25" s="15"/>
      <c r="J25" s="15"/>
      <c r="K25" s="15"/>
    </row>
    <row r="26" ht="24" customHeight="1" spans="1:11">
      <c r="A26" s="15"/>
      <c r="B26" s="16"/>
      <c r="C26" s="17" t="s">
        <v>108</v>
      </c>
      <c r="D26" s="18">
        <f>IF(D23=0,0,D24/D23-1)*100</f>
        <v>0</v>
      </c>
      <c r="E26" s="19"/>
      <c r="F26" s="20"/>
      <c r="G26" s="20"/>
      <c r="H26" s="21"/>
      <c r="I26" s="15"/>
      <c r="J26" s="15"/>
      <c r="K26" s="15"/>
    </row>
    <row r="27" ht="24" customHeight="1" spans="1:11">
      <c r="A27" s="15" t="s">
        <v>118</v>
      </c>
      <c r="B27" s="16" t="s">
        <v>458</v>
      </c>
      <c r="C27" s="17" t="s">
        <v>26</v>
      </c>
      <c r="D27" s="18">
        <v>0</v>
      </c>
      <c r="E27" s="19"/>
      <c r="F27" s="20"/>
      <c r="G27" s="20"/>
      <c r="H27" s="21"/>
      <c r="I27" s="15"/>
      <c r="J27" s="15"/>
      <c r="K27" s="15"/>
    </row>
    <row r="28" ht="24" customHeight="1" spans="1:11">
      <c r="A28" s="15"/>
      <c r="B28" s="16"/>
      <c r="C28" s="17" t="s">
        <v>106</v>
      </c>
      <c r="D28" s="18">
        <v>0</v>
      </c>
      <c r="E28" s="19"/>
      <c r="F28" s="20"/>
      <c r="G28" s="20"/>
      <c r="H28" s="21"/>
      <c r="I28" s="15"/>
      <c r="J28" s="15"/>
      <c r="K28" s="15"/>
    </row>
    <row r="29" ht="24" customHeight="1" spans="1:11">
      <c r="A29" s="15"/>
      <c r="B29" s="16"/>
      <c r="C29" s="17" t="s">
        <v>107</v>
      </c>
      <c r="D29" s="18">
        <f>D28-D27</f>
        <v>0</v>
      </c>
      <c r="E29" s="19"/>
      <c r="F29" s="20"/>
      <c r="G29" s="20"/>
      <c r="H29" s="21"/>
      <c r="I29" s="15"/>
      <c r="J29" s="15"/>
      <c r="K29" s="15"/>
    </row>
    <row r="30" ht="24" customHeight="1" spans="1:11">
      <c r="A30" s="15"/>
      <c r="B30" s="16"/>
      <c r="C30" s="17" t="s">
        <v>108</v>
      </c>
      <c r="D30" s="18">
        <f>IF(D27=0,0,D28/D27-1)*100</f>
        <v>0</v>
      </c>
      <c r="E30" s="19"/>
      <c r="F30" s="20"/>
      <c r="G30" s="20"/>
      <c r="H30" s="21"/>
      <c r="I30" s="15"/>
      <c r="J30" s="15"/>
      <c r="K30" s="15"/>
    </row>
    <row r="31" ht="24" customHeight="1" spans="1:11">
      <c r="A31" s="15" t="s">
        <v>134</v>
      </c>
      <c r="B31" s="16" t="s">
        <v>423</v>
      </c>
      <c r="C31" s="17" t="s">
        <v>26</v>
      </c>
      <c r="D31" s="18">
        <v>546206.85</v>
      </c>
      <c r="E31" s="19"/>
      <c r="F31" s="20"/>
      <c r="G31" s="20"/>
      <c r="H31" s="21"/>
      <c r="I31" s="15"/>
      <c r="J31" s="15"/>
      <c r="K31" s="15"/>
    </row>
    <row r="32" ht="24" customHeight="1" spans="1:11">
      <c r="A32" s="15"/>
      <c r="B32" s="16"/>
      <c r="C32" s="17" t="s">
        <v>106</v>
      </c>
      <c r="D32" s="18">
        <v>546206.85</v>
      </c>
      <c r="E32" s="19"/>
      <c r="F32" s="20"/>
      <c r="G32" s="20"/>
      <c r="H32" s="21"/>
      <c r="I32" s="15"/>
      <c r="J32" s="15"/>
      <c r="K32" s="15"/>
    </row>
    <row r="33" ht="24" customHeight="1" spans="1:11">
      <c r="A33" s="15"/>
      <c r="B33" s="16"/>
      <c r="C33" s="17" t="s">
        <v>107</v>
      </c>
      <c r="D33" s="18">
        <f>D32-D31</f>
        <v>0</v>
      </c>
      <c r="E33" s="19"/>
      <c r="F33" s="20"/>
      <c r="G33" s="20"/>
      <c r="H33" s="21"/>
      <c r="I33" s="15"/>
      <c r="J33" s="15"/>
      <c r="K33" s="15"/>
    </row>
    <row r="34" ht="24" customHeight="1" spans="1:11">
      <c r="A34" s="15"/>
      <c r="B34" s="16"/>
      <c r="C34" s="17" t="s">
        <v>108</v>
      </c>
      <c r="D34" s="18">
        <f>IF(D31=0,0,D32/D31-1)*100</f>
        <v>0</v>
      </c>
      <c r="E34" s="19"/>
      <c r="F34" s="20"/>
      <c r="G34" s="20"/>
      <c r="H34" s="21"/>
      <c r="I34" s="15"/>
      <c r="J34" s="15"/>
      <c r="K34" s="15"/>
    </row>
    <row r="35" ht="24" customHeight="1" spans="1:11">
      <c r="A35" s="15" t="s">
        <v>459</v>
      </c>
      <c r="B35" s="16" t="s">
        <v>460</v>
      </c>
      <c r="C35" s="17" t="s">
        <v>26</v>
      </c>
      <c r="D35" s="25">
        <v>546206.85</v>
      </c>
      <c r="E35" s="19"/>
      <c r="F35" s="20"/>
      <c r="G35" s="20"/>
      <c r="H35" s="21"/>
      <c r="I35" s="15"/>
      <c r="J35" s="15"/>
      <c r="K35" s="15"/>
    </row>
    <row r="36" ht="24" customHeight="1" spans="1:11">
      <c r="A36" s="15"/>
      <c r="B36" s="16"/>
      <c r="C36" s="17" t="s">
        <v>106</v>
      </c>
      <c r="D36" s="25">
        <v>546206.85</v>
      </c>
      <c r="E36" s="19"/>
      <c r="F36" s="20"/>
      <c r="G36" s="20"/>
      <c r="H36" s="21"/>
      <c r="I36" s="15"/>
      <c r="J36" s="15"/>
      <c r="K36" s="15"/>
    </row>
    <row r="37" ht="24" customHeight="1" spans="1:11">
      <c r="A37" s="15" t="s">
        <v>461</v>
      </c>
      <c r="B37" s="16" t="s">
        <v>462</v>
      </c>
      <c r="C37" s="17" t="s">
        <v>26</v>
      </c>
      <c r="D37" s="18">
        <f>D31-D35</f>
        <v>0</v>
      </c>
      <c r="E37" s="19" t="s">
        <v>22</v>
      </c>
      <c r="F37" s="22">
        <v>0</v>
      </c>
      <c r="G37" s="22">
        <v>0</v>
      </c>
      <c r="H37" s="23" t="s">
        <v>23</v>
      </c>
      <c r="I37" s="24"/>
      <c r="J37" s="24"/>
      <c r="K37" s="24"/>
    </row>
    <row r="38" ht="24" customHeight="1" spans="1:11">
      <c r="A38" s="15"/>
      <c r="B38" s="16"/>
      <c r="C38" s="17" t="s">
        <v>106</v>
      </c>
      <c r="D38" s="18">
        <f>D32-D36</f>
        <v>0</v>
      </c>
      <c r="E38" s="19" t="s">
        <v>22</v>
      </c>
      <c r="F38" s="22">
        <v>0</v>
      </c>
      <c r="G38" s="22">
        <v>0</v>
      </c>
      <c r="H38" s="23" t="s">
        <v>23</v>
      </c>
      <c r="I38" s="24"/>
      <c r="J38" s="24"/>
      <c r="K38" s="24"/>
    </row>
    <row r="39" ht="24" customHeight="1" spans="1:11">
      <c r="A39" s="15" t="s">
        <v>463</v>
      </c>
      <c r="B39" s="16" t="s">
        <v>138</v>
      </c>
      <c r="C39" s="15" t="s">
        <v>139</v>
      </c>
      <c r="D39" s="18">
        <v>546206.85</v>
      </c>
      <c r="E39" s="19"/>
      <c r="F39" s="22"/>
      <c r="G39" s="22"/>
      <c r="H39" s="21"/>
      <c r="I39" s="15"/>
      <c r="J39" s="15"/>
      <c r="K39" s="15"/>
    </row>
    <row r="40" ht="24" customHeight="1" spans="1:11">
      <c r="A40" s="15"/>
      <c r="B40" s="16"/>
      <c r="C40" s="15" t="s">
        <v>140</v>
      </c>
      <c r="D40" s="18">
        <v>546206.85</v>
      </c>
      <c r="E40" s="19"/>
      <c r="F40" s="22"/>
      <c r="G40" s="22"/>
      <c r="H40" s="21"/>
      <c r="I40" s="15"/>
      <c r="J40" s="15"/>
      <c r="K40" s="15"/>
    </row>
    <row r="41" ht="24" customHeight="1" spans="1:11">
      <c r="A41" s="15"/>
      <c r="B41" s="16"/>
      <c r="C41" s="15" t="s">
        <v>21</v>
      </c>
      <c r="D41" s="18">
        <f>D40-D39</f>
        <v>0</v>
      </c>
      <c r="E41" s="19" t="s">
        <v>22</v>
      </c>
      <c r="F41" s="22">
        <v>0</v>
      </c>
      <c r="G41" s="22">
        <v>0</v>
      </c>
      <c r="H41" s="23" t="s">
        <v>23</v>
      </c>
      <c r="I41" s="24"/>
      <c r="J41" s="24"/>
      <c r="K41" s="24"/>
    </row>
    <row r="42" ht="24" customHeight="1" spans="1:11">
      <c r="A42" s="15"/>
      <c r="B42" s="16"/>
      <c r="C42" s="15" t="s">
        <v>141</v>
      </c>
      <c r="D42" s="25">
        <v>0</v>
      </c>
      <c r="E42" s="19"/>
      <c r="F42" s="20"/>
      <c r="G42" s="20"/>
      <c r="H42" s="21"/>
      <c r="I42" s="15"/>
      <c r="J42" s="15"/>
      <c r="K42" s="15"/>
    </row>
    <row r="43" ht="24" customHeight="1" spans="1:11">
      <c r="A43" s="15"/>
      <c r="B43" s="16"/>
      <c r="C43" s="17" t="s">
        <v>142</v>
      </c>
      <c r="D43" s="18">
        <v>0</v>
      </c>
      <c r="E43" s="19"/>
      <c r="F43" s="22"/>
      <c r="G43" s="22"/>
      <c r="H43" s="21"/>
      <c r="I43" s="15"/>
      <c r="J43" s="15"/>
      <c r="K43" s="15"/>
    </row>
    <row r="44" ht="24" customHeight="1" spans="1:11">
      <c r="A44" s="15"/>
      <c r="B44" s="16"/>
      <c r="C44" s="17" t="s">
        <v>21</v>
      </c>
      <c r="D44" s="18">
        <f>D43-D42</f>
        <v>0</v>
      </c>
      <c r="E44" s="19" t="s">
        <v>22</v>
      </c>
      <c r="F44" s="22">
        <v>0</v>
      </c>
      <c r="G44" s="22">
        <v>0</v>
      </c>
      <c r="H44" s="23" t="s">
        <v>23</v>
      </c>
      <c r="I44" s="24"/>
      <c r="J44" s="24"/>
      <c r="K44" s="24"/>
    </row>
    <row r="45" ht="24" customHeight="1" spans="1:11">
      <c r="A45" s="15" t="s">
        <v>291</v>
      </c>
      <c r="B45" s="16" t="s">
        <v>464</v>
      </c>
      <c r="C45" s="17" t="s">
        <v>26</v>
      </c>
      <c r="D45" s="18">
        <v>394888.56</v>
      </c>
      <c r="E45" s="19"/>
      <c r="F45" s="20"/>
      <c r="G45" s="20"/>
      <c r="H45" s="21"/>
      <c r="I45" s="15"/>
      <c r="J45" s="15"/>
      <c r="K45" s="15"/>
    </row>
    <row r="46" ht="24" customHeight="1" spans="1:11">
      <c r="A46" s="15"/>
      <c r="B46" s="16"/>
      <c r="C46" s="17" t="s">
        <v>106</v>
      </c>
      <c r="D46" s="18">
        <v>414632.94</v>
      </c>
      <c r="E46" s="19"/>
      <c r="F46" s="20"/>
      <c r="G46" s="20"/>
      <c r="H46" s="21"/>
      <c r="I46" s="15"/>
      <c r="J46" s="15"/>
      <c r="K46" s="15"/>
    </row>
    <row r="47" ht="24" customHeight="1" spans="1:11">
      <c r="A47" s="15"/>
      <c r="B47" s="16"/>
      <c r="C47" s="17" t="s">
        <v>107</v>
      </c>
      <c r="D47" s="18">
        <f>D46-D45</f>
        <v>19744.38</v>
      </c>
      <c r="E47" s="19"/>
      <c r="F47" s="20"/>
      <c r="G47" s="20"/>
      <c r="H47" s="21"/>
      <c r="I47" s="15"/>
      <c r="J47" s="15"/>
      <c r="K47" s="15"/>
    </row>
    <row r="48" ht="24" customHeight="1" spans="1:11">
      <c r="A48" s="15"/>
      <c r="B48" s="16"/>
      <c r="C48" s="17" t="s">
        <v>108</v>
      </c>
      <c r="D48" s="18">
        <f>IF(D45=0,0,D46/D45-1)*100</f>
        <v>4.99998784467193</v>
      </c>
      <c r="E48" s="19"/>
      <c r="F48" s="20"/>
      <c r="G48" s="20"/>
      <c r="H48" s="21"/>
      <c r="I48" s="15"/>
      <c r="J48" s="15"/>
      <c r="K48" s="15"/>
    </row>
    <row r="49" ht="24" customHeight="1" spans="1:11">
      <c r="A49" s="15" t="s">
        <v>378</v>
      </c>
      <c r="B49" s="15" t="s">
        <v>148</v>
      </c>
      <c r="C49" s="17" t="s">
        <v>26</v>
      </c>
      <c r="D49" s="18">
        <v>908.42</v>
      </c>
      <c r="E49" s="19" t="s">
        <v>22</v>
      </c>
      <c r="F49" s="22">
        <v>0.35</v>
      </c>
      <c r="G49" s="22">
        <v>4</v>
      </c>
      <c r="H49" s="23" t="s">
        <v>229</v>
      </c>
      <c r="I49" s="24" t="s">
        <v>465</v>
      </c>
      <c r="J49" s="24"/>
      <c r="K49" s="24"/>
    </row>
    <row r="50" ht="24" customHeight="1" spans="1:11">
      <c r="A50" s="15"/>
      <c r="B50" s="15"/>
      <c r="C50" s="17" t="s">
        <v>106</v>
      </c>
      <c r="D50" s="18">
        <v>953.84</v>
      </c>
      <c r="E50" s="19" t="s">
        <v>22</v>
      </c>
      <c r="F50" s="22">
        <v>0.35</v>
      </c>
      <c r="G50" s="22">
        <v>4</v>
      </c>
      <c r="H50" s="23" t="s">
        <v>229</v>
      </c>
      <c r="I50" s="24" t="s">
        <v>466</v>
      </c>
      <c r="J50" s="24"/>
      <c r="K50" s="24"/>
    </row>
    <row r="51" ht="24" customHeight="1" spans="1:11">
      <c r="A51" s="15"/>
      <c r="B51" s="15"/>
      <c r="C51" s="17" t="s">
        <v>107</v>
      </c>
      <c r="D51" s="18">
        <f>D50-D49</f>
        <v>45.4200000000001</v>
      </c>
      <c r="E51" s="19"/>
      <c r="F51" s="20"/>
      <c r="G51" s="20"/>
      <c r="H51" s="21"/>
      <c r="I51" s="15"/>
      <c r="J51" s="15"/>
      <c r="K51" s="15"/>
    </row>
    <row r="52" ht="24" customHeight="1" spans="1:11">
      <c r="A52" s="15" t="s">
        <v>379</v>
      </c>
      <c r="B52" s="16" t="s">
        <v>467</v>
      </c>
      <c r="C52" s="17" t="s">
        <v>26</v>
      </c>
      <c r="D52" s="18">
        <v>36867.34</v>
      </c>
      <c r="E52" s="19"/>
      <c r="F52" s="26"/>
      <c r="G52" s="26"/>
      <c r="H52" s="21"/>
      <c r="I52" s="15"/>
      <c r="J52" s="15"/>
      <c r="K52" s="15"/>
    </row>
    <row r="53" ht="24" customHeight="1" spans="1:11">
      <c r="A53" s="15"/>
      <c r="B53" s="16"/>
      <c r="C53" s="17" t="s">
        <v>106</v>
      </c>
      <c r="D53" s="18">
        <v>38710.71</v>
      </c>
      <c r="E53" s="19"/>
      <c r="F53" s="20"/>
      <c r="G53" s="20"/>
      <c r="H53" s="21"/>
      <c r="I53" s="15"/>
      <c r="J53" s="15"/>
      <c r="K53" s="15"/>
    </row>
    <row r="54" ht="24" customHeight="1" spans="1:11">
      <c r="A54" s="15"/>
      <c r="B54" s="16"/>
      <c r="C54" s="17" t="s">
        <v>107</v>
      </c>
      <c r="D54" s="18">
        <f>D53-D52</f>
        <v>1843.37</v>
      </c>
      <c r="E54" s="19"/>
      <c r="F54" s="20"/>
      <c r="G54" s="20"/>
      <c r="H54" s="21"/>
      <c r="I54" s="15"/>
      <c r="J54" s="15"/>
      <c r="K54" s="15"/>
    </row>
    <row r="55" ht="24" customHeight="1" spans="1:11">
      <c r="A55" s="15"/>
      <c r="B55" s="16"/>
      <c r="C55" s="17" t="s">
        <v>108</v>
      </c>
      <c r="D55" s="18">
        <f>IF(D52=0,0,D53/D52-1)*100</f>
        <v>5.00000813728358</v>
      </c>
      <c r="E55" s="19" t="s">
        <v>22</v>
      </c>
      <c r="F55" s="22">
        <v>-30</v>
      </c>
      <c r="G55" s="22">
        <v>30</v>
      </c>
      <c r="H55" s="23" t="s">
        <v>23</v>
      </c>
      <c r="I55" s="24"/>
      <c r="J55" s="24"/>
      <c r="K55" s="24"/>
    </row>
    <row r="56" ht="24" customHeight="1" spans="1:11">
      <c r="A56" s="15" t="s">
        <v>381</v>
      </c>
      <c r="B56" s="15" t="s">
        <v>468</v>
      </c>
      <c r="C56" s="17" t="s">
        <v>26</v>
      </c>
      <c r="D56" s="18">
        <v>231153.2</v>
      </c>
      <c r="E56" s="19" t="s">
        <v>22</v>
      </c>
      <c r="F56" s="22">
        <v>0</v>
      </c>
      <c r="G56" s="22">
        <v>0</v>
      </c>
      <c r="H56" s="23" t="s">
        <v>229</v>
      </c>
      <c r="I56" s="24" t="s">
        <v>469</v>
      </c>
      <c r="J56" s="24"/>
      <c r="K56" s="24"/>
    </row>
    <row r="57" ht="24" customHeight="1" spans="1:11">
      <c r="A57" s="15"/>
      <c r="B57" s="15"/>
      <c r="C57" s="17" t="s">
        <v>106</v>
      </c>
      <c r="D57" s="18">
        <v>242710.86</v>
      </c>
      <c r="E57" s="19" t="s">
        <v>22</v>
      </c>
      <c r="F57" s="22">
        <v>0</v>
      </c>
      <c r="G57" s="22">
        <v>0</v>
      </c>
      <c r="H57" s="23" t="s">
        <v>229</v>
      </c>
      <c r="I57" s="24" t="s">
        <v>470</v>
      </c>
      <c r="J57" s="24"/>
      <c r="K57" s="24"/>
    </row>
    <row r="58" ht="24" customHeight="1" spans="1:11">
      <c r="A58" s="15"/>
      <c r="B58" s="15"/>
      <c r="C58" s="17" t="s">
        <v>107</v>
      </c>
      <c r="D58" s="18">
        <f>D57-D56</f>
        <v>11557.66</v>
      </c>
      <c r="E58" s="19"/>
      <c r="F58" s="20"/>
      <c r="G58" s="20"/>
      <c r="H58" s="21"/>
      <c r="I58" s="15"/>
      <c r="J58" s="15"/>
      <c r="K58" s="15"/>
    </row>
    <row r="59" ht="24" customHeight="1" spans="1:11">
      <c r="A59" s="15"/>
      <c r="B59" s="15"/>
      <c r="C59" s="17" t="s">
        <v>108</v>
      </c>
      <c r="D59" s="18">
        <f>IF(D56=0,0,D57/D56-1)*100</f>
        <v>4.99999999999998</v>
      </c>
      <c r="E59" s="19"/>
      <c r="F59" s="26"/>
      <c r="G59" s="26"/>
      <c r="H59" s="21"/>
      <c r="I59" s="15"/>
      <c r="J59" s="15"/>
      <c r="K59" s="15"/>
    </row>
    <row r="60" ht="24" customHeight="1" spans="1:11">
      <c r="A60" s="15" t="s">
        <v>383</v>
      </c>
      <c r="B60" s="15" t="s">
        <v>384</v>
      </c>
      <c r="C60" s="17" t="s">
        <v>26</v>
      </c>
      <c r="D60" s="18">
        <v>231153.2</v>
      </c>
      <c r="E60" s="19" t="s">
        <v>22</v>
      </c>
      <c r="F60" s="22">
        <v>0</v>
      </c>
      <c r="G60" s="22">
        <v>0</v>
      </c>
      <c r="H60" s="23" t="s">
        <v>229</v>
      </c>
      <c r="I60" s="24" t="s">
        <v>471</v>
      </c>
      <c r="J60" s="24"/>
      <c r="K60" s="24"/>
    </row>
    <row r="61" ht="24" customHeight="1" spans="1:11">
      <c r="A61" s="15"/>
      <c r="B61" s="15"/>
      <c r="C61" s="17" t="s">
        <v>106</v>
      </c>
      <c r="D61" s="18">
        <v>242710.86</v>
      </c>
      <c r="E61" s="19" t="s">
        <v>22</v>
      </c>
      <c r="F61" s="22">
        <v>0</v>
      </c>
      <c r="G61" s="22">
        <v>0</v>
      </c>
      <c r="H61" s="23" t="s">
        <v>229</v>
      </c>
      <c r="I61" s="24" t="s">
        <v>472</v>
      </c>
      <c r="J61" s="24"/>
      <c r="K61" s="24"/>
    </row>
    <row r="62" ht="24" customHeight="1" spans="1:11">
      <c r="A62" s="12" t="s">
        <v>297</v>
      </c>
      <c r="B62" s="12"/>
      <c r="C62" s="13"/>
      <c r="D62" s="13"/>
      <c r="E62" s="13"/>
      <c r="F62" s="13"/>
      <c r="G62" s="13"/>
      <c r="H62" s="21"/>
      <c r="I62" s="13"/>
      <c r="J62" s="13"/>
      <c r="K62" s="13"/>
    </row>
    <row r="63" ht="24" customHeight="1" spans="1:11">
      <c r="A63" s="15" t="s">
        <v>385</v>
      </c>
      <c r="B63" s="16" t="s">
        <v>105</v>
      </c>
      <c r="C63" s="17" t="s">
        <v>26</v>
      </c>
      <c r="D63" s="18">
        <v>111272497.75</v>
      </c>
      <c r="E63" s="19"/>
      <c r="F63" s="20"/>
      <c r="G63" s="20"/>
      <c r="H63" s="21"/>
      <c r="I63" s="15"/>
      <c r="J63" s="15"/>
      <c r="K63" s="15"/>
    </row>
    <row r="64" ht="24" customHeight="1" spans="1:11">
      <c r="A64" s="15"/>
      <c r="B64" s="16"/>
      <c r="C64" s="17" t="s">
        <v>106</v>
      </c>
      <c r="D64" s="18">
        <v>118808812.24</v>
      </c>
      <c r="E64" s="19"/>
      <c r="F64" s="20"/>
      <c r="G64" s="20"/>
      <c r="H64" s="21"/>
      <c r="I64" s="15"/>
      <c r="J64" s="15"/>
      <c r="K64" s="15"/>
    </row>
    <row r="65" ht="24" customHeight="1" spans="1:11">
      <c r="A65" s="15"/>
      <c r="B65" s="16"/>
      <c r="C65" s="17" t="s">
        <v>107</v>
      </c>
      <c r="D65" s="18">
        <f>D64-D63</f>
        <v>7536314.48999999</v>
      </c>
      <c r="E65" s="19"/>
      <c r="F65" s="20"/>
      <c r="G65" s="20"/>
      <c r="H65" s="21"/>
      <c r="I65" s="15"/>
      <c r="J65" s="15"/>
      <c r="K65" s="15"/>
    </row>
    <row r="66" ht="24" customHeight="1" spans="1:11">
      <c r="A66" s="15"/>
      <c r="B66" s="16"/>
      <c r="C66" s="17" t="s">
        <v>108</v>
      </c>
      <c r="D66" s="18">
        <f>IF(D63=0,0,D64/D63-1)*100</f>
        <v>6.77284561988722</v>
      </c>
      <c r="E66" s="19" t="s">
        <v>22</v>
      </c>
      <c r="F66" s="22">
        <v>0</v>
      </c>
      <c r="G66" s="22">
        <v>20</v>
      </c>
      <c r="H66" s="23" t="s">
        <v>23</v>
      </c>
      <c r="I66" s="24"/>
      <c r="J66" s="24"/>
      <c r="K66" s="24"/>
    </row>
    <row r="67" ht="24" customHeight="1" spans="1:11">
      <c r="A67" s="15" t="s">
        <v>473</v>
      </c>
      <c r="B67" s="16" t="s">
        <v>425</v>
      </c>
      <c r="C67" s="17" t="s">
        <v>26</v>
      </c>
      <c r="D67" s="18">
        <v>37006594.15</v>
      </c>
      <c r="E67" s="19"/>
      <c r="F67" s="20"/>
      <c r="G67" s="20"/>
      <c r="H67" s="21"/>
      <c r="I67" s="15"/>
      <c r="J67" s="15"/>
      <c r="K67" s="15"/>
    </row>
    <row r="68" ht="24" customHeight="1" spans="1:11">
      <c r="A68" s="15"/>
      <c r="B68" s="16"/>
      <c r="C68" s="17" t="s">
        <v>106</v>
      </c>
      <c r="D68" s="18">
        <v>39805387.67</v>
      </c>
      <c r="E68" s="19"/>
      <c r="F68" s="20"/>
      <c r="G68" s="20"/>
      <c r="H68" s="21"/>
      <c r="I68" s="15"/>
      <c r="J68" s="15"/>
      <c r="K68" s="15"/>
    </row>
    <row r="69" ht="24" customHeight="1" spans="1:11">
      <c r="A69" s="15"/>
      <c r="B69" s="16"/>
      <c r="C69" s="17" t="s">
        <v>107</v>
      </c>
      <c r="D69" s="18">
        <f>D68-D67</f>
        <v>2798793.52</v>
      </c>
      <c r="E69" s="19"/>
      <c r="F69" s="20"/>
      <c r="G69" s="20"/>
      <c r="H69" s="21"/>
      <c r="I69" s="15"/>
      <c r="J69" s="15"/>
      <c r="K69" s="15"/>
    </row>
    <row r="70" ht="24" customHeight="1" spans="1:11">
      <c r="A70" s="15"/>
      <c r="B70" s="16"/>
      <c r="C70" s="17" t="s">
        <v>108</v>
      </c>
      <c r="D70" s="18">
        <f>IF(D67=0,0,D68/D67-1)*100</f>
        <v>7.56295893822481</v>
      </c>
      <c r="E70" s="19" t="s">
        <v>22</v>
      </c>
      <c r="F70" s="22">
        <v>0</v>
      </c>
      <c r="G70" s="22">
        <v>20</v>
      </c>
      <c r="H70" s="23" t="s">
        <v>23</v>
      </c>
      <c r="I70" s="24"/>
      <c r="J70" s="24"/>
      <c r="K70" s="24"/>
    </row>
    <row r="71" ht="24" customHeight="1" spans="1:11">
      <c r="A71" s="15" t="s">
        <v>474</v>
      </c>
      <c r="B71" s="15" t="s">
        <v>475</v>
      </c>
      <c r="C71" s="17" t="s">
        <v>26</v>
      </c>
      <c r="D71" s="18">
        <v>2181.86</v>
      </c>
      <c r="E71" s="19"/>
      <c r="F71" s="20"/>
      <c r="G71" s="20"/>
      <c r="H71" s="21"/>
      <c r="I71" s="15"/>
      <c r="J71" s="15"/>
      <c r="K71" s="15"/>
    </row>
    <row r="72" ht="24" customHeight="1" spans="1:11">
      <c r="A72" s="15"/>
      <c r="B72" s="15"/>
      <c r="C72" s="17" t="s">
        <v>106</v>
      </c>
      <c r="D72" s="18">
        <v>2235</v>
      </c>
      <c r="E72" s="19"/>
      <c r="F72" s="20"/>
      <c r="G72" s="20"/>
      <c r="H72" s="21"/>
      <c r="I72" s="15"/>
      <c r="J72" s="15"/>
      <c r="K72" s="15"/>
    </row>
    <row r="73" ht="24" customHeight="1" spans="1:11">
      <c r="A73" s="15"/>
      <c r="B73" s="15"/>
      <c r="C73" s="17" t="s">
        <v>107</v>
      </c>
      <c r="D73" s="18">
        <f>D72-D71</f>
        <v>53.1399999999999</v>
      </c>
      <c r="E73" s="19"/>
      <c r="F73" s="20"/>
      <c r="G73" s="20"/>
      <c r="H73" s="21"/>
      <c r="I73" s="15"/>
      <c r="J73" s="15"/>
      <c r="K73" s="15"/>
    </row>
    <row r="74" ht="24" customHeight="1" spans="1:11">
      <c r="A74" s="15"/>
      <c r="B74" s="15"/>
      <c r="C74" s="17" t="s">
        <v>108</v>
      </c>
      <c r="D74" s="18">
        <f>IF(D71=0,0,D72/D71-1)*100</f>
        <v>2.43553665221417</v>
      </c>
      <c r="E74" s="19" t="s">
        <v>22</v>
      </c>
      <c r="F74" s="22">
        <v>0</v>
      </c>
      <c r="G74" s="22">
        <v>15</v>
      </c>
      <c r="H74" s="23" t="s">
        <v>23</v>
      </c>
      <c r="I74" s="24"/>
      <c r="J74" s="24"/>
      <c r="K74" s="24"/>
    </row>
    <row r="75" ht="24" customHeight="1" spans="1:11">
      <c r="A75" s="15" t="s">
        <v>476</v>
      </c>
      <c r="B75" s="16" t="s">
        <v>477</v>
      </c>
      <c r="C75" s="17" t="s">
        <v>26</v>
      </c>
      <c r="D75" s="18">
        <v>15684186.92</v>
      </c>
      <c r="E75" s="19"/>
      <c r="F75" s="20"/>
      <c r="G75" s="20"/>
      <c r="H75" s="21"/>
      <c r="I75" s="15"/>
      <c r="J75" s="15"/>
      <c r="K75" s="15"/>
    </row>
    <row r="76" ht="24" customHeight="1" spans="1:11">
      <c r="A76" s="15"/>
      <c r="B76" s="16"/>
      <c r="C76" s="17" t="s">
        <v>106</v>
      </c>
      <c r="D76" s="18">
        <v>15968396.26</v>
      </c>
      <c r="E76" s="19"/>
      <c r="F76" s="20"/>
      <c r="G76" s="20"/>
      <c r="H76" s="21"/>
      <c r="I76" s="15"/>
      <c r="J76" s="15"/>
      <c r="K76" s="15"/>
    </row>
    <row r="77" ht="24" customHeight="1" spans="1:11">
      <c r="A77" s="15"/>
      <c r="B77" s="16"/>
      <c r="C77" s="17" t="s">
        <v>107</v>
      </c>
      <c r="D77" s="18">
        <f>D76-D75</f>
        <v>284209.34</v>
      </c>
      <c r="E77" s="19"/>
      <c r="F77" s="20"/>
      <c r="G77" s="20"/>
      <c r="H77" s="21"/>
      <c r="I77" s="15"/>
      <c r="J77" s="15"/>
      <c r="K77" s="15"/>
    </row>
    <row r="78" ht="24" customHeight="1" spans="1:11">
      <c r="A78" s="15"/>
      <c r="B78" s="16"/>
      <c r="C78" s="17" t="s">
        <v>108</v>
      </c>
      <c r="D78" s="18">
        <f>IF(D75=0,0,D76/D75-1)*100</f>
        <v>1.81207570051072</v>
      </c>
      <c r="E78" s="19" t="s">
        <v>22</v>
      </c>
      <c r="F78" s="22">
        <v>0</v>
      </c>
      <c r="G78" s="22">
        <v>15</v>
      </c>
      <c r="H78" s="23" t="s">
        <v>23</v>
      </c>
      <c r="I78" s="24"/>
      <c r="J78" s="24"/>
      <c r="K78" s="24"/>
    </row>
    <row r="79" ht="24" customHeight="1" spans="1:11">
      <c r="A79" s="15" t="s">
        <v>478</v>
      </c>
      <c r="B79" s="15" t="s">
        <v>479</v>
      </c>
      <c r="C79" s="17" t="s">
        <v>26</v>
      </c>
      <c r="D79" s="18">
        <f>IF(D184=0,0,D75/D184)</f>
        <v>2727.68468173913</v>
      </c>
      <c r="E79" s="19" t="s">
        <v>22</v>
      </c>
      <c r="F79" s="22">
        <v>5000</v>
      </c>
      <c r="G79" s="22">
        <v>22000</v>
      </c>
      <c r="H79" s="23" t="s">
        <v>229</v>
      </c>
      <c r="I79" s="24" t="s">
        <v>480</v>
      </c>
      <c r="J79" s="24"/>
      <c r="K79" s="24"/>
    </row>
    <row r="80" ht="24" customHeight="1" spans="1:11">
      <c r="A80" s="15"/>
      <c r="B80" s="15"/>
      <c r="C80" s="17" t="s">
        <v>106</v>
      </c>
      <c r="D80" s="18">
        <f>IF(D185=0,0,D76/D185)</f>
        <v>2750.80038931955</v>
      </c>
      <c r="E80" s="19" t="s">
        <v>22</v>
      </c>
      <c r="F80" s="22">
        <v>5000</v>
      </c>
      <c r="G80" s="22">
        <v>22000</v>
      </c>
      <c r="H80" s="23" t="s">
        <v>229</v>
      </c>
      <c r="I80" s="24" t="s">
        <v>480</v>
      </c>
      <c r="J80" s="24"/>
      <c r="K80" s="24"/>
    </row>
    <row r="81" ht="24" customHeight="1" spans="1:11">
      <c r="A81" s="15"/>
      <c r="B81" s="15"/>
      <c r="C81" s="17" t="s">
        <v>107</v>
      </c>
      <c r="D81" s="18">
        <f>D80-D79</f>
        <v>23.1157075804213</v>
      </c>
      <c r="E81" s="19"/>
      <c r="F81" s="20"/>
      <c r="G81" s="20"/>
      <c r="H81" s="21"/>
      <c r="I81" s="15"/>
      <c r="J81" s="15"/>
      <c r="K81" s="15"/>
    </row>
    <row r="82" ht="24" customHeight="1" spans="1:11">
      <c r="A82" s="15"/>
      <c r="B82" s="15"/>
      <c r="C82" s="17" t="s">
        <v>108</v>
      </c>
      <c r="D82" s="18">
        <f>IF(D79=0,0,D80/D79-1)*100</f>
        <v>0.847447937629031</v>
      </c>
      <c r="E82" s="19" t="s">
        <v>22</v>
      </c>
      <c r="F82" s="22">
        <v>0</v>
      </c>
      <c r="G82" s="22">
        <v>15</v>
      </c>
      <c r="H82" s="23" t="s">
        <v>23</v>
      </c>
      <c r="I82" s="24"/>
      <c r="J82" s="24"/>
      <c r="K82" s="24"/>
    </row>
    <row r="83" ht="24" customHeight="1" spans="1:11">
      <c r="A83" s="15" t="s">
        <v>481</v>
      </c>
      <c r="B83" s="16" t="s">
        <v>482</v>
      </c>
      <c r="C83" s="17" t="s">
        <v>26</v>
      </c>
      <c r="D83" s="18">
        <v>16871627.45</v>
      </c>
      <c r="E83" s="19"/>
      <c r="F83" s="20"/>
      <c r="G83" s="20"/>
      <c r="H83" s="21"/>
      <c r="I83" s="15"/>
      <c r="J83" s="15"/>
      <c r="K83" s="15"/>
    </row>
    <row r="84" ht="24" customHeight="1" spans="1:11">
      <c r="A84" s="15"/>
      <c r="B84" s="16"/>
      <c r="C84" s="17" t="s">
        <v>106</v>
      </c>
      <c r="D84" s="18">
        <v>19163672.64</v>
      </c>
      <c r="E84" s="19"/>
      <c r="F84" s="20"/>
      <c r="G84" s="20"/>
      <c r="H84" s="21"/>
      <c r="I84" s="15"/>
      <c r="J84" s="15"/>
      <c r="K84" s="15"/>
    </row>
    <row r="85" ht="24" customHeight="1" spans="1:11">
      <c r="A85" s="15"/>
      <c r="B85" s="16"/>
      <c r="C85" s="17" t="s">
        <v>107</v>
      </c>
      <c r="D85" s="18">
        <f>D84-D83</f>
        <v>2292045.19</v>
      </c>
      <c r="E85" s="19"/>
      <c r="F85" s="63"/>
      <c r="G85" s="63"/>
      <c r="H85" s="23"/>
      <c r="I85" s="24"/>
      <c r="J85" s="24"/>
      <c r="K85" s="24"/>
    </row>
    <row r="86" ht="24" customHeight="1" spans="1:11">
      <c r="A86" s="15"/>
      <c r="B86" s="16"/>
      <c r="C86" s="17" t="s">
        <v>108</v>
      </c>
      <c r="D86" s="18">
        <f>IF(D83=0,0,D84/D83-1)*100</f>
        <v>13.585205083461</v>
      </c>
      <c r="E86" s="19" t="s">
        <v>22</v>
      </c>
      <c r="F86" s="22">
        <v>0</v>
      </c>
      <c r="G86" s="22">
        <v>15</v>
      </c>
      <c r="H86" s="23" t="s">
        <v>23</v>
      </c>
      <c r="I86" s="24"/>
      <c r="J86" s="24"/>
      <c r="K86" s="24"/>
    </row>
    <row r="87" ht="24" customHeight="1" spans="1:11">
      <c r="A87" s="15" t="s">
        <v>483</v>
      </c>
      <c r="B87" s="15" t="s">
        <v>484</v>
      </c>
      <c r="C87" s="17" t="s">
        <v>26</v>
      </c>
      <c r="D87" s="18">
        <f>IF(D188=0,0,D83/D188)</f>
        <v>120.234227104609</v>
      </c>
      <c r="E87" s="19" t="s">
        <v>22</v>
      </c>
      <c r="F87" s="22">
        <v>120</v>
      </c>
      <c r="G87" s="22">
        <v>600</v>
      </c>
      <c r="H87" s="23" t="s">
        <v>23</v>
      </c>
      <c r="I87" s="24"/>
      <c r="J87" s="24"/>
      <c r="K87" s="24"/>
    </row>
    <row r="88" ht="24" customHeight="1" spans="1:11">
      <c r="A88" s="15"/>
      <c r="B88" s="15"/>
      <c r="C88" s="17" t="s">
        <v>106</v>
      </c>
      <c r="D88" s="18">
        <f>IF(D189=0,0,D84/D189)</f>
        <v>125.08679751702</v>
      </c>
      <c r="E88" s="19" t="s">
        <v>22</v>
      </c>
      <c r="F88" s="22">
        <v>120</v>
      </c>
      <c r="G88" s="22">
        <v>600</v>
      </c>
      <c r="H88" s="23" t="s">
        <v>23</v>
      </c>
      <c r="I88" s="24"/>
      <c r="J88" s="24"/>
      <c r="K88" s="24"/>
    </row>
    <row r="89" ht="24" customHeight="1" spans="1:11">
      <c r="A89" s="15"/>
      <c r="B89" s="15"/>
      <c r="C89" s="17" t="s">
        <v>107</v>
      </c>
      <c r="D89" s="18">
        <f>D88-D87</f>
        <v>4.85257041241125</v>
      </c>
      <c r="E89" s="19"/>
      <c r="F89" s="20"/>
      <c r="G89" s="20"/>
      <c r="H89" s="21"/>
      <c r="I89" s="15"/>
      <c r="J89" s="15"/>
      <c r="K89" s="15"/>
    </row>
    <row r="90" ht="24" customHeight="1" spans="1:11">
      <c r="A90" s="15"/>
      <c r="B90" s="15"/>
      <c r="C90" s="17" t="s">
        <v>108</v>
      </c>
      <c r="D90" s="18">
        <f>IF(D87=0,0,D88/D87-1)*100</f>
        <v>4.03593097345676</v>
      </c>
      <c r="E90" s="19" t="s">
        <v>22</v>
      </c>
      <c r="F90" s="22">
        <v>0</v>
      </c>
      <c r="G90" s="22">
        <v>15</v>
      </c>
      <c r="H90" s="23" t="s">
        <v>23</v>
      </c>
      <c r="I90" s="24"/>
      <c r="J90" s="24"/>
      <c r="K90" s="24"/>
    </row>
    <row r="91" ht="24" customHeight="1" spans="1:11">
      <c r="A91" s="15" t="s">
        <v>485</v>
      </c>
      <c r="B91" s="16" t="s">
        <v>486</v>
      </c>
      <c r="C91" s="17" t="s">
        <v>26</v>
      </c>
      <c r="D91" s="18">
        <v>447764.15</v>
      </c>
      <c r="E91" s="19"/>
      <c r="F91" s="20"/>
      <c r="G91" s="20"/>
      <c r="H91" s="21"/>
      <c r="I91" s="15"/>
      <c r="J91" s="15"/>
      <c r="K91" s="15"/>
    </row>
    <row r="92" ht="24" customHeight="1" spans="1:11">
      <c r="A92" s="15"/>
      <c r="B92" s="16"/>
      <c r="C92" s="17" t="s">
        <v>106</v>
      </c>
      <c r="D92" s="18">
        <v>470152.36</v>
      </c>
      <c r="E92" s="19"/>
      <c r="F92" s="20"/>
      <c r="G92" s="20"/>
      <c r="H92" s="21"/>
      <c r="I92" s="15"/>
      <c r="J92" s="15"/>
      <c r="K92" s="15"/>
    </row>
    <row r="93" ht="24" customHeight="1" spans="1:11">
      <c r="A93" s="15"/>
      <c r="B93" s="16"/>
      <c r="C93" s="17" t="s">
        <v>107</v>
      </c>
      <c r="D93" s="18">
        <f>D92-D91</f>
        <v>22388.21</v>
      </c>
      <c r="E93" s="19"/>
      <c r="F93" s="20"/>
      <c r="G93" s="20"/>
      <c r="H93" s="21"/>
      <c r="I93" s="15"/>
      <c r="J93" s="15"/>
      <c r="K93" s="15"/>
    </row>
    <row r="94" ht="24" customHeight="1" spans="1:11">
      <c r="A94" s="15"/>
      <c r="B94" s="16"/>
      <c r="C94" s="17" t="s">
        <v>108</v>
      </c>
      <c r="D94" s="18">
        <f>IF(D91=0,0,D92/D91-1)*100</f>
        <v>5.00000055832963</v>
      </c>
      <c r="E94" s="19" t="s">
        <v>22</v>
      </c>
      <c r="F94" s="22">
        <v>-10</v>
      </c>
      <c r="G94" s="22">
        <v>20</v>
      </c>
      <c r="H94" s="23" t="s">
        <v>23</v>
      </c>
      <c r="I94" s="24"/>
      <c r="J94" s="24"/>
      <c r="K94" s="24"/>
    </row>
    <row r="95" ht="24" customHeight="1" spans="1:11">
      <c r="A95" s="15" t="s">
        <v>487</v>
      </c>
      <c r="B95" s="15" t="s">
        <v>488</v>
      </c>
      <c r="C95" s="17" t="s">
        <v>26</v>
      </c>
      <c r="D95" s="18">
        <f>IF(D192=0,0,D91/D192)</f>
        <v>1111.07729528536</v>
      </c>
      <c r="E95" s="19" t="s">
        <v>22</v>
      </c>
      <c r="F95" s="22">
        <v>500</v>
      </c>
      <c r="G95" s="22">
        <v>5000</v>
      </c>
      <c r="H95" s="23" t="s">
        <v>23</v>
      </c>
      <c r="I95" s="24"/>
      <c r="J95" s="24"/>
      <c r="K95" s="24"/>
    </row>
    <row r="96" ht="24" customHeight="1" spans="1:11">
      <c r="A96" s="15"/>
      <c r="B96" s="15"/>
      <c r="C96" s="17" t="s">
        <v>106</v>
      </c>
      <c r="D96" s="18">
        <f>IF(D193=0,0,D92/D193)</f>
        <v>1146.71307317073</v>
      </c>
      <c r="E96" s="19" t="s">
        <v>22</v>
      </c>
      <c r="F96" s="22">
        <v>500</v>
      </c>
      <c r="G96" s="22">
        <v>5000</v>
      </c>
      <c r="H96" s="23" t="s">
        <v>23</v>
      </c>
      <c r="I96" s="24"/>
      <c r="J96" s="24"/>
      <c r="K96" s="24"/>
    </row>
    <row r="97" ht="24" customHeight="1" spans="1:11">
      <c r="A97" s="15"/>
      <c r="B97" s="15"/>
      <c r="C97" s="17" t="s">
        <v>107</v>
      </c>
      <c r="D97" s="18">
        <f>D96-D95</f>
        <v>35.6357778853717</v>
      </c>
      <c r="E97" s="19"/>
      <c r="F97" s="20"/>
      <c r="G97" s="20"/>
      <c r="H97" s="21"/>
      <c r="I97" s="15"/>
      <c r="J97" s="15"/>
      <c r="K97" s="15"/>
    </row>
    <row r="98" ht="24" customHeight="1" spans="1:11">
      <c r="A98" s="15"/>
      <c r="B98" s="15"/>
      <c r="C98" s="17" t="s">
        <v>108</v>
      </c>
      <c r="D98" s="18">
        <f>IF(D95=0,0,D96/D95-1)*100</f>
        <v>3.20731762196791</v>
      </c>
      <c r="E98" s="19" t="s">
        <v>22</v>
      </c>
      <c r="F98" s="22">
        <v>0</v>
      </c>
      <c r="G98" s="22">
        <v>15</v>
      </c>
      <c r="H98" s="23" t="s">
        <v>23</v>
      </c>
      <c r="I98" s="24"/>
      <c r="J98" s="24"/>
      <c r="K98" s="24"/>
    </row>
    <row r="99" ht="24" customHeight="1" spans="1:11">
      <c r="A99" s="15" t="s">
        <v>489</v>
      </c>
      <c r="B99" s="16" t="s">
        <v>490</v>
      </c>
      <c r="C99" s="17" t="s">
        <v>26</v>
      </c>
      <c r="D99" s="18">
        <v>4003015.63</v>
      </c>
      <c r="E99" s="19"/>
      <c r="F99" s="20"/>
      <c r="G99" s="20"/>
      <c r="H99" s="21"/>
      <c r="I99" s="15"/>
      <c r="J99" s="15"/>
      <c r="K99" s="15"/>
    </row>
    <row r="100" ht="24" customHeight="1" spans="1:11">
      <c r="A100" s="15"/>
      <c r="B100" s="16"/>
      <c r="C100" s="17" t="s">
        <v>106</v>
      </c>
      <c r="D100" s="18">
        <v>4203166.41</v>
      </c>
      <c r="E100" s="19"/>
      <c r="F100" s="20"/>
      <c r="G100" s="20"/>
      <c r="H100" s="21"/>
      <c r="I100" s="15"/>
      <c r="J100" s="15"/>
      <c r="K100" s="15"/>
    </row>
    <row r="101" ht="24" customHeight="1" spans="1:11">
      <c r="A101" s="15"/>
      <c r="B101" s="16"/>
      <c r="C101" s="17" t="s">
        <v>107</v>
      </c>
      <c r="D101" s="18">
        <f>D100-D99</f>
        <v>200150.78</v>
      </c>
      <c r="E101" s="19"/>
      <c r="F101" s="20"/>
      <c r="G101" s="20"/>
      <c r="H101" s="21"/>
      <c r="I101" s="15"/>
      <c r="J101" s="15"/>
      <c r="K101" s="15"/>
    </row>
    <row r="102" ht="24" customHeight="1" spans="1:11">
      <c r="A102" s="15"/>
      <c r="B102" s="16"/>
      <c r="C102" s="17" t="s">
        <v>108</v>
      </c>
      <c r="D102" s="18">
        <f>IF(D99=0,0,D100/D99-1)*100</f>
        <v>4.99999996252827</v>
      </c>
      <c r="E102" s="19" t="s">
        <v>22</v>
      </c>
      <c r="F102" s="22">
        <v>-10</v>
      </c>
      <c r="G102" s="22">
        <v>20</v>
      </c>
      <c r="H102" s="23" t="s">
        <v>23</v>
      </c>
      <c r="I102" s="24"/>
      <c r="J102" s="24"/>
      <c r="K102" s="24"/>
    </row>
    <row r="103" ht="24" customHeight="1" spans="1:11">
      <c r="A103" s="15" t="s">
        <v>491</v>
      </c>
      <c r="B103" s="15" t="s">
        <v>492</v>
      </c>
      <c r="C103" s="17" t="s">
        <v>26</v>
      </c>
      <c r="D103" s="18">
        <f>IF(D198=0,0,D99/D198)</f>
        <v>12470.4536760125</v>
      </c>
      <c r="E103" s="19" t="s">
        <v>22</v>
      </c>
      <c r="F103" s="22">
        <v>15000</v>
      </c>
      <c r="G103" s="22">
        <v>65000</v>
      </c>
      <c r="H103" s="23" t="s">
        <v>229</v>
      </c>
      <c r="I103" s="24" t="s">
        <v>493</v>
      </c>
      <c r="J103" s="24"/>
      <c r="K103" s="24"/>
    </row>
    <row r="104" ht="24" customHeight="1" spans="1:11">
      <c r="A104" s="15"/>
      <c r="B104" s="15"/>
      <c r="C104" s="17" t="s">
        <v>106</v>
      </c>
      <c r="D104" s="18">
        <f>IF(D199=0,0,D100/D199)</f>
        <v>12736.8679090909</v>
      </c>
      <c r="E104" s="19" t="s">
        <v>22</v>
      </c>
      <c r="F104" s="22">
        <v>16000</v>
      </c>
      <c r="G104" s="22">
        <v>68000</v>
      </c>
      <c r="H104" s="23" t="s">
        <v>229</v>
      </c>
      <c r="I104" s="24" t="s">
        <v>493</v>
      </c>
      <c r="J104" s="24"/>
      <c r="K104" s="24"/>
    </row>
    <row r="105" ht="24" customHeight="1" spans="1:11">
      <c r="A105" s="15"/>
      <c r="B105" s="15"/>
      <c r="C105" s="17" t="s">
        <v>107</v>
      </c>
      <c r="D105" s="18">
        <f>D104-D103</f>
        <v>266.414233078449</v>
      </c>
      <c r="E105" s="19"/>
      <c r="F105" s="20"/>
      <c r="G105" s="20"/>
      <c r="H105" s="21"/>
      <c r="I105" s="15"/>
      <c r="J105" s="15"/>
      <c r="K105" s="15"/>
    </row>
    <row r="106" ht="24" customHeight="1" spans="1:11">
      <c r="A106" s="15"/>
      <c r="B106" s="15"/>
      <c r="C106" s="17" t="s">
        <v>108</v>
      </c>
      <c r="D106" s="18">
        <f>IF(D103=0,0,D104/D103-1)*100</f>
        <v>2.13636359991385</v>
      </c>
      <c r="E106" s="19"/>
      <c r="F106" s="20"/>
      <c r="G106" s="20"/>
      <c r="H106" s="21"/>
      <c r="I106" s="15"/>
      <c r="J106" s="15"/>
      <c r="K106" s="15"/>
    </row>
    <row r="107" ht="24" customHeight="1" spans="1:11">
      <c r="A107" s="15" t="s">
        <v>392</v>
      </c>
      <c r="B107" s="16" t="s">
        <v>494</v>
      </c>
      <c r="C107" s="17" t="s">
        <v>26</v>
      </c>
      <c r="D107" s="18">
        <v>19037.74</v>
      </c>
      <c r="E107" s="19"/>
      <c r="F107" s="20"/>
      <c r="G107" s="20"/>
      <c r="H107" s="21"/>
      <c r="I107" s="15"/>
      <c r="J107" s="15"/>
      <c r="K107" s="15"/>
    </row>
    <row r="108" ht="24" customHeight="1" spans="1:11">
      <c r="A108" s="15"/>
      <c r="B108" s="16"/>
      <c r="C108" s="17" t="s">
        <v>106</v>
      </c>
      <c r="D108" s="18">
        <v>19989.63</v>
      </c>
      <c r="E108" s="19"/>
      <c r="F108" s="20"/>
      <c r="G108" s="20"/>
      <c r="H108" s="21"/>
      <c r="I108" s="15"/>
      <c r="J108" s="15"/>
      <c r="K108" s="15"/>
    </row>
    <row r="109" ht="24" customHeight="1" spans="1:11">
      <c r="A109" s="15"/>
      <c r="B109" s="16"/>
      <c r="C109" s="17" t="s">
        <v>107</v>
      </c>
      <c r="D109" s="18">
        <f>D108-D107</f>
        <v>951.889999999999</v>
      </c>
      <c r="E109" s="19"/>
      <c r="F109" s="20"/>
      <c r="G109" s="20"/>
      <c r="H109" s="21"/>
      <c r="I109" s="15"/>
      <c r="J109" s="15"/>
      <c r="K109" s="15"/>
    </row>
    <row r="110" ht="24" customHeight="1" spans="1:11">
      <c r="A110" s="15"/>
      <c r="B110" s="16"/>
      <c r="C110" s="17" t="s">
        <v>108</v>
      </c>
      <c r="D110" s="18">
        <f>IF(D107=0,0,D108/D107-1)*100</f>
        <v>5.00001575817297</v>
      </c>
      <c r="E110" s="19" t="s">
        <v>22</v>
      </c>
      <c r="F110" s="22">
        <v>-30</v>
      </c>
      <c r="G110" s="22">
        <v>30</v>
      </c>
      <c r="H110" s="23" t="s">
        <v>23</v>
      </c>
      <c r="I110" s="24"/>
      <c r="J110" s="24"/>
      <c r="K110" s="24"/>
    </row>
    <row r="111" ht="24" customHeight="1" spans="1:11">
      <c r="A111" s="15" t="s">
        <v>394</v>
      </c>
      <c r="B111" s="15" t="s">
        <v>495</v>
      </c>
      <c r="C111" s="17" t="s">
        <v>26</v>
      </c>
      <c r="D111" s="18">
        <v>608892.94</v>
      </c>
      <c r="E111" s="19" t="s">
        <v>22</v>
      </c>
      <c r="F111" s="22">
        <v>0</v>
      </c>
      <c r="G111" s="22">
        <v>0</v>
      </c>
      <c r="H111" s="23" t="s">
        <v>229</v>
      </c>
      <c r="I111" s="24" t="s">
        <v>496</v>
      </c>
      <c r="J111" s="24"/>
      <c r="K111" s="24"/>
    </row>
    <row r="112" ht="24" customHeight="1" spans="1:11">
      <c r="A112" s="15"/>
      <c r="B112" s="15"/>
      <c r="C112" s="17" t="s">
        <v>106</v>
      </c>
      <c r="D112" s="18">
        <v>639337.59</v>
      </c>
      <c r="E112" s="19" t="s">
        <v>22</v>
      </c>
      <c r="F112" s="22">
        <v>0</v>
      </c>
      <c r="G112" s="22">
        <v>0</v>
      </c>
      <c r="H112" s="23" t="s">
        <v>229</v>
      </c>
      <c r="I112" s="24" t="s">
        <v>497</v>
      </c>
      <c r="J112" s="24"/>
      <c r="K112" s="24"/>
    </row>
    <row r="113" ht="24" customHeight="1" spans="1:11">
      <c r="A113" s="15"/>
      <c r="B113" s="15"/>
      <c r="C113" s="17" t="s">
        <v>107</v>
      </c>
      <c r="D113" s="18">
        <f>D112-D111</f>
        <v>30444.65</v>
      </c>
      <c r="E113" s="19"/>
      <c r="F113" s="20"/>
      <c r="G113" s="20"/>
      <c r="H113" s="21"/>
      <c r="I113" s="15"/>
      <c r="J113" s="15"/>
      <c r="K113" s="15"/>
    </row>
    <row r="114" ht="24" customHeight="1" spans="1:11">
      <c r="A114" s="15"/>
      <c r="B114" s="15"/>
      <c r="C114" s="17" t="s">
        <v>108</v>
      </c>
      <c r="D114" s="18">
        <f>IF(D111=0,0,D112/D111-1)*100</f>
        <v>5.00000049269747</v>
      </c>
      <c r="E114" s="19"/>
      <c r="F114" s="20"/>
      <c r="G114" s="20"/>
      <c r="H114" s="21"/>
      <c r="I114" s="15"/>
      <c r="J114" s="15"/>
      <c r="K114" s="15"/>
    </row>
    <row r="115" ht="24" customHeight="1" spans="1:11">
      <c r="A115" s="15" t="s">
        <v>498</v>
      </c>
      <c r="B115" s="15" t="s">
        <v>499</v>
      </c>
      <c r="C115" s="17" t="s">
        <v>26</v>
      </c>
      <c r="D115" s="25">
        <v>0</v>
      </c>
      <c r="E115" s="19"/>
      <c r="F115" s="20"/>
      <c r="G115" s="20"/>
      <c r="H115" s="62"/>
      <c r="I115" s="15"/>
      <c r="J115" s="15"/>
      <c r="K115" s="15"/>
    </row>
    <row r="116" ht="24" customHeight="1" spans="1:11">
      <c r="A116" s="15"/>
      <c r="B116" s="15"/>
      <c r="C116" s="17" t="s">
        <v>106</v>
      </c>
      <c r="D116" s="25">
        <v>0</v>
      </c>
      <c r="E116" s="19"/>
      <c r="F116" s="20"/>
      <c r="G116" s="20"/>
      <c r="H116" s="62"/>
      <c r="I116" s="15"/>
      <c r="J116" s="15"/>
      <c r="K116" s="15"/>
    </row>
    <row r="117" ht="24" customHeight="1" spans="1:11">
      <c r="A117" s="15"/>
      <c r="B117" s="15"/>
      <c r="C117" s="17" t="s">
        <v>107</v>
      </c>
      <c r="D117" s="18">
        <f>D116-D115</f>
        <v>0</v>
      </c>
      <c r="E117" s="19"/>
      <c r="F117" s="20"/>
      <c r="G117" s="20"/>
      <c r="H117" s="21"/>
      <c r="I117" s="15"/>
      <c r="J117" s="15"/>
      <c r="K117" s="15"/>
    </row>
    <row r="118" ht="24" customHeight="1" spans="1:11">
      <c r="A118" s="15"/>
      <c r="B118" s="15"/>
      <c r="C118" s="17" t="s">
        <v>108</v>
      </c>
      <c r="D118" s="18">
        <f>IF(D115=0,0,D116/D115-1)*100</f>
        <v>0</v>
      </c>
      <c r="E118" s="19" t="s">
        <v>22</v>
      </c>
      <c r="F118" s="22">
        <v>0</v>
      </c>
      <c r="G118" s="22">
        <v>30</v>
      </c>
      <c r="H118" s="23" t="s">
        <v>23</v>
      </c>
      <c r="I118" s="24"/>
      <c r="J118" s="24"/>
      <c r="K118" s="24"/>
    </row>
    <row r="119" ht="24" customHeight="1" spans="1:11">
      <c r="A119" s="15" t="s">
        <v>500</v>
      </c>
      <c r="B119" s="15" t="s">
        <v>501</v>
      </c>
      <c r="C119" s="17" t="s">
        <v>26</v>
      </c>
      <c r="D119" s="18">
        <f>IF(D204=0,0,D115/D204)</f>
        <v>0</v>
      </c>
      <c r="E119" s="19" t="s">
        <v>22</v>
      </c>
      <c r="F119" s="22">
        <v>50</v>
      </c>
      <c r="G119" s="22">
        <v>150</v>
      </c>
      <c r="H119" s="23" t="s">
        <v>23</v>
      </c>
      <c r="I119" s="24"/>
      <c r="J119" s="24"/>
      <c r="K119" s="24"/>
    </row>
    <row r="120" ht="24" customHeight="1" spans="1:11">
      <c r="A120" s="15"/>
      <c r="B120" s="15"/>
      <c r="C120" s="17" t="s">
        <v>106</v>
      </c>
      <c r="D120" s="18">
        <f>IF(D205=0,0,D116/D205)</f>
        <v>0</v>
      </c>
      <c r="E120" s="19" t="s">
        <v>22</v>
      </c>
      <c r="F120" s="22">
        <v>50</v>
      </c>
      <c r="G120" s="22">
        <v>150</v>
      </c>
      <c r="H120" s="23" t="s">
        <v>23</v>
      </c>
      <c r="I120" s="24"/>
      <c r="J120" s="24"/>
      <c r="K120" s="24"/>
    </row>
    <row r="121" ht="24" customHeight="1" spans="1:11">
      <c r="A121" s="15"/>
      <c r="B121" s="15"/>
      <c r="C121" s="17" t="s">
        <v>107</v>
      </c>
      <c r="D121" s="18">
        <f>D120-D119</f>
        <v>0</v>
      </c>
      <c r="E121" s="19"/>
      <c r="F121" s="20"/>
      <c r="G121" s="20"/>
      <c r="H121" s="21"/>
      <c r="I121" s="15"/>
      <c r="J121" s="15"/>
      <c r="K121" s="15"/>
    </row>
    <row r="122" ht="24" customHeight="1" spans="1:11">
      <c r="A122" s="15"/>
      <c r="B122" s="15"/>
      <c r="C122" s="17" t="s">
        <v>108</v>
      </c>
      <c r="D122" s="18">
        <f>IF(D119=0,0,D120/D119-1)*100</f>
        <v>0</v>
      </c>
      <c r="E122" s="19" t="s">
        <v>22</v>
      </c>
      <c r="F122" s="22">
        <v>0</v>
      </c>
      <c r="G122" s="22">
        <v>30</v>
      </c>
      <c r="H122" s="23" t="s">
        <v>23</v>
      </c>
      <c r="I122" s="24"/>
      <c r="J122" s="24"/>
      <c r="K122" s="24"/>
    </row>
    <row r="123" ht="24" customHeight="1" spans="1:11">
      <c r="A123" s="15" t="s">
        <v>502</v>
      </c>
      <c r="B123" s="15" t="s">
        <v>460</v>
      </c>
      <c r="C123" s="17" t="s">
        <v>26</v>
      </c>
      <c r="D123" s="25">
        <v>0</v>
      </c>
      <c r="E123" s="19"/>
      <c r="F123" s="20"/>
      <c r="G123" s="20"/>
      <c r="H123" s="62"/>
      <c r="I123" s="15"/>
      <c r="J123" s="15"/>
      <c r="K123" s="15"/>
    </row>
    <row r="124" ht="24" customHeight="1" spans="1:11">
      <c r="A124" s="15"/>
      <c r="B124" s="15"/>
      <c r="C124" s="17" t="s">
        <v>106</v>
      </c>
      <c r="D124" s="25">
        <v>0</v>
      </c>
      <c r="E124" s="19"/>
      <c r="F124" s="20"/>
      <c r="G124" s="20"/>
      <c r="H124" s="62"/>
      <c r="I124" s="15"/>
      <c r="J124" s="15"/>
      <c r="K124" s="15"/>
    </row>
    <row r="125" ht="24" customHeight="1" spans="1:11">
      <c r="A125" s="15"/>
      <c r="B125" s="15"/>
      <c r="C125" s="17" t="s">
        <v>107</v>
      </c>
      <c r="D125" s="18">
        <f>D124-D123</f>
        <v>0</v>
      </c>
      <c r="E125" s="19"/>
      <c r="F125" s="20"/>
      <c r="G125" s="20"/>
      <c r="H125" s="21"/>
      <c r="I125" s="15"/>
      <c r="J125" s="15"/>
      <c r="K125" s="15"/>
    </row>
    <row r="126" ht="24" customHeight="1" spans="1:11">
      <c r="A126" s="15"/>
      <c r="B126" s="15"/>
      <c r="C126" s="17" t="s">
        <v>108</v>
      </c>
      <c r="D126" s="18">
        <f>IF(D123=0,0,D124/D123-1)*100</f>
        <v>0</v>
      </c>
      <c r="E126" s="19"/>
      <c r="F126" s="20"/>
      <c r="G126" s="20"/>
      <c r="H126" s="21"/>
      <c r="I126" s="15"/>
      <c r="J126" s="15"/>
      <c r="K126" s="15"/>
    </row>
    <row r="127" ht="24" customHeight="1" spans="1:11">
      <c r="A127" s="15" t="s">
        <v>503</v>
      </c>
      <c r="B127" s="15" t="s">
        <v>504</v>
      </c>
      <c r="C127" s="17" t="s">
        <v>26</v>
      </c>
      <c r="D127" s="18">
        <f>(D111-D115)-D123</f>
        <v>608892.94</v>
      </c>
      <c r="E127" s="19" t="s">
        <v>22</v>
      </c>
      <c r="F127" s="22">
        <v>0</v>
      </c>
      <c r="G127" s="22">
        <v>0</v>
      </c>
      <c r="H127" s="23" t="s">
        <v>229</v>
      </c>
      <c r="I127" s="24" t="s">
        <v>496</v>
      </c>
      <c r="J127" s="24"/>
      <c r="K127" s="24"/>
    </row>
    <row r="128" ht="24" customHeight="1" spans="1:11">
      <c r="A128" s="15"/>
      <c r="B128" s="15"/>
      <c r="C128" s="17" t="s">
        <v>106</v>
      </c>
      <c r="D128" s="18">
        <f>(D112-D116)-D124</f>
        <v>639337.59</v>
      </c>
      <c r="E128" s="19" t="s">
        <v>22</v>
      </c>
      <c r="F128" s="22">
        <v>0</v>
      </c>
      <c r="G128" s="22">
        <v>0</v>
      </c>
      <c r="H128" s="23" t="s">
        <v>229</v>
      </c>
      <c r="I128" s="24" t="s">
        <v>497</v>
      </c>
      <c r="J128" s="24"/>
      <c r="K128" s="24"/>
    </row>
    <row r="129" ht="24" customHeight="1" spans="1:11">
      <c r="A129" s="15"/>
      <c r="B129" s="15"/>
      <c r="C129" s="17" t="s">
        <v>107</v>
      </c>
      <c r="D129" s="18">
        <f>D128-D127</f>
        <v>30444.65</v>
      </c>
      <c r="E129" s="19"/>
      <c r="F129" s="20"/>
      <c r="G129" s="20"/>
      <c r="H129" s="21"/>
      <c r="I129" s="15"/>
      <c r="J129" s="15"/>
      <c r="K129" s="15"/>
    </row>
    <row r="130" ht="24" customHeight="1" spans="1:11">
      <c r="A130" s="15"/>
      <c r="B130" s="15"/>
      <c r="C130" s="17" t="s">
        <v>108</v>
      </c>
      <c r="D130" s="18">
        <f>IF(D127=0,0,D128/D127-1)*100</f>
        <v>5.00000049269747</v>
      </c>
      <c r="E130" s="19"/>
      <c r="F130" s="20"/>
      <c r="G130" s="20"/>
      <c r="H130" s="21"/>
      <c r="I130" s="15"/>
      <c r="J130" s="15"/>
      <c r="K130" s="15"/>
    </row>
    <row r="131" ht="24" customHeight="1" spans="1:11">
      <c r="A131" s="12" t="s">
        <v>306</v>
      </c>
      <c r="B131" s="12"/>
      <c r="C131" s="13"/>
      <c r="D131" s="13"/>
      <c r="E131" s="13"/>
      <c r="F131" s="13"/>
      <c r="G131" s="13"/>
      <c r="H131" s="21"/>
      <c r="I131" s="13"/>
      <c r="J131" s="13"/>
      <c r="K131" s="13"/>
    </row>
    <row r="132" ht="24" customHeight="1" spans="1:11">
      <c r="A132" s="15" t="s">
        <v>176</v>
      </c>
      <c r="B132" s="16" t="s">
        <v>122</v>
      </c>
      <c r="C132" s="17" t="s">
        <v>26</v>
      </c>
      <c r="D132" s="18">
        <v>0</v>
      </c>
      <c r="E132" s="19" t="s">
        <v>22</v>
      </c>
      <c r="F132" s="22">
        <v>0</v>
      </c>
      <c r="G132" s="20"/>
      <c r="H132" s="23" t="s">
        <v>23</v>
      </c>
      <c r="I132" s="24"/>
      <c r="J132" s="24"/>
      <c r="K132" s="24"/>
    </row>
    <row r="133" ht="24" customHeight="1" spans="1:11">
      <c r="A133" s="15"/>
      <c r="B133" s="16"/>
      <c r="C133" s="17" t="s">
        <v>106</v>
      </c>
      <c r="D133" s="18">
        <v>0</v>
      </c>
      <c r="E133" s="19" t="s">
        <v>22</v>
      </c>
      <c r="F133" s="22">
        <v>0</v>
      </c>
      <c r="G133" s="20"/>
      <c r="H133" s="23" t="s">
        <v>23</v>
      </c>
      <c r="I133" s="24"/>
      <c r="J133" s="24"/>
      <c r="K133" s="24"/>
    </row>
    <row r="134" ht="24" customHeight="1" spans="1:11">
      <c r="A134" s="15"/>
      <c r="B134" s="16"/>
      <c r="C134" s="17" t="s">
        <v>107</v>
      </c>
      <c r="D134" s="18">
        <f>D133-D132</f>
        <v>0</v>
      </c>
      <c r="E134" s="19"/>
      <c r="F134" s="20"/>
      <c r="G134" s="20"/>
      <c r="H134" s="21"/>
      <c r="I134" s="15"/>
      <c r="J134" s="15"/>
      <c r="K134" s="15"/>
    </row>
    <row r="135" ht="24" customHeight="1" spans="1:11">
      <c r="A135" s="15"/>
      <c r="B135" s="16"/>
      <c r="C135" s="17" t="s">
        <v>108</v>
      </c>
      <c r="D135" s="18">
        <f>IF(D132=0,0,D133/D132-1)*100</f>
        <v>0</v>
      </c>
      <c r="E135" s="19"/>
      <c r="F135" s="20"/>
      <c r="G135" s="20"/>
      <c r="H135" s="21"/>
      <c r="I135" s="15"/>
      <c r="J135" s="15"/>
      <c r="K135" s="15"/>
    </row>
    <row r="136" ht="24" customHeight="1" spans="1:11">
      <c r="A136" s="15" t="s">
        <v>505</v>
      </c>
      <c r="B136" s="16" t="s">
        <v>122</v>
      </c>
      <c r="C136" s="17" t="s">
        <v>26</v>
      </c>
      <c r="D136" s="18">
        <v>0</v>
      </c>
      <c r="E136" s="19" t="s">
        <v>22</v>
      </c>
      <c r="F136" s="22">
        <v>0</v>
      </c>
      <c r="G136" s="20"/>
      <c r="H136" s="23" t="s">
        <v>23</v>
      </c>
      <c r="I136" s="24"/>
      <c r="J136" s="24"/>
      <c r="K136" s="24"/>
    </row>
    <row r="137" ht="24" customHeight="1" spans="1:11">
      <c r="A137" s="15"/>
      <c r="B137" s="16"/>
      <c r="C137" s="17" t="s">
        <v>106</v>
      </c>
      <c r="D137" s="18">
        <v>0</v>
      </c>
      <c r="E137" s="19" t="s">
        <v>22</v>
      </c>
      <c r="F137" s="22">
        <v>0</v>
      </c>
      <c r="G137" s="20"/>
      <c r="H137" s="23" t="s">
        <v>23</v>
      </c>
      <c r="I137" s="24"/>
      <c r="J137" s="24"/>
      <c r="K137" s="24"/>
    </row>
    <row r="138" ht="24" customHeight="1" spans="1:11">
      <c r="A138" s="15"/>
      <c r="B138" s="16"/>
      <c r="C138" s="17" t="s">
        <v>107</v>
      </c>
      <c r="D138" s="18">
        <f>D137-D136</f>
        <v>0</v>
      </c>
      <c r="E138" s="19"/>
      <c r="F138" s="20"/>
      <c r="G138" s="20"/>
      <c r="H138" s="21"/>
      <c r="I138" s="15"/>
      <c r="J138" s="15"/>
      <c r="K138" s="15"/>
    </row>
    <row r="139" ht="24" customHeight="1" spans="1:11">
      <c r="A139" s="15"/>
      <c r="B139" s="16"/>
      <c r="C139" s="17" t="s">
        <v>108</v>
      </c>
      <c r="D139" s="18">
        <f>IF(D136=0,0,D137/D136-1)*100</f>
        <v>0</v>
      </c>
      <c r="E139" s="19"/>
      <c r="F139" s="20"/>
      <c r="G139" s="20"/>
      <c r="H139" s="21"/>
      <c r="I139" s="15"/>
      <c r="J139" s="15"/>
      <c r="K139" s="15"/>
    </row>
    <row r="140" ht="24" customHeight="1" spans="1:11">
      <c r="A140" s="15" t="s">
        <v>177</v>
      </c>
      <c r="B140" s="16" t="s">
        <v>122</v>
      </c>
      <c r="C140" s="17" t="s">
        <v>26</v>
      </c>
      <c r="D140" s="18">
        <v>43469.66</v>
      </c>
      <c r="E140" s="19" t="s">
        <v>22</v>
      </c>
      <c r="F140" s="22">
        <v>0</v>
      </c>
      <c r="G140" s="20"/>
      <c r="H140" s="23" t="s">
        <v>23</v>
      </c>
      <c r="I140" s="24"/>
      <c r="J140" s="24"/>
      <c r="K140" s="24"/>
    </row>
    <row r="141" ht="24" customHeight="1" spans="1:11">
      <c r="A141" s="15"/>
      <c r="B141" s="16"/>
      <c r="C141" s="17" t="s">
        <v>106</v>
      </c>
      <c r="D141" s="18">
        <v>43469.66</v>
      </c>
      <c r="E141" s="19" t="s">
        <v>22</v>
      </c>
      <c r="F141" s="22">
        <v>0</v>
      </c>
      <c r="G141" s="20"/>
      <c r="H141" s="23" t="s">
        <v>23</v>
      </c>
      <c r="I141" s="24"/>
      <c r="J141" s="24"/>
      <c r="K141" s="24"/>
    </row>
    <row r="142" ht="24" customHeight="1" spans="1:11">
      <c r="A142" s="15"/>
      <c r="B142" s="16"/>
      <c r="C142" s="17" t="s">
        <v>107</v>
      </c>
      <c r="D142" s="18">
        <f>D141-D140</f>
        <v>0</v>
      </c>
      <c r="E142" s="19"/>
      <c r="F142" s="20"/>
      <c r="G142" s="20"/>
      <c r="H142" s="21"/>
      <c r="I142" s="15"/>
      <c r="J142" s="15"/>
      <c r="K142" s="15"/>
    </row>
    <row r="143" ht="24" customHeight="1" spans="1:11">
      <c r="A143" s="15"/>
      <c r="B143" s="16"/>
      <c r="C143" s="17" t="s">
        <v>108</v>
      </c>
      <c r="D143" s="18">
        <f>IF(D140=0,0,D141/D140-1)*100</f>
        <v>0</v>
      </c>
      <c r="E143" s="19"/>
      <c r="F143" s="20"/>
      <c r="G143" s="20"/>
      <c r="H143" s="21"/>
      <c r="I143" s="15"/>
      <c r="J143" s="15"/>
      <c r="K143" s="15"/>
    </row>
    <row r="144" ht="24" customHeight="1" spans="1:11">
      <c r="A144" s="15" t="s">
        <v>506</v>
      </c>
      <c r="B144" s="16" t="s">
        <v>122</v>
      </c>
      <c r="C144" s="17" t="s">
        <v>26</v>
      </c>
      <c r="D144" s="18">
        <v>43469.66</v>
      </c>
      <c r="E144" s="19" t="s">
        <v>22</v>
      </c>
      <c r="F144" s="22">
        <v>0</v>
      </c>
      <c r="G144" s="20"/>
      <c r="H144" s="23" t="s">
        <v>23</v>
      </c>
      <c r="I144" s="24"/>
      <c r="J144" s="24"/>
      <c r="K144" s="24"/>
    </row>
    <row r="145" ht="24" customHeight="1" spans="1:11">
      <c r="A145" s="15"/>
      <c r="B145" s="16"/>
      <c r="C145" s="17" t="s">
        <v>106</v>
      </c>
      <c r="D145" s="18">
        <v>43469.66</v>
      </c>
      <c r="E145" s="19" t="s">
        <v>22</v>
      </c>
      <c r="F145" s="22">
        <v>0</v>
      </c>
      <c r="G145" s="20"/>
      <c r="H145" s="23" t="s">
        <v>23</v>
      </c>
      <c r="I145" s="24"/>
      <c r="J145" s="24"/>
      <c r="K145" s="24"/>
    </row>
    <row r="146" ht="24" customHeight="1" spans="1:11">
      <c r="A146" s="15"/>
      <c r="B146" s="16"/>
      <c r="C146" s="17" t="s">
        <v>107</v>
      </c>
      <c r="D146" s="18">
        <f>D145-D144</f>
        <v>0</v>
      </c>
      <c r="E146" s="19"/>
      <c r="F146" s="20"/>
      <c r="G146" s="20"/>
      <c r="H146" s="21"/>
      <c r="I146" s="15"/>
      <c r="J146" s="15"/>
      <c r="K146" s="15"/>
    </row>
    <row r="147" ht="24" customHeight="1" spans="1:11">
      <c r="A147" s="15"/>
      <c r="B147" s="16"/>
      <c r="C147" s="17" t="s">
        <v>108</v>
      </c>
      <c r="D147" s="18">
        <f>IF(D144=0,0,D145/D144-1)*100</f>
        <v>0</v>
      </c>
      <c r="E147" s="19"/>
      <c r="F147" s="20"/>
      <c r="G147" s="20"/>
      <c r="H147" s="21"/>
      <c r="I147" s="15"/>
      <c r="J147" s="15"/>
      <c r="K147" s="15"/>
    </row>
    <row r="148" ht="24" customHeight="1" spans="1:11">
      <c r="A148" s="15" t="s">
        <v>178</v>
      </c>
      <c r="B148" s="15" t="s">
        <v>179</v>
      </c>
      <c r="C148" s="17" t="s">
        <v>26</v>
      </c>
      <c r="D148" s="18">
        <f>IF(D63=0,0,D140/D63*12)</f>
        <v>0.00468791417958442</v>
      </c>
      <c r="E148" s="19" t="s">
        <v>22</v>
      </c>
      <c r="F148" s="22">
        <v>6</v>
      </c>
      <c r="G148" s="20"/>
      <c r="H148" s="23" t="s">
        <v>229</v>
      </c>
      <c r="I148" s="24" t="s">
        <v>507</v>
      </c>
      <c r="J148" s="24"/>
      <c r="K148" s="24"/>
    </row>
    <row r="149" ht="24" customHeight="1" spans="1:11">
      <c r="A149" s="15"/>
      <c r="B149" s="15"/>
      <c r="C149" s="17" t="s">
        <v>106</v>
      </c>
      <c r="D149" s="18">
        <f>IF(D64=0,0,D141/D64*12)</f>
        <v>0.00439054906925816</v>
      </c>
      <c r="E149" s="19" t="s">
        <v>22</v>
      </c>
      <c r="F149" s="22">
        <v>6</v>
      </c>
      <c r="G149" s="20"/>
      <c r="H149" s="23" t="s">
        <v>229</v>
      </c>
      <c r="I149" s="24" t="s">
        <v>508</v>
      </c>
      <c r="J149" s="24"/>
      <c r="K149" s="24"/>
    </row>
    <row r="150" ht="24" customHeight="1" spans="1:11">
      <c r="A150" s="15"/>
      <c r="B150" s="15"/>
      <c r="C150" s="17" t="s">
        <v>107</v>
      </c>
      <c r="D150" s="18">
        <f>D149-D148</f>
        <v>-0.000297365110326252</v>
      </c>
      <c r="E150" s="19"/>
      <c r="F150" s="20"/>
      <c r="G150" s="20"/>
      <c r="H150" s="21"/>
      <c r="I150" s="15"/>
      <c r="J150" s="15"/>
      <c r="K150" s="15"/>
    </row>
    <row r="151" ht="24" customHeight="1" spans="1:11">
      <c r="A151" s="15"/>
      <c r="B151" s="15"/>
      <c r="C151" s="17" t="s">
        <v>108</v>
      </c>
      <c r="D151" s="18">
        <f>IF(D148=0,0,D149/D148-1)*100</f>
        <v>-6.34322854333083</v>
      </c>
      <c r="E151" s="19"/>
      <c r="F151" s="20"/>
      <c r="G151" s="20"/>
      <c r="H151" s="21"/>
      <c r="I151" s="15"/>
      <c r="J151" s="15"/>
      <c r="K151" s="15"/>
    </row>
    <row r="152" ht="24" customHeight="1" spans="1:11">
      <c r="A152" s="15" t="s">
        <v>509</v>
      </c>
      <c r="B152" s="15" t="s">
        <v>179</v>
      </c>
      <c r="C152" s="17" t="s">
        <v>26</v>
      </c>
      <c r="D152" s="18">
        <v>0.02</v>
      </c>
      <c r="E152" s="19" t="s">
        <v>22</v>
      </c>
      <c r="F152" s="22">
        <v>6</v>
      </c>
      <c r="G152" s="20"/>
      <c r="H152" s="23" t="s">
        <v>229</v>
      </c>
      <c r="I152" s="24" t="s">
        <v>510</v>
      </c>
      <c r="J152" s="24"/>
      <c r="K152" s="24"/>
    </row>
    <row r="153" ht="24" customHeight="1" spans="1:11">
      <c r="A153" s="15"/>
      <c r="B153" s="15"/>
      <c r="C153" s="17" t="s">
        <v>106</v>
      </c>
      <c r="D153" s="18">
        <v>0.02</v>
      </c>
      <c r="E153" s="19" t="s">
        <v>22</v>
      </c>
      <c r="F153" s="22">
        <v>6</v>
      </c>
      <c r="G153" s="20"/>
      <c r="H153" s="23" t="s">
        <v>229</v>
      </c>
      <c r="I153" s="24" t="s">
        <v>511</v>
      </c>
      <c r="J153" s="24"/>
      <c r="K153" s="24"/>
    </row>
    <row r="154" ht="24" customHeight="1" spans="1:11">
      <c r="A154" s="15"/>
      <c r="B154" s="15"/>
      <c r="C154" s="17" t="s">
        <v>107</v>
      </c>
      <c r="D154" s="18">
        <f>D153-D152</f>
        <v>0</v>
      </c>
      <c r="E154" s="19"/>
      <c r="F154" s="20"/>
      <c r="G154" s="20"/>
      <c r="H154" s="21"/>
      <c r="I154" s="15"/>
      <c r="J154" s="15"/>
      <c r="K154" s="15"/>
    </row>
    <row r="155" ht="24" customHeight="1" spans="1:11">
      <c r="A155" s="15"/>
      <c r="B155" s="15"/>
      <c r="C155" s="17" t="s">
        <v>108</v>
      </c>
      <c r="D155" s="18">
        <f>IF(D152=0,0,D153/D152-1)*100</f>
        <v>0</v>
      </c>
      <c r="E155" s="19"/>
      <c r="F155" s="20"/>
      <c r="G155" s="20"/>
      <c r="H155" s="21"/>
      <c r="I155" s="15"/>
      <c r="J155" s="15"/>
      <c r="K155" s="15"/>
    </row>
    <row r="156" ht="24" customHeight="1" spans="1:11">
      <c r="A156" s="12" t="s">
        <v>311</v>
      </c>
      <c r="B156" s="12"/>
      <c r="C156" s="13"/>
      <c r="D156" s="61"/>
      <c r="E156" s="61"/>
      <c r="F156" s="61"/>
      <c r="G156" s="61"/>
      <c r="H156" s="21"/>
      <c r="I156" s="177"/>
      <c r="J156" s="177"/>
      <c r="K156" s="177"/>
    </row>
    <row r="157" ht="24" customHeight="1" spans="1:11">
      <c r="A157" s="15" t="s">
        <v>181</v>
      </c>
      <c r="B157" s="16" t="s">
        <v>428</v>
      </c>
      <c r="C157" s="17" t="s">
        <v>26</v>
      </c>
      <c r="D157" s="18">
        <v>16961</v>
      </c>
      <c r="E157" s="19"/>
      <c r="F157" s="20"/>
      <c r="G157" s="20"/>
      <c r="H157" s="21"/>
      <c r="I157" s="15"/>
      <c r="J157" s="15"/>
      <c r="K157" s="15"/>
    </row>
    <row r="158" ht="24" customHeight="1" spans="1:11">
      <c r="A158" s="15"/>
      <c r="B158" s="16"/>
      <c r="C158" s="17" t="s">
        <v>106</v>
      </c>
      <c r="D158" s="18">
        <v>17810</v>
      </c>
      <c r="E158" s="19"/>
      <c r="F158" s="20"/>
      <c r="G158" s="20"/>
      <c r="H158" s="21"/>
      <c r="I158" s="15"/>
      <c r="J158" s="15"/>
      <c r="K158" s="15"/>
    </row>
    <row r="159" ht="24" customHeight="1" spans="1:11">
      <c r="A159" s="15"/>
      <c r="B159" s="16"/>
      <c r="C159" s="17" t="s">
        <v>107</v>
      </c>
      <c r="D159" s="18">
        <f>D158-D157</f>
        <v>849</v>
      </c>
      <c r="E159" s="19"/>
      <c r="F159" s="20"/>
      <c r="G159" s="20"/>
      <c r="H159" s="21"/>
      <c r="I159" s="15"/>
      <c r="J159" s="15"/>
      <c r="K159" s="15"/>
    </row>
    <row r="160" ht="24" customHeight="1" spans="1:11">
      <c r="A160" s="15"/>
      <c r="B160" s="16"/>
      <c r="C160" s="17" t="s">
        <v>108</v>
      </c>
      <c r="D160" s="18">
        <f>IF(D157=0,0,D158/D157-1)*100</f>
        <v>5.00560108484169</v>
      </c>
      <c r="E160" s="19" t="s">
        <v>22</v>
      </c>
      <c r="F160" s="22">
        <v>0</v>
      </c>
      <c r="G160" s="22">
        <v>10</v>
      </c>
      <c r="H160" s="23" t="s">
        <v>23</v>
      </c>
      <c r="I160" s="24"/>
      <c r="J160" s="24"/>
      <c r="K160" s="24"/>
    </row>
    <row r="161" ht="24" customHeight="1" spans="1:11">
      <c r="A161" s="15" t="s">
        <v>396</v>
      </c>
      <c r="B161" s="16" t="s">
        <v>430</v>
      </c>
      <c r="C161" s="17" t="s">
        <v>26</v>
      </c>
      <c r="D161" s="18">
        <v>11800</v>
      </c>
      <c r="E161" s="19"/>
      <c r="F161" s="20"/>
      <c r="G161" s="20"/>
      <c r="H161" s="21"/>
      <c r="I161" s="15"/>
      <c r="J161" s="15"/>
      <c r="K161" s="15"/>
    </row>
    <row r="162" ht="24" customHeight="1" spans="1:11">
      <c r="A162" s="15"/>
      <c r="B162" s="16"/>
      <c r="C162" s="17" t="s">
        <v>106</v>
      </c>
      <c r="D162" s="18">
        <v>12390</v>
      </c>
      <c r="E162" s="19"/>
      <c r="F162" s="20"/>
      <c r="G162" s="20"/>
      <c r="H162" s="21"/>
      <c r="I162" s="15"/>
      <c r="J162" s="15"/>
      <c r="K162" s="15"/>
    </row>
    <row r="163" ht="24" customHeight="1" spans="1:11">
      <c r="A163" s="15"/>
      <c r="B163" s="16"/>
      <c r="C163" s="17" t="s">
        <v>107</v>
      </c>
      <c r="D163" s="18">
        <f>D162-D161</f>
        <v>590</v>
      </c>
      <c r="E163" s="19"/>
      <c r="F163" s="20"/>
      <c r="G163" s="20"/>
      <c r="H163" s="21"/>
      <c r="I163" s="15"/>
      <c r="J163" s="15"/>
      <c r="K163" s="15"/>
    </row>
    <row r="164" ht="24" customHeight="1" spans="1:11">
      <c r="A164" s="15"/>
      <c r="B164" s="16"/>
      <c r="C164" s="17" t="s">
        <v>108</v>
      </c>
      <c r="D164" s="18">
        <f>IF(D161=0,0,D162/D161-1)*100</f>
        <v>5</v>
      </c>
      <c r="E164" s="19" t="s">
        <v>22</v>
      </c>
      <c r="F164" s="22">
        <v>0</v>
      </c>
      <c r="G164" s="22">
        <v>10</v>
      </c>
      <c r="H164" s="33" t="s">
        <v>23</v>
      </c>
      <c r="I164" s="34"/>
      <c r="J164" s="34"/>
      <c r="K164" s="34"/>
    </row>
    <row r="165" ht="24" customHeight="1" spans="1:11">
      <c r="A165" s="15" t="s">
        <v>512</v>
      </c>
      <c r="B165" s="15" t="s">
        <v>513</v>
      </c>
      <c r="C165" s="17" t="s">
        <v>26</v>
      </c>
      <c r="D165" s="139">
        <v>0</v>
      </c>
      <c r="E165" s="19"/>
      <c r="F165" s="63"/>
      <c r="G165" s="137"/>
      <c r="H165" s="53"/>
      <c r="I165" s="54"/>
      <c r="J165" s="54"/>
      <c r="K165" s="54"/>
    </row>
    <row r="166" ht="24" customHeight="1" spans="1:11">
      <c r="A166" s="15"/>
      <c r="B166" s="15"/>
      <c r="C166" s="17" t="s">
        <v>106</v>
      </c>
      <c r="D166" s="139">
        <v>0</v>
      </c>
      <c r="E166" s="19"/>
      <c r="F166" s="63"/>
      <c r="G166" s="137"/>
      <c r="H166" s="53"/>
      <c r="I166" s="54"/>
      <c r="J166" s="54"/>
      <c r="K166" s="54"/>
    </row>
    <row r="167" ht="24" customHeight="1" spans="1:11">
      <c r="A167" s="15"/>
      <c r="B167" s="15"/>
      <c r="C167" s="17" t="s">
        <v>107</v>
      </c>
      <c r="D167" s="139">
        <f>D166-D165</f>
        <v>0</v>
      </c>
      <c r="E167" s="19"/>
      <c r="F167" s="63"/>
      <c r="G167" s="137"/>
      <c r="H167" s="57"/>
      <c r="I167" s="54"/>
      <c r="J167" s="54"/>
      <c r="K167" s="54"/>
    </row>
    <row r="168" ht="24" customHeight="1" spans="1:11">
      <c r="A168" s="32"/>
      <c r="B168" s="32"/>
      <c r="C168" s="27" t="s">
        <v>108</v>
      </c>
      <c r="D168" s="18">
        <f>IF(D165=0,0,D167/D165)*100</f>
        <v>0</v>
      </c>
      <c r="E168" s="28" t="s">
        <v>22</v>
      </c>
      <c r="F168" s="29">
        <v>0</v>
      </c>
      <c r="G168" s="29">
        <v>10</v>
      </c>
      <c r="H168" s="148" t="s">
        <v>23</v>
      </c>
      <c r="I168" s="119"/>
      <c r="J168" s="119"/>
      <c r="K168" s="119"/>
    </row>
    <row r="169" ht="24" customHeight="1" spans="1:11">
      <c r="A169" s="35" t="s">
        <v>514</v>
      </c>
      <c r="B169" s="36" t="s">
        <v>432</v>
      </c>
      <c r="C169" s="37" t="s">
        <v>26</v>
      </c>
      <c r="D169" s="18">
        <v>5161</v>
      </c>
      <c r="E169" s="38"/>
      <c r="F169" s="39"/>
      <c r="G169" s="39"/>
      <c r="H169" s="40"/>
      <c r="I169" s="35"/>
      <c r="J169" s="35"/>
      <c r="K169" s="35"/>
    </row>
    <row r="170" ht="24" customHeight="1" spans="1:11">
      <c r="A170" s="15"/>
      <c r="B170" s="16"/>
      <c r="C170" s="17" t="s">
        <v>106</v>
      </c>
      <c r="D170" s="18">
        <v>5420</v>
      </c>
      <c r="E170" s="19"/>
      <c r="F170" s="20"/>
      <c r="G170" s="20"/>
      <c r="H170" s="21"/>
      <c r="I170" s="15"/>
      <c r="J170" s="15"/>
      <c r="K170" s="15"/>
    </row>
    <row r="171" ht="24" customHeight="1" spans="1:11">
      <c r="A171" s="15"/>
      <c r="B171" s="16"/>
      <c r="C171" s="17" t="s">
        <v>107</v>
      </c>
      <c r="D171" s="18">
        <f>D170-D169</f>
        <v>259</v>
      </c>
      <c r="E171" s="19"/>
      <c r="F171" s="20"/>
      <c r="G171" s="20"/>
      <c r="H171" s="21"/>
      <c r="I171" s="15"/>
      <c r="J171" s="15"/>
      <c r="K171" s="15"/>
    </row>
    <row r="172" ht="24" customHeight="1" spans="1:11">
      <c r="A172" s="15"/>
      <c r="B172" s="16"/>
      <c r="C172" s="17" t="s">
        <v>108</v>
      </c>
      <c r="D172" s="18">
        <f>IF(D169=0,0,D170/D169-1)*100</f>
        <v>5.01840728540981</v>
      </c>
      <c r="E172" s="19" t="s">
        <v>22</v>
      </c>
      <c r="F172" s="22">
        <v>0</v>
      </c>
      <c r="G172" s="22">
        <v>10</v>
      </c>
      <c r="H172" s="23" t="s">
        <v>23</v>
      </c>
      <c r="I172" s="24"/>
      <c r="J172" s="24"/>
      <c r="K172" s="24"/>
    </row>
    <row r="173" ht="24" customHeight="1" spans="1:11">
      <c r="A173" s="15" t="s">
        <v>515</v>
      </c>
      <c r="B173" s="16" t="s">
        <v>433</v>
      </c>
      <c r="C173" s="17" t="s">
        <v>26</v>
      </c>
      <c r="D173" s="18">
        <v>11780</v>
      </c>
      <c r="E173" s="19"/>
      <c r="F173" s="20"/>
      <c r="G173" s="20"/>
      <c r="H173" s="21"/>
      <c r="I173" s="15"/>
      <c r="J173" s="15"/>
      <c r="K173" s="15"/>
    </row>
    <row r="174" ht="24" customHeight="1" spans="1:11">
      <c r="A174" s="15"/>
      <c r="B174" s="16"/>
      <c r="C174" s="17" t="s">
        <v>106</v>
      </c>
      <c r="D174" s="18">
        <v>12330</v>
      </c>
      <c r="E174" s="19"/>
      <c r="F174" s="20"/>
      <c r="G174" s="20"/>
      <c r="H174" s="21"/>
      <c r="I174" s="15"/>
      <c r="J174" s="15"/>
      <c r="K174" s="15"/>
    </row>
    <row r="175" ht="24" customHeight="1" spans="1:11">
      <c r="A175" s="15"/>
      <c r="B175" s="16"/>
      <c r="C175" s="17" t="s">
        <v>107</v>
      </c>
      <c r="D175" s="18">
        <f>D174-D173</f>
        <v>550</v>
      </c>
      <c r="E175" s="19"/>
      <c r="F175" s="20"/>
      <c r="G175" s="20"/>
      <c r="H175" s="21"/>
      <c r="I175" s="15"/>
      <c r="J175" s="15"/>
      <c r="K175" s="15"/>
    </row>
    <row r="176" ht="24" customHeight="1" spans="1:11">
      <c r="A176" s="32"/>
      <c r="B176" s="106"/>
      <c r="C176" s="17" t="s">
        <v>108</v>
      </c>
      <c r="D176" s="18">
        <f>IF(D173=0,0,D174/D173-1)*100</f>
        <v>4.66893039049237</v>
      </c>
      <c r="E176" s="28" t="s">
        <v>22</v>
      </c>
      <c r="F176" s="29">
        <v>0</v>
      </c>
      <c r="G176" s="29">
        <v>10</v>
      </c>
      <c r="H176" s="33" t="s">
        <v>23</v>
      </c>
      <c r="I176" s="34"/>
      <c r="J176" s="34"/>
      <c r="K176" s="34"/>
    </row>
    <row r="177" ht="24" customHeight="1" spans="1:11">
      <c r="A177" s="47" t="s">
        <v>516</v>
      </c>
      <c r="B177" s="178" t="s">
        <v>448</v>
      </c>
      <c r="C177" s="17" t="s">
        <v>26</v>
      </c>
      <c r="D177" s="179">
        <v>0</v>
      </c>
      <c r="E177" s="51"/>
      <c r="F177" s="180"/>
      <c r="G177" s="180"/>
      <c r="H177" s="53"/>
      <c r="I177" s="54"/>
      <c r="J177" s="54"/>
      <c r="K177" s="54"/>
    </row>
    <row r="178" ht="24" customHeight="1" spans="1:11">
      <c r="A178" s="47"/>
      <c r="B178" s="178"/>
      <c r="C178" s="17" t="s">
        <v>106</v>
      </c>
      <c r="D178" s="179">
        <v>0</v>
      </c>
      <c r="E178" s="51"/>
      <c r="F178" s="180"/>
      <c r="G178" s="180"/>
      <c r="H178" s="53"/>
      <c r="I178" s="54"/>
      <c r="J178" s="54"/>
      <c r="K178" s="54"/>
    </row>
    <row r="179" ht="24" customHeight="1" spans="1:11">
      <c r="A179" s="47"/>
      <c r="B179" s="178"/>
      <c r="C179" s="17" t="s">
        <v>107</v>
      </c>
      <c r="D179" s="181">
        <f>D178-D177</f>
        <v>0</v>
      </c>
      <c r="E179" s="51"/>
      <c r="F179" s="182"/>
      <c r="G179" s="182"/>
      <c r="H179" s="57"/>
      <c r="I179" s="54"/>
      <c r="J179" s="54"/>
      <c r="K179" s="54"/>
    </row>
    <row r="180" ht="24" customHeight="1" spans="1:11">
      <c r="A180" s="47"/>
      <c r="B180" s="178"/>
      <c r="C180" s="146" t="s">
        <v>108</v>
      </c>
      <c r="D180" s="56">
        <f>IF(D177=0,0,D179/D177)*100</f>
        <v>0</v>
      </c>
      <c r="E180" s="147" t="s">
        <v>22</v>
      </c>
      <c r="F180" s="22">
        <v>0</v>
      </c>
      <c r="G180" s="22">
        <v>10</v>
      </c>
      <c r="H180" s="159" t="s">
        <v>23</v>
      </c>
      <c r="I180" s="119"/>
      <c r="J180" s="119"/>
      <c r="K180" s="119"/>
    </row>
    <row r="181" ht="24" customHeight="1" spans="1:11">
      <c r="A181" s="35" t="s">
        <v>517</v>
      </c>
      <c r="B181" s="36" t="s">
        <v>518</v>
      </c>
      <c r="C181" s="37" t="s">
        <v>26</v>
      </c>
      <c r="D181" s="58">
        <f>IF(D161=0,0,D173/D161*100)</f>
        <v>99.8305084745763</v>
      </c>
      <c r="E181" s="38" t="s">
        <v>22</v>
      </c>
      <c r="F181" s="22">
        <v>95</v>
      </c>
      <c r="G181" s="22">
        <v>100</v>
      </c>
      <c r="H181" s="23" t="s">
        <v>23</v>
      </c>
      <c r="I181" s="60"/>
      <c r="J181" s="60"/>
      <c r="K181" s="60"/>
    </row>
    <row r="182" ht="24" customHeight="1" spans="1:11">
      <c r="A182" s="15"/>
      <c r="B182" s="16"/>
      <c r="C182" s="17" t="s">
        <v>106</v>
      </c>
      <c r="D182" s="18">
        <f>IF(D162=0,0,D174/D162*100)</f>
        <v>99.5157384987893</v>
      </c>
      <c r="E182" s="19" t="s">
        <v>22</v>
      </c>
      <c r="F182" s="22">
        <v>95</v>
      </c>
      <c r="G182" s="22">
        <v>100</v>
      </c>
      <c r="H182" s="23" t="s">
        <v>23</v>
      </c>
      <c r="I182" s="24"/>
      <c r="J182" s="24"/>
      <c r="K182" s="24"/>
    </row>
    <row r="183" ht="24" customHeight="1" spans="1:11">
      <c r="A183" s="15"/>
      <c r="B183" s="16"/>
      <c r="C183" s="17" t="s">
        <v>107</v>
      </c>
      <c r="D183" s="18">
        <f>D182-D181</f>
        <v>-0.31476997578693</v>
      </c>
      <c r="E183" s="19"/>
      <c r="F183" s="63"/>
      <c r="G183" s="20"/>
      <c r="H183" s="23"/>
      <c r="I183" s="24"/>
      <c r="J183" s="24"/>
      <c r="K183" s="24"/>
    </row>
    <row r="184" ht="24" customHeight="1" spans="1:11">
      <c r="A184" s="15" t="s">
        <v>519</v>
      </c>
      <c r="B184" s="16" t="s">
        <v>460</v>
      </c>
      <c r="C184" s="17" t="s">
        <v>26</v>
      </c>
      <c r="D184" s="25">
        <v>5750</v>
      </c>
      <c r="E184" s="19"/>
      <c r="F184" s="20"/>
      <c r="G184" s="20"/>
      <c r="H184" s="21"/>
      <c r="I184" s="15"/>
      <c r="J184" s="15"/>
      <c r="K184" s="15"/>
    </row>
    <row r="185" ht="24" customHeight="1" spans="1:11">
      <c r="A185" s="15"/>
      <c r="B185" s="16"/>
      <c r="C185" s="17" t="s">
        <v>106</v>
      </c>
      <c r="D185" s="25">
        <v>5805</v>
      </c>
      <c r="E185" s="19"/>
      <c r="F185" s="20"/>
      <c r="G185" s="20"/>
      <c r="H185" s="21"/>
      <c r="I185" s="15"/>
      <c r="J185" s="15"/>
      <c r="K185" s="15"/>
    </row>
    <row r="186" ht="24" customHeight="1" spans="1:11">
      <c r="A186" s="15"/>
      <c r="B186" s="16"/>
      <c r="C186" s="17" t="s">
        <v>107</v>
      </c>
      <c r="D186" s="18">
        <f>D185-D184</f>
        <v>55</v>
      </c>
      <c r="E186" s="19"/>
      <c r="F186" s="20"/>
      <c r="G186" s="20"/>
      <c r="H186" s="21"/>
      <c r="I186" s="15"/>
      <c r="J186" s="15"/>
      <c r="K186" s="15"/>
    </row>
    <row r="187" ht="24" customHeight="1" spans="1:11">
      <c r="A187" s="15"/>
      <c r="B187" s="16"/>
      <c r="C187" s="17" t="s">
        <v>108</v>
      </c>
      <c r="D187" s="18">
        <f>IF(D184=0,0,D185/D184-1)*100</f>
        <v>0.956521739130434</v>
      </c>
      <c r="E187" s="19" t="s">
        <v>22</v>
      </c>
      <c r="F187" s="22">
        <v>0</v>
      </c>
      <c r="G187" s="22">
        <v>10</v>
      </c>
      <c r="H187" s="23" t="s">
        <v>23</v>
      </c>
      <c r="I187" s="24"/>
      <c r="J187" s="24"/>
      <c r="K187" s="24"/>
    </row>
    <row r="188" ht="24" customHeight="1" spans="1:11">
      <c r="A188" s="15" t="s">
        <v>520</v>
      </c>
      <c r="B188" s="16" t="s">
        <v>460</v>
      </c>
      <c r="C188" s="17" t="s">
        <v>26</v>
      </c>
      <c r="D188" s="25">
        <v>140323</v>
      </c>
      <c r="E188" s="19"/>
      <c r="F188" s="20"/>
      <c r="G188" s="20"/>
      <c r="H188" s="21"/>
      <c r="I188" s="15"/>
      <c r="J188" s="15"/>
      <c r="K188" s="15"/>
    </row>
    <row r="189" ht="24" customHeight="1" spans="1:11">
      <c r="A189" s="15"/>
      <c r="B189" s="16"/>
      <c r="C189" s="17" t="s">
        <v>106</v>
      </c>
      <c r="D189" s="25">
        <v>153203</v>
      </c>
      <c r="E189" s="19"/>
      <c r="F189" s="20"/>
      <c r="G189" s="20"/>
      <c r="H189" s="21"/>
      <c r="I189" s="15"/>
      <c r="J189" s="15"/>
      <c r="K189" s="15"/>
    </row>
    <row r="190" ht="24" customHeight="1" spans="1:11">
      <c r="A190" s="15"/>
      <c r="B190" s="16"/>
      <c r="C190" s="17" t="s">
        <v>107</v>
      </c>
      <c r="D190" s="18">
        <f>D189-D188</f>
        <v>12880</v>
      </c>
      <c r="E190" s="19"/>
      <c r="F190" s="20"/>
      <c r="G190" s="20"/>
      <c r="H190" s="21"/>
      <c r="I190" s="15"/>
      <c r="J190" s="15"/>
      <c r="K190" s="15"/>
    </row>
    <row r="191" ht="24" customHeight="1" spans="1:11">
      <c r="A191" s="15"/>
      <c r="B191" s="16"/>
      <c r="C191" s="17" t="s">
        <v>108</v>
      </c>
      <c r="D191" s="18">
        <f>IF(D188=0,0,D189/D188-1)*100</f>
        <v>9.17882314374692</v>
      </c>
      <c r="E191" s="19" t="s">
        <v>22</v>
      </c>
      <c r="F191" s="22">
        <v>0</v>
      </c>
      <c r="G191" s="22">
        <v>10</v>
      </c>
      <c r="H191" s="23" t="s">
        <v>23</v>
      </c>
      <c r="I191" s="24"/>
      <c r="J191" s="24"/>
      <c r="K191" s="24"/>
    </row>
    <row r="192" ht="24" customHeight="1" spans="1:11">
      <c r="A192" s="15" t="s">
        <v>521</v>
      </c>
      <c r="B192" s="16" t="s">
        <v>460</v>
      </c>
      <c r="C192" s="17" t="s">
        <v>26</v>
      </c>
      <c r="D192" s="25">
        <v>403</v>
      </c>
      <c r="E192" s="19"/>
      <c r="F192" s="20"/>
      <c r="G192" s="20"/>
      <c r="H192" s="21"/>
      <c r="I192" s="15"/>
      <c r="J192" s="15"/>
      <c r="K192" s="15"/>
    </row>
    <row r="193" ht="24" customHeight="1" spans="1:11">
      <c r="A193" s="15"/>
      <c r="B193" s="16"/>
      <c r="C193" s="17" t="s">
        <v>106</v>
      </c>
      <c r="D193" s="25">
        <v>410</v>
      </c>
      <c r="E193" s="19"/>
      <c r="F193" s="20"/>
      <c r="G193" s="20"/>
      <c r="H193" s="21"/>
      <c r="I193" s="15"/>
      <c r="J193" s="15"/>
      <c r="K193" s="15"/>
    </row>
    <row r="194" ht="24" customHeight="1" spans="1:11">
      <c r="A194" s="15"/>
      <c r="B194" s="16"/>
      <c r="C194" s="17" t="s">
        <v>107</v>
      </c>
      <c r="D194" s="18">
        <f>D193-D192</f>
        <v>7</v>
      </c>
      <c r="E194" s="19"/>
      <c r="F194" s="20"/>
      <c r="G194" s="20"/>
      <c r="H194" s="21"/>
      <c r="I194" s="15"/>
      <c r="J194" s="15"/>
      <c r="K194" s="15"/>
    </row>
    <row r="195" ht="24" customHeight="1" spans="1:11">
      <c r="A195" s="15"/>
      <c r="B195" s="16"/>
      <c r="C195" s="17" t="s">
        <v>108</v>
      </c>
      <c r="D195" s="18">
        <f>IF(D192=0,0,D193/D192-1)*100</f>
        <v>1.73697270471465</v>
      </c>
      <c r="E195" s="19" t="s">
        <v>22</v>
      </c>
      <c r="F195" s="22">
        <v>-20</v>
      </c>
      <c r="G195" s="22">
        <v>20</v>
      </c>
      <c r="H195" s="23" t="s">
        <v>23</v>
      </c>
      <c r="I195" s="24"/>
      <c r="J195" s="24"/>
      <c r="K195" s="24"/>
    </row>
    <row r="196" ht="24" customHeight="1" spans="1:11">
      <c r="A196" s="15" t="s">
        <v>522</v>
      </c>
      <c r="B196" s="16" t="s">
        <v>523</v>
      </c>
      <c r="C196" s="17" t="s">
        <v>26</v>
      </c>
      <c r="D196" s="18">
        <f>IF(D157=0,0,D192/D157*100)</f>
        <v>2.3760391486351</v>
      </c>
      <c r="E196" s="19" t="s">
        <v>22</v>
      </c>
      <c r="F196" s="22">
        <v>0</v>
      </c>
      <c r="G196" s="22">
        <v>3</v>
      </c>
      <c r="H196" s="23" t="s">
        <v>23</v>
      </c>
      <c r="I196" s="24"/>
      <c r="J196" s="24"/>
      <c r="K196" s="24"/>
    </row>
    <row r="197" ht="24" customHeight="1" spans="1:11">
      <c r="A197" s="15"/>
      <c r="B197" s="16"/>
      <c r="C197" s="17" t="s">
        <v>106</v>
      </c>
      <c r="D197" s="18">
        <f>IF(D158=0,0,D193/D158*100)</f>
        <v>2.30207748455924</v>
      </c>
      <c r="E197" s="19" t="s">
        <v>22</v>
      </c>
      <c r="F197" s="22">
        <v>0</v>
      </c>
      <c r="G197" s="22">
        <v>3</v>
      </c>
      <c r="H197" s="23" t="s">
        <v>23</v>
      </c>
      <c r="I197" s="24"/>
      <c r="J197" s="24"/>
      <c r="K197" s="24"/>
    </row>
    <row r="198" ht="24" customHeight="1" spans="1:11">
      <c r="A198" s="15" t="s">
        <v>524</v>
      </c>
      <c r="B198" s="16" t="s">
        <v>460</v>
      </c>
      <c r="C198" s="17" t="s">
        <v>26</v>
      </c>
      <c r="D198" s="25">
        <v>321</v>
      </c>
      <c r="E198" s="19"/>
      <c r="F198" s="20"/>
      <c r="G198" s="20"/>
      <c r="H198" s="21"/>
      <c r="I198" s="15"/>
      <c r="J198" s="15"/>
      <c r="K198" s="15"/>
    </row>
    <row r="199" ht="24" customHeight="1" spans="1:11">
      <c r="A199" s="15"/>
      <c r="B199" s="16"/>
      <c r="C199" s="17" t="s">
        <v>106</v>
      </c>
      <c r="D199" s="25">
        <v>330</v>
      </c>
      <c r="E199" s="19"/>
      <c r="F199" s="20"/>
      <c r="G199" s="20"/>
      <c r="H199" s="21"/>
      <c r="I199" s="15"/>
      <c r="J199" s="15"/>
      <c r="K199" s="15"/>
    </row>
    <row r="200" ht="24" customHeight="1" spans="1:11">
      <c r="A200" s="15"/>
      <c r="B200" s="16"/>
      <c r="C200" s="17" t="s">
        <v>107</v>
      </c>
      <c r="D200" s="18">
        <f>D199-D198</f>
        <v>9</v>
      </c>
      <c r="E200" s="19"/>
      <c r="F200" s="20"/>
      <c r="G200" s="20"/>
      <c r="H200" s="21"/>
      <c r="I200" s="15"/>
      <c r="J200" s="15"/>
      <c r="K200" s="15"/>
    </row>
    <row r="201" ht="24" customHeight="1" spans="1:11">
      <c r="A201" s="15"/>
      <c r="B201" s="16"/>
      <c r="C201" s="17" t="s">
        <v>108</v>
      </c>
      <c r="D201" s="18">
        <f>IF(D198=0,0,D199/D198-1)*100</f>
        <v>2.803738317757</v>
      </c>
      <c r="E201" s="19" t="s">
        <v>22</v>
      </c>
      <c r="F201" s="22">
        <v>-20</v>
      </c>
      <c r="G201" s="22">
        <v>20</v>
      </c>
      <c r="H201" s="23" t="s">
        <v>23</v>
      </c>
      <c r="I201" s="24"/>
      <c r="J201" s="24"/>
      <c r="K201" s="24"/>
    </row>
    <row r="202" ht="24" customHeight="1" spans="1:11">
      <c r="A202" s="15" t="s">
        <v>525</v>
      </c>
      <c r="B202" s="16" t="s">
        <v>526</v>
      </c>
      <c r="C202" s="17" t="s">
        <v>26</v>
      </c>
      <c r="D202" s="18">
        <f>IF(D157=0,0,D198/D157*100)</f>
        <v>1.89257708861506</v>
      </c>
      <c r="E202" s="19" t="s">
        <v>22</v>
      </c>
      <c r="F202" s="22">
        <v>0</v>
      </c>
      <c r="G202" s="22">
        <v>3</v>
      </c>
      <c r="H202" s="23" t="s">
        <v>23</v>
      </c>
      <c r="I202" s="24"/>
      <c r="J202" s="24"/>
      <c r="K202" s="24"/>
    </row>
    <row r="203" ht="24" customHeight="1" spans="1:11">
      <c r="A203" s="15"/>
      <c r="B203" s="16"/>
      <c r="C203" s="17" t="s">
        <v>106</v>
      </c>
      <c r="D203" s="18">
        <f>IF(D158=0,0,D199/D158*100)</f>
        <v>1.85289163391353</v>
      </c>
      <c r="E203" s="19" t="s">
        <v>22</v>
      </c>
      <c r="F203" s="22">
        <v>0</v>
      </c>
      <c r="G203" s="22">
        <v>3</v>
      </c>
      <c r="H203" s="23" t="s">
        <v>23</v>
      </c>
      <c r="I203" s="24"/>
      <c r="J203" s="24"/>
      <c r="K203" s="24"/>
    </row>
    <row r="204" ht="24" customHeight="1" spans="1:11">
      <c r="A204" s="15" t="s">
        <v>527</v>
      </c>
      <c r="B204" s="16" t="s">
        <v>460</v>
      </c>
      <c r="C204" s="17" t="s">
        <v>26</v>
      </c>
      <c r="D204" s="25">
        <v>0</v>
      </c>
      <c r="E204" s="19"/>
      <c r="F204" s="20"/>
      <c r="G204" s="20"/>
      <c r="H204" s="21"/>
      <c r="I204" s="15"/>
      <c r="J204" s="15"/>
      <c r="K204" s="15"/>
    </row>
    <row r="205" ht="24" customHeight="1" spans="1:11">
      <c r="A205" s="15"/>
      <c r="B205" s="16"/>
      <c r="C205" s="17" t="s">
        <v>106</v>
      </c>
      <c r="D205" s="25">
        <v>0</v>
      </c>
      <c r="E205" s="19"/>
      <c r="F205" s="20"/>
      <c r="G205" s="20"/>
      <c r="H205" s="21"/>
      <c r="I205" s="15"/>
      <c r="J205" s="15"/>
      <c r="K205" s="15"/>
    </row>
    <row r="206" ht="24" customHeight="1" spans="1:11">
      <c r="A206" s="15"/>
      <c r="B206" s="16"/>
      <c r="C206" s="17" t="s">
        <v>107</v>
      </c>
      <c r="D206" s="18">
        <f>D205-D204</f>
        <v>0</v>
      </c>
      <c r="E206" s="19"/>
      <c r="F206" s="20"/>
      <c r="G206" s="20"/>
      <c r="H206" s="21"/>
      <c r="I206" s="15"/>
      <c r="J206" s="15"/>
      <c r="K206" s="15"/>
    </row>
    <row r="207" ht="24" customHeight="1" spans="1:11">
      <c r="A207" s="15"/>
      <c r="B207" s="16"/>
      <c r="C207" s="17" t="s">
        <v>108</v>
      </c>
      <c r="D207" s="18">
        <f>IF(D204=0,0,D205/D204-1)*100</f>
        <v>0</v>
      </c>
      <c r="E207" s="19" t="s">
        <v>22</v>
      </c>
      <c r="F207" s="22">
        <v>0</v>
      </c>
      <c r="G207" s="22">
        <v>10</v>
      </c>
      <c r="H207" s="23" t="s">
        <v>23</v>
      </c>
      <c r="I207" s="24"/>
      <c r="J207" s="24"/>
      <c r="K207" s="24"/>
    </row>
    <row r="208" ht="24" customHeight="1" spans="1:11">
      <c r="A208" s="15" t="s">
        <v>528</v>
      </c>
      <c r="B208" s="16" t="s">
        <v>434</v>
      </c>
      <c r="C208" s="17" t="s">
        <v>26</v>
      </c>
      <c r="D208" s="18">
        <v>950311296</v>
      </c>
      <c r="E208" s="19"/>
      <c r="F208" s="20"/>
      <c r="G208" s="20"/>
      <c r="H208" s="21"/>
      <c r="I208" s="15"/>
      <c r="J208" s="15"/>
      <c r="K208" s="15"/>
    </row>
    <row r="209" ht="24" customHeight="1" spans="1:11">
      <c r="A209" s="15"/>
      <c r="B209" s="16"/>
      <c r="C209" s="17" t="s">
        <v>106</v>
      </c>
      <c r="D209" s="18">
        <v>997826860.8</v>
      </c>
      <c r="E209" s="19"/>
      <c r="F209" s="20"/>
      <c r="G209" s="20"/>
      <c r="H209" s="21"/>
      <c r="I209" s="15"/>
      <c r="J209" s="15"/>
      <c r="K209" s="15"/>
    </row>
    <row r="210" ht="24" customHeight="1" spans="1:11">
      <c r="A210" s="15"/>
      <c r="B210" s="16"/>
      <c r="C210" s="17" t="s">
        <v>107</v>
      </c>
      <c r="D210" s="18">
        <f>D209-D208</f>
        <v>47515564.8</v>
      </c>
      <c r="E210" s="19"/>
      <c r="F210" s="20"/>
      <c r="G210" s="20"/>
      <c r="H210" s="21"/>
      <c r="I210" s="15"/>
      <c r="J210" s="15"/>
      <c r="K210" s="15"/>
    </row>
    <row r="211" ht="24" customHeight="1" spans="1:11">
      <c r="A211" s="15"/>
      <c r="B211" s="16"/>
      <c r="C211" s="17" t="s">
        <v>108</v>
      </c>
      <c r="D211" s="18">
        <f>IF(D208=0,0,D209/D208-1)*100</f>
        <v>5</v>
      </c>
      <c r="E211" s="19" t="s">
        <v>22</v>
      </c>
      <c r="F211" s="105">
        <v>5</v>
      </c>
      <c r="G211" s="105">
        <v>20</v>
      </c>
      <c r="H211" s="23" t="s">
        <v>23</v>
      </c>
      <c r="I211" s="24"/>
      <c r="J211" s="24"/>
      <c r="K211" s="24"/>
    </row>
    <row r="212" ht="24" customHeight="1" spans="1:11">
      <c r="A212" s="15" t="s">
        <v>529</v>
      </c>
      <c r="B212" s="16" t="s">
        <v>530</v>
      </c>
      <c r="C212" s="17" t="s">
        <v>26</v>
      </c>
      <c r="D212" s="18">
        <v>0</v>
      </c>
      <c r="E212" s="19"/>
      <c r="F212" s="20"/>
      <c r="G212" s="20"/>
      <c r="H212" s="21"/>
      <c r="I212" s="15"/>
      <c r="J212" s="15"/>
      <c r="K212" s="15"/>
    </row>
    <row r="213" ht="24" customHeight="1" spans="1:11">
      <c r="A213" s="15"/>
      <c r="B213" s="16"/>
      <c r="C213" s="17" t="s">
        <v>106</v>
      </c>
      <c r="D213" s="18">
        <v>0</v>
      </c>
      <c r="E213" s="19"/>
      <c r="F213" s="20"/>
      <c r="G213" s="20"/>
      <c r="H213" s="21"/>
      <c r="I213" s="15"/>
      <c r="J213" s="15"/>
      <c r="K213" s="15"/>
    </row>
    <row r="214" ht="24" customHeight="1" spans="1:11">
      <c r="A214" s="15"/>
      <c r="B214" s="16"/>
      <c r="C214" s="17" t="s">
        <v>107</v>
      </c>
      <c r="D214" s="18">
        <f>D213-D212</f>
        <v>0</v>
      </c>
      <c r="E214" s="19"/>
      <c r="F214" s="20"/>
      <c r="G214" s="20"/>
      <c r="H214" s="21"/>
      <c r="I214" s="15"/>
      <c r="J214" s="15"/>
      <c r="K214" s="15"/>
    </row>
    <row r="215" ht="24" customHeight="1" spans="1:11">
      <c r="A215" s="15"/>
      <c r="B215" s="16"/>
      <c r="C215" s="17" t="s">
        <v>108</v>
      </c>
      <c r="D215" s="18">
        <f>IF(D212=0,0,D213/D212-1)*100</f>
        <v>0</v>
      </c>
      <c r="E215" s="19" t="s">
        <v>22</v>
      </c>
      <c r="F215" s="105">
        <v>5</v>
      </c>
      <c r="G215" s="105">
        <v>20</v>
      </c>
      <c r="H215" s="23" t="s">
        <v>229</v>
      </c>
      <c r="I215" s="24" t="s">
        <v>531</v>
      </c>
      <c r="J215" s="24"/>
      <c r="K215" s="24"/>
    </row>
    <row r="216" ht="24" customHeight="1" spans="1:11">
      <c r="A216" s="15" t="s">
        <v>532</v>
      </c>
      <c r="B216" s="16" t="s">
        <v>216</v>
      </c>
      <c r="C216" s="17" t="s">
        <v>26</v>
      </c>
      <c r="D216" s="18">
        <f>IF(D173=0,0,D208/D173)</f>
        <v>80671.5870967742</v>
      </c>
      <c r="E216" s="19"/>
      <c r="F216" s="20"/>
      <c r="G216" s="20"/>
      <c r="H216" s="21"/>
      <c r="I216" s="15"/>
      <c r="J216" s="15"/>
      <c r="K216" s="15"/>
    </row>
    <row r="217" ht="24" customHeight="1" spans="1:11">
      <c r="A217" s="15"/>
      <c r="B217" s="16"/>
      <c r="C217" s="17" t="s">
        <v>106</v>
      </c>
      <c r="D217" s="18">
        <f>IF(D174=0,0,D209/D174)</f>
        <v>80926.7527007299</v>
      </c>
      <c r="E217" s="19"/>
      <c r="F217" s="20"/>
      <c r="G217" s="20"/>
      <c r="H217" s="21"/>
      <c r="I217" s="15"/>
      <c r="J217" s="15"/>
      <c r="K217" s="15"/>
    </row>
    <row r="218" ht="24" customHeight="1" spans="1:11">
      <c r="A218" s="15"/>
      <c r="B218" s="16"/>
      <c r="C218" s="17" t="s">
        <v>107</v>
      </c>
      <c r="D218" s="18">
        <f>D217-D216</f>
        <v>255.165603955727</v>
      </c>
      <c r="E218" s="19"/>
      <c r="F218" s="20"/>
      <c r="G218" s="20"/>
      <c r="H218" s="21"/>
      <c r="I218" s="15"/>
      <c r="J218" s="15"/>
      <c r="K218" s="15"/>
    </row>
    <row r="219" ht="24" customHeight="1" spans="1:11">
      <c r="A219" s="15"/>
      <c r="B219" s="16"/>
      <c r="C219" s="17" t="s">
        <v>108</v>
      </c>
      <c r="D219" s="18">
        <f>IF(D216=0,0,D217/D216-1)*100</f>
        <v>0.316301703163013</v>
      </c>
      <c r="E219" s="19" t="s">
        <v>22</v>
      </c>
      <c r="F219" s="105">
        <v>5</v>
      </c>
      <c r="G219" s="105">
        <v>20</v>
      </c>
      <c r="H219" s="23" t="s">
        <v>229</v>
      </c>
      <c r="I219" s="24" t="s">
        <v>533</v>
      </c>
      <c r="J219" s="24"/>
      <c r="K219" s="24"/>
    </row>
    <row r="220" ht="24" customHeight="1" spans="1:11">
      <c r="A220" s="15" t="s">
        <v>534</v>
      </c>
      <c r="B220" s="16" t="s">
        <v>406</v>
      </c>
      <c r="C220" s="17" t="s">
        <v>26</v>
      </c>
      <c r="D220" s="18">
        <v>0</v>
      </c>
      <c r="E220" s="19" t="s">
        <v>22</v>
      </c>
      <c r="F220" s="105">
        <v>60</v>
      </c>
      <c r="G220" s="105">
        <v>300</v>
      </c>
      <c r="H220" s="23" t="s">
        <v>229</v>
      </c>
      <c r="I220" s="24" t="s">
        <v>535</v>
      </c>
      <c r="J220" s="24"/>
      <c r="K220" s="24"/>
    </row>
    <row r="221" ht="24" customHeight="1" spans="1:11">
      <c r="A221" s="15"/>
      <c r="B221" s="16"/>
      <c r="C221" s="17" t="s">
        <v>106</v>
      </c>
      <c r="D221" s="18">
        <v>0</v>
      </c>
      <c r="E221" s="19" t="s">
        <v>22</v>
      </c>
      <c r="F221" s="105">
        <v>60</v>
      </c>
      <c r="G221" s="105">
        <v>300</v>
      </c>
      <c r="H221" s="23" t="s">
        <v>229</v>
      </c>
      <c r="I221" s="24" t="s">
        <v>535</v>
      </c>
      <c r="J221" s="24"/>
      <c r="K221" s="24"/>
    </row>
    <row r="222" ht="24" customHeight="1" spans="1:11">
      <c r="A222" s="12" t="s">
        <v>330</v>
      </c>
      <c r="B222" s="12"/>
      <c r="C222" s="13"/>
      <c r="D222" s="61"/>
      <c r="E222" s="61"/>
      <c r="F222" s="61"/>
      <c r="G222" s="61"/>
      <c r="H222" s="21"/>
      <c r="I222" s="177"/>
      <c r="J222" s="177"/>
      <c r="K222" s="177"/>
    </row>
    <row r="223" ht="24" customHeight="1" spans="1:11">
      <c r="A223" s="15" t="s">
        <v>536</v>
      </c>
      <c r="B223" s="15" t="s">
        <v>237</v>
      </c>
      <c r="C223" s="17" t="s">
        <v>26</v>
      </c>
      <c r="D223" s="18">
        <f>IF(D208=0,0,D19/D208*100)</f>
        <v>11.5791091048969</v>
      </c>
      <c r="E223" s="19"/>
      <c r="F223" s="20"/>
      <c r="G223" s="20"/>
      <c r="H223" s="21"/>
      <c r="I223" s="15"/>
      <c r="J223" s="15"/>
      <c r="K223" s="15"/>
    </row>
    <row r="224" ht="24" customHeight="1" spans="1:11">
      <c r="A224" s="15"/>
      <c r="B224" s="15"/>
      <c r="C224" s="17" t="s">
        <v>106</v>
      </c>
      <c r="D224" s="18">
        <f>IF(D209=0,0,D20/D209*100)</f>
        <v>11.7770883403342</v>
      </c>
      <c r="E224" s="19"/>
      <c r="F224" s="20"/>
      <c r="G224" s="20"/>
      <c r="H224" s="21"/>
      <c r="I224" s="15"/>
      <c r="J224" s="15"/>
      <c r="K224" s="15"/>
    </row>
    <row r="225" ht="24" customHeight="1" spans="1:11">
      <c r="A225" s="15"/>
      <c r="B225" s="15"/>
      <c r="C225" s="17" t="s">
        <v>107</v>
      </c>
      <c r="D225" s="18">
        <f>D224-D223</f>
        <v>0.197979235437314</v>
      </c>
      <c r="E225" s="19"/>
      <c r="F225" s="20"/>
      <c r="G225" s="20"/>
      <c r="H225" s="21"/>
      <c r="I225" s="15"/>
      <c r="J225" s="15"/>
      <c r="K225" s="15"/>
    </row>
    <row r="226" ht="24" customHeight="1" spans="1:11">
      <c r="A226" s="15" t="s">
        <v>537</v>
      </c>
      <c r="B226" s="15" t="s">
        <v>239</v>
      </c>
      <c r="C226" s="17" t="s">
        <v>26</v>
      </c>
      <c r="D226" s="18">
        <f>IF(D208=0,0,D15/D208)*100</f>
        <v>11.5972473718759</v>
      </c>
      <c r="E226" s="19" t="s">
        <v>22</v>
      </c>
      <c r="F226" s="105">
        <v>5</v>
      </c>
      <c r="G226" s="105">
        <v>13</v>
      </c>
      <c r="H226" s="23" t="s">
        <v>23</v>
      </c>
      <c r="I226" s="24"/>
      <c r="J226" s="24"/>
      <c r="K226" s="24"/>
    </row>
    <row r="227" ht="24" customHeight="1" spans="1:11">
      <c r="A227" s="15"/>
      <c r="B227" s="15"/>
      <c r="C227" s="17" t="s">
        <v>106</v>
      </c>
      <c r="D227" s="18">
        <f>IF(D209=0,0,D16/D209)*100</f>
        <v>11.7952266574221</v>
      </c>
      <c r="E227" s="19" t="s">
        <v>22</v>
      </c>
      <c r="F227" s="105">
        <v>5</v>
      </c>
      <c r="G227" s="105">
        <v>13</v>
      </c>
      <c r="H227" s="23" t="s">
        <v>23</v>
      </c>
      <c r="I227" s="24"/>
      <c r="J227" s="24"/>
      <c r="K227" s="24"/>
    </row>
    <row r="228" ht="24" customHeight="1" spans="1:11">
      <c r="A228" s="15"/>
      <c r="B228" s="15"/>
      <c r="C228" s="17" t="s">
        <v>107</v>
      </c>
      <c r="D228" s="18">
        <f>D227-D226</f>
        <v>0.197979285546209</v>
      </c>
      <c r="E228" s="19" t="s">
        <v>22</v>
      </c>
      <c r="F228" s="105">
        <v>-1</v>
      </c>
      <c r="G228" s="105">
        <v>1</v>
      </c>
      <c r="H228" s="23" t="s">
        <v>23</v>
      </c>
      <c r="I228" s="24"/>
      <c r="J228" s="24"/>
      <c r="K228" s="24"/>
    </row>
  </sheetData>
  <mergeCells count="132">
    <mergeCell ref="A1:K1"/>
    <mergeCell ref="F4:G4"/>
    <mergeCell ref="A6:I6"/>
    <mergeCell ref="A62:I62"/>
    <mergeCell ref="A131:I131"/>
    <mergeCell ref="A156:I156"/>
    <mergeCell ref="A222:I222"/>
    <mergeCell ref="A4:A5"/>
    <mergeCell ref="A7:A10"/>
    <mergeCell ref="A11:A14"/>
    <mergeCell ref="A15:A18"/>
    <mergeCell ref="A19:A22"/>
    <mergeCell ref="A23:A26"/>
    <mergeCell ref="A27:A30"/>
    <mergeCell ref="A31:A34"/>
    <mergeCell ref="A35:A36"/>
    <mergeCell ref="A37:A38"/>
    <mergeCell ref="A39:A44"/>
    <mergeCell ref="A45:A48"/>
    <mergeCell ref="A49:A51"/>
    <mergeCell ref="A52:A55"/>
    <mergeCell ref="A56:A59"/>
    <mergeCell ref="A60:A61"/>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2:A135"/>
    <mergeCell ref="A136:A139"/>
    <mergeCell ref="A140:A143"/>
    <mergeCell ref="A144:A147"/>
    <mergeCell ref="A148:A151"/>
    <mergeCell ref="A152:A155"/>
    <mergeCell ref="A157:A160"/>
    <mergeCell ref="A161:A164"/>
    <mergeCell ref="A165:A168"/>
    <mergeCell ref="A169:A172"/>
    <mergeCell ref="A173:A176"/>
    <mergeCell ref="A177:A180"/>
    <mergeCell ref="A181:A183"/>
    <mergeCell ref="A184:A187"/>
    <mergeCell ref="A188:A191"/>
    <mergeCell ref="A192:A195"/>
    <mergeCell ref="A196:A197"/>
    <mergeCell ref="A198:A201"/>
    <mergeCell ref="A202:A203"/>
    <mergeCell ref="A204:A207"/>
    <mergeCell ref="A208:A211"/>
    <mergeCell ref="A212:A215"/>
    <mergeCell ref="A216:A219"/>
    <mergeCell ref="A220:A221"/>
    <mergeCell ref="A223:A225"/>
    <mergeCell ref="A226:A228"/>
    <mergeCell ref="B4:B5"/>
    <mergeCell ref="B7:B10"/>
    <mergeCell ref="B11:B14"/>
    <mergeCell ref="B15:B18"/>
    <mergeCell ref="B19:B22"/>
    <mergeCell ref="B23:B26"/>
    <mergeCell ref="B27:B30"/>
    <mergeCell ref="B31:B34"/>
    <mergeCell ref="B35:B36"/>
    <mergeCell ref="B37:B38"/>
    <mergeCell ref="B39:B44"/>
    <mergeCell ref="B45:B48"/>
    <mergeCell ref="B49:B51"/>
    <mergeCell ref="B52:B55"/>
    <mergeCell ref="B56:B59"/>
    <mergeCell ref="B60:B61"/>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2:B135"/>
    <mergeCell ref="B136:B139"/>
    <mergeCell ref="B140:B143"/>
    <mergeCell ref="B144:B147"/>
    <mergeCell ref="B148:B151"/>
    <mergeCell ref="B152:B155"/>
    <mergeCell ref="B157:B160"/>
    <mergeCell ref="B161:B164"/>
    <mergeCell ref="B165:B168"/>
    <mergeCell ref="B169:B172"/>
    <mergeCell ref="B173:B176"/>
    <mergeCell ref="B177:B180"/>
    <mergeCell ref="B181:B183"/>
    <mergeCell ref="B184:B187"/>
    <mergeCell ref="B188:B191"/>
    <mergeCell ref="B192:B195"/>
    <mergeCell ref="B196:B197"/>
    <mergeCell ref="B198:B201"/>
    <mergeCell ref="B202:B203"/>
    <mergeCell ref="B204:B207"/>
    <mergeCell ref="B208:B211"/>
    <mergeCell ref="B212:B215"/>
    <mergeCell ref="B216:B219"/>
    <mergeCell ref="B220:B221"/>
    <mergeCell ref="B223:B225"/>
    <mergeCell ref="B226:B228"/>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zoomScalePageLayoutView="60" topLeftCell="A17" workbookViewId="0">
      <pane topLeftCell="F7" activePane="bottomRight" state="frozen"/>
      <selection activeCell="A17" sqref="$A1:$XFD1048576"/>
    </sheetView>
  </sheetViews>
  <sheetFormatPr defaultColWidth="8" defaultRowHeight="13.5"/>
  <cols>
    <col min="1" max="1" width="22.8" style="1"/>
    <col min="2" max="2" width="33.4166666666667" style="1"/>
    <col min="3" max="3" width="36.425" style="1"/>
    <col min="4" max="4" width="22.8" style="1"/>
    <col min="5" max="5" width="5.73333333333333" style="1"/>
    <col min="6" max="6" width="7.45833333333333" style="1"/>
    <col min="7" max="7" width="8.74166666666667" style="1"/>
    <col min="8" max="8" width="7.45833333333333" style="1"/>
    <col min="9" max="11" width="31.4083333333333" style="1"/>
  </cols>
  <sheetData>
    <row r="1" ht="31.5" customHeight="1" spans="1:11">
      <c r="A1" s="65" t="s">
        <v>538</v>
      </c>
      <c r="B1" s="65"/>
      <c r="C1" s="65"/>
      <c r="D1" s="65"/>
      <c r="E1" s="65"/>
      <c r="F1" s="65"/>
      <c r="G1" s="65"/>
      <c r="H1" s="3"/>
      <c r="I1" s="65"/>
      <c r="J1" s="65"/>
      <c r="K1" s="65"/>
    </row>
    <row r="2" ht="12" customHeight="1" spans="1:11">
      <c r="A2" s="67" t="s">
        <v>539</v>
      </c>
      <c r="B2" s="67"/>
      <c r="C2" s="67"/>
      <c r="D2" s="67"/>
      <c r="E2" s="67"/>
      <c r="F2" s="67"/>
      <c r="G2" s="67"/>
      <c r="H2" s="3"/>
      <c r="I2" s="67"/>
      <c r="J2" s="67"/>
      <c r="K2" s="67"/>
    </row>
    <row r="3" ht="16.5" customHeight="1" spans="1:11">
      <c r="A3" s="6" t="s">
        <v>2</v>
      </c>
      <c r="B3" s="68"/>
      <c r="C3" s="69"/>
      <c r="D3" s="69"/>
      <c r="E3" s="69"/>
      <c r="F3" s="69"/>
      <c r="G3" s="69"/>
      <c r="H3" s="8"/>
      <c r="I3" s="167"/>
      <c r="J3" s="69"/>
      <c r="K3" s="69" t="s">
        <v>3</v>
      </c>
    </row>
    <row r="4" ht="15" customHeight="1" spans="1:11">
      <c r="A4" s="10" t="s">
        <v>4</v>
      </c>
      <c r="B4" s="70" t="s">
        <v>5</v>
      </c>
      <c r="C4" s="10" t="s">
        <v>6</v>
      </c>
      <c r="D4" s="10" t="s">
        <v>7</v>
      </c>
      <c r="E4" s="11" t="s">
        <v>8</v>
      </c>
      <c r="F4" s="10" t="s">
        <v>9</v>
      </c>
      <c r="G4" s="10"/>
      <c r="H4" s="11" t="s">
        <v>10</v>
      </c>
      <c r="I4" s="10" t="s">
        <v>11</v>
      </c>
      <c r="J4" s="10" t="s">
        <v>12</v>
      </c>
      <c r="K4" s="10" t="s">
        <v>13</v>
      </c>
    </row>
    <row r="5" ht="16.5" customHeight="1" spans="1:11">
      <c r="A5" s="10"/>
      <c r="B5" s="71"/>
      <c r="C5" s="10"/>
      <c r="D5" s="10"/>
      <c r="E5" s="10"/>
      <c r="F5" s="10" t="s">
        <v>14</v>
      </c>
      <c r="G5" s="10" t="s">
        <v>15</v>
      </c>
      <c r="H5" s="10"/>
      <c r="I5" s="10"/>
      <c r="J5" s="10"/>
      <c r="K5" s="10"/>
    </row>
    <row r="6" ht="22.5" customHeight="1" spans="1:11">
      <c r="A6" s="13" t="s">
        <v>16</v>
      </c>
      <c r="B6" s="13"/>
      <c r="C6" s="13"/>
      <c r="D6" s="13"/>
      <c r="E6" s="13"/>
      <c r="F6" s="13"/>
      <c r="G6" s="13"/>
      <c r="H6" s="93"/>
      <c r="I6" s="13"/>
      <c r="J6" s="13"/>
      <c r="K6" s="13"/>
    </row>
    <row r="7" ht="22.5" customHeight="1" spans="1:11">
      <c r="A7" s="17" t="s">
        <v>242</v>
      </c>
      <c r="B7" s="41" t="s">
        <v>18</v>
      </c>
      <c r="C7" s="17" t="s">
        <v>19</v>
      </c>
      <c r="D7" s="18">
        <v>1295560.45</v>
      </c>
      <c r="E7" s="141"/>
      <c r="F7" s="20"/>
      <c r="G7" s="20"/>
      <c r="H7" s="21"/>
      <c r="I7" s="15"/>
      <c r="J7" s="15"/>
      <c r="K7" s="15"/>
    </row>
    <row r="8" ht="22.5" customHeight="1" spans="1:11">
      <c r="A8" s="17"/>
      <c r="B8" s="42"/>
      <c r="C8" s="15" t="s">
        <v>20</v>
      </c>
      <c r="D8" s="18">
        <v>1295560.45</v>
      </c>
      <c r="E8" s="19"/>
      <c r="F8" s="20"/>
      <c r="G8" s="20"/>
      <c r="H8" s="21"/>
      <c r="I8" s="15"/>
      <c r="J8" s="15"/>
      <c r="K8" s="15"/>
    </row>
    <row r="9" ht="22.5" customHeight="1" spans="1:11">
      <c r="A9" s="27"/>
      <c r="B9" s="96"/>
      <c r="C9" s="27" t="s">
        <v>21</v>
      </c>
      <c r="D9" s="44">
        <f>D8-D7</f>
        <v>0</v>
      </c>
      <c r="E9" s="28" t="s">
        <v>22</v>
      </c>
      <c r="F9" s="29">
        <v>0</v>
      </c>
      <c r="G9" s="29">
        <v>0</v>
      </c>
      <c r="H9" s="33" t="s">
        <v>23</v>
      </c>
      <c r="I9" s="34"/>
      <c r="J9" s="34"/>
      <c r="K9" s="34"/>
    </row>
    <row r="10" ht="22.5" customHeight="1" spans="1:11">
      <c r="A10" s="35" t="s">
        <v>24</v>
      </c>
      <c r="B10" s="142" t="s">
        <v>25</v>
      </c>
      <c r="C10" s="35" t="s">
        <v>540</v>
      </c>
      <c r="D10" s="58">
        <v>5475978.03</v>
      </c>
      <c r="E10" s="38"/>
      <c r="F10" s="59"/>
      <c r="G10" s="39"/>
      <c r="H10" s="115"/>
      <c r="I10" s="35"/>
      <c r="J10" s="35"/>
      <c r="K10" s="35"/>
    </row>
    <row r="11" ht="22.5" customHeight="1" spans="1:11">
      <c r="A11" s="15"/>
      <c r="B11" s="42"/>
      <c r="C11" s="17" t="s">
        <v>27</v>
      </c>
      <c r="D11" s="116">
        <v>0</v>
      </c>
      <c r="E11" s="19"/>
      <c r="F11" s="20"/>
      <c r="G11" s="20"/>
      <c r="H11" s="62"/>
      <c r="I11" s="15"/>
      <c r="J11" s="15"/>
      <c r="K11" s="15"/>
    </row>
    <row r="12" ht="22.5" customHeight="1" spans="1:11">
      <c r="A12" s="15"/>
      <c r="B12" s="43"/>
      <c r="C12" s="17" t="s">
        <v>21</v>
      </c>
      <c r="D12" s="18">
        <f>D10-D11</f>
        <v>5475978.03</v>
      </c>
      <c r="E12" s="19" t="s">
        <v>22</v>
      </c>
      <c r="F12" s="22">
        <v>0</v>
      </c>
      <c r="G12" s="22"/>
      <c r="H12" s="23" t="s">
        <v>23</v>
      </c>
      <c r="I12" s="24"/>
      <c r="J12" s="24"/>
      <c r="K12" s="24"/>
    </row>
    <row r="13" ht="22.5" customHeight="1" spans="1:11">
      <c r="A13" s="13" t="s">
        <v>41</v>
      </c>
      <c r="B13" s="13"/>
      <c r="C13" s="13"/>
      <c r="D13" s="13"/>
      <c r="E13" s="13"/>
      <c r="F13" s="13"/>
      <c r="G13" s="13"/>
      <c r="H13" s="93"/>
      <c r="I13" s="13"/>
      <c r="J13" s="13"/>
      <c r="K13" s="13"/>
    </row>
    <row r="14" ht="22.5" customHeight="1" spans="1:11">
      <c r="A14" s="15" t="s">
        <v>421</v>
      </c>
      <c r="B14" s="41" t="s">
        <v>541</v>
      </c>
      <c r="C14" s="17" t="s">
        <v>44</v>
      </c>
      <c r="D14" s="18">
        <v>66283970</v>
      </c>
      <c r="E14" s="19"/>
      <c r="F14" s="20"/>
      <c r="G14" s="20"/>
      <c r="H14" s="21"/>
      <c r="I14" s="15"/>
      <c r="J14" s="15"/>
      <c r="K14" s="15"/>
    </row>
    <row r="15" ht="22.5" customHeight="1" spans="1:11">
      <c r="A15" s="15"/>
      <c r="B15" s="42"/>
      <c r="C15" s="17" t="s">
        <v>26</v>
      </c>
      <c r="D15" s="18">
        <v>68321600</v>
      </c>
      <c r="E15" s="19"/>
      <c r="F15" s="20"/>
      <c r="G15" s="20"/>
      <c r="H15" s="21"/>
      <c r="I15" s="15"/>
      <c r="J15" s="15"/>
      <c r="K15" s="15"/>
    </row>
    <row r="16" ht="22.5" customHeight="1" spans="1:11">
      <c r="A16" s="15"/>
      <c r="B16" s="43"/>
      <c r="C16" s="17" t="s">
        <v>45</v>
      </c>
      <c r="D16" s="18">
        <f>IF(D14=0,0,D15/D14)*100</f>
        <v>103.074091669524</v>
      </c>
      <c r="E16" s="19" t="s">
        <v>22</v>
      </c>
      <c r="F16" s="22">
        <v>95</v>
      </c>
      <c r="G16" s="22">
        <v>105</v>
      </c>
      <c r="H16" s="23" t="s">
        <v>23</v>
      </c>
      <c r="I16" s="24"/>
      <c r="J16" s="24"/>
      <c r="K16" s="24"/>
    </row>
    <row r="17" ht="22.5" customHeight="1" spans="1:11">
      <c r="A17" s="15" t="s">
        <v>46</v>
      </c>
      <c r="B17" s="41" t="s">
        <v>542</v>
      </c>
      <c r="C17" s="17" t="s">
        <v>44</v>
      </c>
      <c r="D17" s="18">
        <v>5475978.03</v>
      </c>
      <c r="E17" s="19"/>
      <c r="F17" s="20"/>
      <c r="G17" s="20"/>
      <c r="H17" s="21"/>
      <c r="I17" s="15"/>
      <c r="J17" s="15"/>
      <c r="K17" s="15"/>
    </row>
    <row r="18" ht="22.5" customHeight="1" spans="1:11">
      <c r="A18" s="15"/>
      <c r="B18" s="42"/>
      <c r="C18" s="17" t="s">
        <v>26</v>
      </c>
      <c r="D18" s="18">
        <v>5475978.03</v>
      </c>
      <c r="E18" s="19"/>
      <c r="F18" s="20"/>
      <c r="G18" s="20"/>
      <c r="H18" s="21"/>
      <c r="I18" s="15"/>
      <c r="J18" s="15"/>
      <c r="K18" s="15"/>
    </row>
    <row r="19" ht="22.5" customHeight="1" spans="1:11">
      <c r="A19" s="15"/>
      <c r="B19" s="43"/>
      <c r="C19" s="17" t="s">
        <v>45</v>
      </c>
      <c r="D19" s="18">
        <f>IF(D17=0,0,D18/D17)*100</f>
        <v>100</v>
      </c>
      <c r="E19" s="19" t="s">
        <v>22</v>
      </c>
      <c r="F19" s="22">
        <v>95</v>
      </c>
      <c r="G19" s="22">
        <v>105</v>
      </c>
      <c r="H19" s="23" t="s">
        <v>23</v>
      </c>
      <c r="I19" s="24"/>
      <c r="J19" s="24"/>
      <c r="K19" s="24"/>
    </row>
    <row r="20" ht="22.5" customHeight="1" spans="1:11">
      <c r="A20" s="15" t="s">
        <v>424</v>
      </c>
      <c r="B20" s="41" t="s">
        <v>543</v>
      </c>
      <c r="C20" s="17" t="s">
        <v>44</v>
      </c>
      <c r="D20" s="18">
        <v>90146877.64</v>
      </c>
      <c r="E20" s="19"/>
      <c r="F20" s="20"/>
      <c r="G20" s="20"/>
      <c r="H20" s="21"/>
      <c r="I20" s="15"/>
      <c r="J20" s="15"/>
      <c r="K20" s="15"/>
    </row>
    <row r="21" ht="22.5" customHeight="1" spans="1:11">
      <c r="A21" s="15"/>
      <c r="B21" s="42"/>
      <c r="C21" s="17" t="s">
        <v>26</v>
      </c>
      <c r="D21" s="18">
        <v>89977992.47</v>
      </c>
      <c r="E21" s="19"/>
      <c r="F21" s="20"/>
      <c r="G21" s="20"/>
      <c r="H21" s="21"/>
      <c r="I21" s="15"/>
      <c r="J21" s="15"/>
      <c r="K21" s="15"/>
    </row>
    <row r="22" ht="22.5" customHeight="1" spans="1:11">
      <c r="A22" s="15"/>
      <c r="B22" s="43"/>
      <c r="C22" s="17" t="s">
        <v>45</v>
      </c>
      <c r="D22" s="18">
        <f>IF(D20=0,0,D21/D20)*100</f>
        <v>99.8126555523371</v>
      </c>
      <c r="E22" s="19" t="s">
        <v>22</v>
      </c>
      <c r="F22" s="22">
        <v>95</v>
      </c>
      <c r="G22" s="22">
        <v>105</v>
      </c>
      <c r="H22" s="23" t="s">
        <v>23</v>
      </c>
      <c r="I22" s="24"/>
      <c r="J22" s="24"/>
      <c r="K22" s="24"/>
    </row>
    <row r="23" ht="22.5" customHeight="1" spans="1:11">
      <c r="A23" s="15" t="s">
        <v>544</v>
      </c>
      <c r="B23" s="41" t="s">
        <v>545</v>
      </c>
      <c r="C23" s="17" t="s">
        <v>44</v>
      </c>
      <c r="D23" s="18">
        <v>0</v>
      </c>
      <c r="E23" s="19"/>
      <c r="F23" s="20"/>
      <c r="G23" s="20"/>
      <c r="H23" s="21"/>
      <c r="I23" s="15"/>
      <c r="J23" s="15"/>
      <c r="K23" s="15"/>
    </row>
    <row r="24" ht="22.5" customHeight="1" spans="1:11">
      <c r="A24" s="15"/>
      <c r="B24" s="42"/>
      <c r="C24" s="17" t="s">
        <v>26</v>
      </c>
      <c r="D24" s="18">
        <v>3297500</v>
      </c>
      <c r="E24" s="19"/>
      <c r="F24" s="20"/>
      <c r="G24" s="20"/>
      <c r="H24" s="21"/>
      <c r="I24" s="15"/>
      <c r="J24" s="15"/>
      <c r="K24" s="15"/>
    </row>
    <row r="25" ht="22.5" customHeight="1" spans="1:11">
      <c r="A25" s="15"/>
      <c r="B25" s="43"/>
      <c r="C25" s="17" t="s">
        <v>45</v>
      </c>
      <c r="D25" s="18">
        <f>IF(D23=0,0,D24/D23)*100</f>
        <v>0</v>
      </c>
      <c r="E25" s="19" t="s">
        <v>22</v>
      </c>
      <c r="F25" s="22">
        <v>95</v>
      </c>
      <c r="G25" s="22">
        <v>105</v>
      </c>
      <c r="H25" s="23" t="s">
        <v>229</v>
      </c>
      <c r="I25" s="24" t="s">
        <v>546</v>
      </c>
      <c r="J25" s="24"/>
      <c r="K25" s="24"/>
    </row>
    <row r="26" ht="22.5" customHeight="1" spans="1:11">
      <c r="A26" s="13" t="s">
        <v>52</v>
      </c>
      <c r="B26" s="13"/>
      <c r="C26" s="13"/>
      <c r="D26" s="13"/>
      <c r="E26" s="13"/>
      <c r="F26" s="13"/>
      <c r="G26" s="13"/>
      <c r="H26" s="93"/>
      <c r="I26" s="13"/>
      <c r="J26" s="13"/>
      <c r="K26" s="13"/>
    </row>
    <row r="27" ht="22.5" customHeight="1" spans="1:11">
      <c r="A27" s="15" t="s">
        <v>426</v>
      </c>
      <c r="B27" s="41" t="s">
        <v>547</v>
      </c>
      <c r="C27" s="15" t="s">
        <v>54</v>
      </c>
      <c r="D27" s="18">
        <v>5341385</v>
      </c>
      <c r="E27" s="19"/>
      <c r="F27" s="20"/>
      <c r="G27" s="20"/>
      <c r="H27" s="21"/>
      <c r="I27" s="15"/>
      <c r="J27" s="15"/>
      <c r="K27" s="15"/>
    </row>
    <row r="28" ht="22.5" customHeight="1" spans="1:11">
      <c r="A28" s="15"/>
      <c r="B28" s="42"/>
      <c r="C28" s="15" t="s">
        <v>26</v>
      </c>
      <c r="D28" s="18">
        <v>68321600</v>
      </c>
      <c r="E28" s="19"/>
      <c r="F28" s="20"/>
      <c r="G28" s="20"/>
      <c r="H28" s="21"/>
      <c r="I28" s="15"/>
      <c r="J28" s="15"/>
      <c r="K28" s="15"/>
    </row>
    <row r="29" ht="22.5" customHeight="1" spans="1:11">
      <c r="A29" s="15"/>
      <c r="B29" s="43"/>
      <c r="C29" s="15" t="s">
        <v>55</v>
      </c>
      <c r="D29" s="18">
        <f>IF(D28=0,0,D27/D28)*100</f>
        <v>7.81800338399569</v>
      </c>
      <c r="E29" s="19" t="s">
        <v>22</v>
      </c>
      <c r="F29" s="22">
        <v>65</v>
      </c>
      <c r="G29" s="22">
        <v>80</v>
      </c>
      <c r="H29" s="23" t="s">
        <v>229</v>
      </c>
      <c r="I29" s="24" t="s">
        <v>548</v>
      </c>
      <c r="J29" s="24"/>
      <c r="K29" s="24"/>
    </row>
    <row r="30" ht="22.5" customHeight="1" spans="1:11">
      <c r="A30" s="15" t="s">
        <v>56</v>
      </c>
      <c r="B30" s="41" t="s">
        <v>542</v>
      </c>
      <c r="C30" s="15" t="s">
        <v>54</v>
      </c>
      <c r="D30" s="18">
        <v>2648847.36</v>
      </c>
      <c r="E30" s="19"/>
      <c r="F30" s="20"/>
      <c r="G30" s="20"/>
      <c r="H30" s="21"/>
      <c r="I30" s="15"/>
      <c r="J30" s="15"/>
      <c r="K30" s="15"/>
    </row>
    <row r="31" ht="22.5" customHeight="1" spans="1:11">
      <c r="A31" s="15"/>
      <c r="B31" s="42"/>
      <c r="C31" s="15" t="s">
        <v>57</v>
      </c>
      <c r="D31" s="18">
        <v>5475978.03</v>
      </c>
      <c r="E31" s="19"/>
      <c r="F31" s="20"/>
      <c r="G31" s="20"/>
      <c r="H31" s="21"/>
      <c r="I31" s="15"/>
      <c r="J31" s="15"/>
      <c r="K31" s="15"/>
    </row>
    <row r="32" ht="22.5" customHeight="1" spans="1:11">
      <c r="A32" s="15"/>
      <c r="B32" s="43"/>
      <c r="C32" s="15" t="s">
        <v>55</v>
      </c>
      <c r="D32" s="18">
        <f>IF(D31=0,0,D30/D31)*100</f>
        <v>48.3721327128845</v>
      </c>
      <c r="E32" s="19" t="s">
        <v>22</v>
      </c>
      <c r="F32" s="22">
        <v>75</v>
      </c>
      <c r="G32" s="22">
        <v>100</v>
      </c>
      <c r="H32" s="23" t="s">
        <v>229</v>
      </c>
      <c r="I32" s="24" t="s">
        <v>549</v>
      </c>
      <c r="J32" s="24"/>
      <c r="K32" s="24"/>
    </row>
    <row r="33" ht="22.5" customHeight="1" spans="1:11">
      <c r="A33" s="15" t="s">
        <v>427</v>
      </c>
      <c r="B33" s="41" t="s">
        <v>543</v>
      </c>
      <c r="C33" s="15" t="s">
        <v>54</v>
      </c>
      <c r="D33" s="18">
        <v>77276538.92</v>
      </c>
      <c r="E33" s="19"/>
      <c r="F33" s="20"/>
      <c r="G33" s="20"/>
      <c r="H33" s="21"/>
      <c r="I33" s="15"/>
      <c r="J33" s="15"/>
      <c r="K33" s="15"/>
    </row>
    <row r="34" ht="22.5" customHeight="1" spans="1:11">
      <c r="A34" s="15"/>
      <c r="B34" s="42"/>
      <c r="C34" s="15" t="s">
        <v>26</v>
      </c>
      <c r="D34" s="18">
        <v>89977992.47</v>
      </c>
      <c r="E34" s="19"/>
      <c r="F34" s="20"/>
      <c r="G34" s="20"/>
      <c r="H34" s="21"/>
      <c r="I34" s="15"/>
      <c r="J34" s="15"/>
      <c r="K34" s="15"/>
    </row>
    <row r="35" ht="22.5" customHeight="1" spans="1:11">
      <c r="A35" s="15"/>
      <c r="B35" s="43"/>
      <c r="C35" s="15" t="s">
        <v>55</v>
      </c>
      <c r="D35" s="18">
        <f>IF(D34=0,0,D33/D34)*100</f>
        <v>85.8838220309985</v>
      </c>
      <c r="E35" s="19" t="s">
        <v>22</v>
      </c>
      <c r="F35" s="22">
        <v>65</v>
      </c>
      <c r="G35" s="22">
        <v>80</v>
      </c>
      <c r="H35" s="23" t="s">
        <v>229</v>
      </c>
      <c r="I35" s="24" t="s">
        <v>550</v>
      </c>
      <c r="J35" s="24"/>
      <c r="K35" s="24"/>
    </row>
    <row r="36" ht="22.5" customHeight="1" spans="1:11">
      <c r="A36" s="15" t="s">
        <v>551</v>
      </c>
      <c r="B36" s="41" t="s">
        <v>545</v>
      </c>
      <c r="C36" s="15" t="s">
        <v>54</v>
      </c>
      <c r="D36" s="18">
        <v>0</v>
      </c>
      <c r="E36" s="19"/>
      <c r="F36" s="20"/>
      <c r="G36" s="20"/>
      <c r="H36" s="21"/>
      <c r="I36" s="15"/>
      <c r="J36" s="15"/>
      <c r="K36" s="15"/>
    </row>
    <row r="37" ht="22.5" customHeight="1" spans="1:11">
      <c r="A37" s="15"/>
      <c r="B37" s="42"/>
      <c r="C37" s="15" t="s">
        <v>26</v>
      </c>
      <c r="D37" s="18">
        <v>3297500</v>
      </c>
      <c r="E37" s="19"/>
      <c r="F37" s="20"/>
      <c r="G37" s="20"/>
      <c r="H37" s="21"/>
      <c r="I37" s="15"/>
      <c r="J37" s="15"/>
      <c r="K37" s="15"/>
    </row>
    <row r="38" ht="22.5" customHeight="1" spans="1:11">
      <c r="A38" s="15"/>
      <c r="B38" s="43"/>
      <c r="C38" s="15" t="s">
        <v>55</v>
      </c>
      <c r="D38" s="18">
        <f>IF(D37=0,0,D36/D37)*100</f>
        <v>0</v>
      </c>
      <c r="E38" s="19" t="s">
        <v>22</v>
      </c>
      <c r="F38" s="22">
        <v>65</v>
      </c>
      <c r="G38" s="22">
        <v>105</v>
      </c>
      <c r="H38" s="23" t="s">
        <v>229</v>
      </c>
      <c r="I38" s="24" t="s">
        <v>552</v>
      </c>
      <c r="J38" s="24"/>
      <c r="K38" s="24"/>
    </row>
    <row r="39" ht="22.5" customHeight="1" spans="1:11">
      <c r="A39" s="15" t="s">
        <v>553</v>
      </c>
      <c r="B39" s="41" t="s">
        <v>554</v>
      </c>
      <c r="C39" s="15" t="s">
        <v>54</v>
      </c>
      <c r="D39" s="18">
        <v>170739</v>
      </c>
      <c r="E39" s="19"/>
      <c r="F39" s="20"/>
      <c r="G39" s="20"/>
      <c r="H39" s="21"/>
      <c r="I39" s="15"/>
      <c r="J39" s="15"/>
      <c r="K39" s="15"/>
    </row>
    <row r="40" ht="22.5" customHeight="1" spans="1:11">
      <c r="A40" s="15"/>
      <c r="B40" s="42"/>
      <c r="C40" s="15" t="s">
        <v>26</v>
      </c>
      <c r="D40" s="18">
        <v>170804</v>
      </c>
      <c r="E40" s="19"/>
      <c r="F40" s="20"/>
      <c r="G40" s="20"/>
      <c r="H40" s="21"/>
      <c r="I40" s="15"/>
      <c r="J40" s="15"/>
      <c r="K40" s="15"/>
    </row>
    <row r="41" ht="22.5" customHeight="1" spans="1:11">
      <c r="A41" s="15"/>
      <c r="B41" s="43"/>
      <c r="C41" s="15" t="s">
        <v>55</v>
      </c>
      <c r="D41" s="18">
        <f>IF(D40=0,0,D39/D40)*100</f>
        <v>99.9619446851362</v>
      </c>
      <c r="E41" s="19" t="s">
        <v>22</v>
      </c>
      <c r="F41" s="22">
        <v>90</v>
      </c>
      <c r="G41" s="22">
        <v>105</v>
      </c>
      <c r="H41" s="23" t="s">
        <v>23</v>
      </c>
      <c r="I41" s="24"/>
      <c r="J41" s="24"/>
      <c r="K41" s="24"/>
    </row>
    <row r="42" ht="22.5" customHeight="1" spans="1:11">
      <c r="A42" s="15" t="s">
        <v>555</v>
      </c>
      <c r="B42" s="41" t="s">
        <v>556</v>
      </c>
      <c r="C42" s="15" t="s">
        <v>54</v>
      </c>
      <c r="D42" s="18">
        <v>0</v>
      </c>
      <c r="E42" s="19"/>
      <c r="F42" s="20"/>
      <c r="G42" s="20"/>
      <c r="H42" s="21"/>
      <c r="I42" s="15"/>
      <c r="J42" s="15"/>
      <c r="K42" s="15"/>
    </row>
    <row r="43" ht="22.5" customHeight="1" spans="1:11">
      <c r="A43" s="15"/>
      <c r="B43" s="42"/>
      <c r="C43" s="15" t="s">
        <v>26</v>
      </c>
      <c r="D43" s="18">
        <v>170804</v>
      </c>
      <c r="E43" s="19"/>
      <c r="F43" s="20"/>
      <c r="G43" s="20"/>
      <c r="H43" s="21"/>
      <c r="I43" s="15"/>
      <c r="J43" s="15"/>
      <c r="K43" s="15"/>
    </row>
    <row r="44" ht="22.5" customHeight="1" spans="1:11">
      <c r="A44" s="15"/>
      <c r="B44" s="43"/>
      <c r="C44" s="15" t="s">
        <v>55</v>
      </c>
      <c r="D44" s="18">
        <f>IF(D43=0,0,D42/D43)*100</f>
        <v>0</v>
      </c>
      <c r="E44" s="19" t="s">
        <v>22</v>
      </c>
      <c r="F44" s="22">
        <v>90</v>
      </c>
      <c r="G44" s="22">
        <v>105</v>
      </c>
      <c r="H44" s="23" t="s">
        <v>229</v>
      </c>
      <c r="I44" s="24" t="s">
        <v>557</v>
      </c>
      <c r="J44" s="24"/>
      <c r="K44" s="24"/>
    </row>
    <row r="45" ht="22.5" customHeight="1" spans="1:11">
      <c r="A45" s="13" t="s">
        <v>81</v>
      </c>
      <c r="B45" s="13"/>
      <c r="C45" s="13"/>
      <c r="D45" s="13"/>
      <c r="E45" s="13"/>
      <c r="F45" s="13"/>
      <c r="G45" s="13"/>
      <c r="H45" s="93"/>
      <c r="I45" s="13"/>
      <c r="J45" s="13"/>
      <c r="K45" s="13"/>
    </row>
    <row r="46" ht="22.5" customHeight="1" spans="1:11">
      <c r="A46" s="15" t="s">
        <v>558</v>
      </c>
      <c r="B46" s="41" t="s">
        <v>541</v>
      </c>
      <c r="C46" s="17" t="s">
        <v>84</v>
      </c>
      <c r="D46" s="18">
        <v>61691175</v>
      </c>
      <c r="E46" s="19"/>
      <c r="F46" s="20"/>
      <c r="G46" s="20"/>
      <c r="H46" s="21"/>
      <c r="I46" s="15"/>
      <c r="J46" s="15"/>
      <c r="K46" s="15"/>
    </row>
    <row r="47" ht="22.5" customHeight="1" spans="1:11">
      <c r="A47" s="15"/>
      <c r="B47" s="42"/>
      <c r="C47" s="17" t="s">
        <v>26</v>
      </c>
      <c r="D47" s="18">
        <v>68321600</v>
      </c>
      <c r="E47" s="19"/>
      <c r="F47" s="20"/>
      <c r="G47" s="20"/>
      <c r="H47" s="21"/>
      <c r="I47" s="15"/>
      <c r="J47" s="15"/>
      <c r="K47" s="15"/>
    </row>
    <row r="48" ht="22.5" customHeight="1" spans="1:11">
      <c r="A48" s="15"/>
      <c r="B48" s="43"/>
      <c r="C48" s="17" t="s">
        <v>85</v>
      </c>
      <c r="D48" s="18">
        <f>IF(D46=0,0,D47/D46-1)*100</f>
        <v>10.7477690285523</v>
      </c>
      <c r="E48" s="19" t="s">
        <v>22</v>
      </c>
      <c r="F48" s="22">
        <v>0</v>
      </c>
      <c r="G48" s="22">
        <v>20</v>
      </c>
      <c r="H48" s="23" t="s">
        <v>23</v>
      </c>
      <c r="I48" s="24"/>
      <c r="J48" s="24"/>
      <c r="K48" s="24"/>
    </row>
    <row r="49" ht="22.5" customHeight="1" spans="1:11">
      <c r="A49" s="15" t="s">
        <v>86</v>
      </c>
      <c r="B49" s="41" t="s">
        <v>542</v>
      </c>
      <c r="C49" s="17" t="s">
        <v>84</v>
      </c>
      <c r="D49" s="18">
        <v>5613333.12</v>
      </c>
      <c r="E49" s="19"/>
      <c r="F49" s="20"/>
      <c r="G49" s="20"/>
      <c r="H49" s="21"/>
      <c r="I49" s="15"/>
      <c r="J49" s="15"/>
      <c r="K49" s="15"/>
    </row>
    <row r="50" ht="22.5" customHeight="1" spans="1:11">
      <c r="A50" s="15"/>
      <c r="B50" s="42"/>
      <c r="C50" s="17" t="s">
        <v>26</v>
      </c>
      <c r="D50" s="18">
        <v>5475978.03</v>
      </c>
      <c r="E50" s="19"/>
      <c r="F50" s="20"/>
      <c r="G50" s="20"/>
      <c r="H50" s="21"/>
      <c r="I50" s="15"/>
      <c r="J50" s="15"/>
      <c r="K50" s="15"/>
    </row>
    <row r="51" ht="22.5" customHeight="1" spans="1:11">
      <c r="A51" s="15"/>
      <c r="B51" s="43"/>
      <c r="C51" s="17" t="s">
        <v>85</v>
      </c>
      <c r="D51" s="18">
        <f>IF(D49=0,0,D50/D49-1)*100</f>
        <v>-2.44694350154654</v>
      </c>
      <c r="E51" s="19" t="s">
        <v>22</v>
      </c>
      <c r="F51" s="22">
        <v>0</v>
      </c>
      <c r="G51" s="22">
        <v>20</v>
      </c>
      <c r="H51" s="23" t="s">
        <v>229</v>
      </c>
      <c r="I51" s="24" t="s">
        <v>559</v>
      </c>
      <c r="J51" s="24"/>
      <c r="K51" s="24"/>
    </row>
    <row r="52" ht="22.5" customHeight="1" spans="1:11">
      <c r="A52" s="15" t="s">
        <v>560</v>
      </c>
      <c r="B52" s="41" t="s">
        <v>543</v>
      </c>
      <c r="C52" s="17" t="s">
        <v>84</v>
      </c>
      <c r="D52" s="18">
        <v>94036527.47</v>
      </c>
      <c r="E52" s="19"/>
      <c r="F52" s="20"/>
      <c r="G52" s="20"/>
      <c r="H52" s="21"/>
      <c r="I52" s="15"/>
      <c r="J52" s="15"/>
      <c r="K52" s="15"/>
    </row>
    <row r="53" ht="22.5" customHeight="1" spans="1:11">
      <c r="A53" s="15"/>
      <c r="B53" s="42"/>
      <c r="C53" s="17" t="s">
        <v>26</v>
      </c>
      <c r="D53" s="18">
        <v>89977992.47</v>
      </c>
      <c r="E53" s="19"/>
      <c r="F53" s="20"/>
      <c r="G53" s="20"/>
      <c r="H53" s="21"/>
      <c r="I53" s="15"/>
      <c r="J53" s="15"/>
      <c r="K53" s="15"/>
    </row>
    <row r="54" ht="22.5" customHeight="1" spans="1:11">
      <c r="A54" s="15"/>
      <c r="B54" s="43"/>
      <c r="C54" s="17" t="s">
        <v>85</v>
      </c>
      <c r="D54" s="18">
        <f>IF(D52=0,0,D53/D52-1)*100</f>
        <v>-4.31591330432185</v>
      </c>
      <c r="E54" s="19" t="s">
        <v>22</v>
      </c>
      <c r="F54" s="22">
        <v>0</v>
      </c>
      <c r="G54" s="22">
        <v>20</v>
      </c>
      <c r="H54" s="23" t="s">
        <v>229</v>
      </c>
      <c r="I54" s="24" t="s">
        <v>561</v>
      </c>
      <c r="J54" s="24"/>
      <c r="K54" s="24"/>
    </row>
    <row r="55" ht="22.5" customHeight="1" spans="1:11">
      <c r="A55" s="15" t="s">
        <v>562</v>
      </c>
      <c r="B55" s="41" t="s">
        <v>545</v>
      </c>
      <c r="C55" s="17" t="s">
        <v>84</v>
      </c>
      <c r="D55" s="18">
        <v>0</v>
      </c>
      <c r="E55" s="19"/>
      <c r="F55" s="20"/>
      <c r="G55" s="20"/>
      <c r="H55" s="21"/>
      <c r="I55" s="15"/>
      <c r="J55" s="15"/>
      <c r="K55" s="15"/>
    </row>
    <row r="56" ht="22.5" customHeight="1" spans="1:11">
      <c r="A56" s="15"/>
      <c r="B56" s="42"/>
      <c r="C56" s="17" t="s">
        <v>26</v>
      </c>
      <c r="D56" s="18">
        <v>3297500</v>
      </c>
      <c r="E56" s="19"/>
      <c r="F56" s="20"/>
      <c r="G56" s="20"/>
      <c r="H56" s="21"/>
      <c r="I56" s="15"/>
      <c r="J56" s="15"/>
      <c r="K56" s="15"/>
    </row>
    <row r="57" ht="22.5" customHeight="1" spans="1:11">
      <c r="A57" s="15"/>
      <c r="B57" s="43"/>
      <c r="C57" s="17" t="s">
        <v>85</v>
      </c>
      <c r="D57" s="18">
        <f>IF(D55=0,0,D56/D55-1)*100</f>
        <v>0</v>
      </c>
      <c r="E57" s="19" t="s">
        <v>22</v>
      </c>
      <c r="F57" s="22">
        <v>0</v>
      </c>
      <c r="G57" s="22">
        <v>20</v>
      </c>
      <c r="H57" s="23" t="s">
        <v>23</v>
      </c>
      <c r="I57" s="24"/>
      <c r="J57" s="24"/>
      <c r="K57" s="24"/>
    </row>
    <row r="58" ht="22.5" customHeight="1" spans="1:11">
      <c r="A58" s="15" t="s">
        <v>563</v>
      </c>
      <c r="B58" s="41" t="s">
        <v>554</v>
      </c>
      <c r="C58" s="17" t="s">
        <v>84</v>
      </c>
      <c r="D58" s="18">
        <v>171492</v>
      </c>
      <c r="E58" s="19"/>
      <c r="F58" s="20"/>
      <c r="G58" s="20"/>
      <c r="H58" s="21"/>
      <c r="I58" s="15"/>
      <c r="J58" s="15"/>
      <c r="K58" s="15"/>
    </row>
    <row r="59" ht="22.5" customHeight="1" spans="1:11">
      <c r="A59" s="15"/>
      <c r="B59" s="42"/>
      <c r="C59" s="17" t="s">
        <v>26</v>
      </c>
      <c r="D59" s="18">
        <v>170804</v>
      </c>
      <c r="E59" s="19"/>
      <c r="F59" s="20"/>
      <c r="G59" s="20"/>
      <c r="H59" s="21"/>
      <c r="I59" s="15"/>
      <c r="J59" s="15"/>
      <c r="K59" s="15"/>
    </row>
    <row r="60" ht="22.5" customHeight="1" spans="1:11">
      <c r="A60" s="15"/>
      <c r="B60" s="43"/>
      <c r="C60" s="17" t="s">
        <v>85</v>
      </c>
      <c r="D60" s="18">
        <f>IF(D58=0,0,D59/D58-1)*100</f>
        <v>-0.401184894922213</v>
      </c>
      <c r="E60" s="19" t="s">
        <v>22</v>
      </c>
      <c r="F60" s="22">
        <v>0</v>
      </c>
      <c r="G60" s="22">
        <v>10</v>
      </c>
      <c r="H60" s="23" t="s">
        <v>229</v>
      </c>
      <c r="I60" s="24" t="s">
        <v>564</v>
      </c>
      <c r="J60" s="24"/>
      <c r="K60" s="24"/>
    </row>
    <row r="61" ht="22.5" customHeight="1" spans="1:11">
      <c r="A61" s="15" t="s">
        <v>565</v>
      </c>
      <c r="B61" s="168" t="s">
        <v>556</v>
      </c>
      <c r="C61" s="17" t="s">
        <v>84</v>
      </c>
      <c r="D61" s="18">
        <v>0</v>
      </c>
      <c r="E61" s="19"/>
      <c r="F61" s="20"/>
      <c r="G61" s="20"/>
      <c r="H61" s="21"/>
      <c r="I61" s="15"/>
      <c r="J61" s="15"/>
      <c r="K61" s="15"/>
    </row>
    <row r="62" ht="22.5" customHeight="1" spans="1:11">
      <c r="A62" s="15"/>
      <c r="B62" s="88"/>
      <c r="C62" s="17" t="s">
        <v>26</v>
      </c>
      <c r="D62" s="18">
        <v>170804</v>
      </c>
      <c r="E62" s="19"/>
      <c r="F62" s="20"/>
      <c r="G62" s="20"/>
      <c r="H62" s="21"/>
      <c r="I62" s="15"/>
      <c r="J62" s="15"/>
      <c r="K62" s="15"/>
    </row>
    <row r="63" ht="22.5" customHeight="1" spans="1:11">
      <c r="A63" s="15"/>
      <c r="B63" s="89"/>
      <c r="C63" s="17" t="s">
        <v>85</v>
      </c>
      <c r="D63" s="18">
        <f>IF(D61=0,0,D62/D61-1)*100</f>
        <v>0</v>
      </c>
      <c r="E63" s="19" t="s">
        <v>22</v>
      </c>
      <c r="F63" s="22">
        <v>0</v>
      </c>
      <c r="G63" s="22">
        <v>10</v>
      </c>
      <c r="H63" s="23" t="s">
        <v>23</v>
      </c>
      <c r="I63" s="24"/>
      <c r="J63" s="24"/>
      <c r="K63" s="24"/>
    </row>
    <row r="64" ht="22.5" customHeight="1" spans="1:11">
      <c r="A64" s="169"/>
      <c r="B64" s="169"/>
      <c r="C64" s="169"/>
      <c r="D64" s="170"/>
      <c r="E64" s="169"/>
      <c r="F64" s="169"/>
      <c r="G64" s="171"/>
      <c r="H64" s="172"/>
      <c r="I64" s="171"/>
      <c r="J64" s="173"/>
      <c r="K64" s="173"/>
    </row>
  </sheetData>
  <mergeCells count="53">
    <mergeCell ref="A1:K1"/>
    <mergeCell ref="A2:K2"/>
    <mergeCell ref="F4:G4"/>
    <mergeCell ref="A6:I6"/>
    <mergeCell ref="A13:I13"/>
    <mergeCell ref="A26:I26"/>
    <mergeCell ref="A45:I45"/>
    <mergeCell ref="A64:I64"/>
    <mergeCell ref="A4:A5"/>
    <mergeCell ref="A7:A9"/>
    <mergeCell ref="A10:A12"/>
    <mergeCell ref="A14:A16"/>
    <mergeCell ref="A17:A19"/>
    <mergeCell ref="A20:A22"/>
    <mergeCell ref="A23:A25"/>
    <mergeCell ref="A27:A29"/>
    <mergeCell ref="A30:A32"/>
    <mergeCell ref="A33:A35"/>
    <mergeCell ref="A36:A38"/>
    <mergeCell ref="A39:A41"/>
    <mergeCell ref="A42:A44"/>
    <mergeCell ref="A46:A48"/>
    <mergeCell ref="A49:A51"/>
    <mergeCell ref="A52:A54"/>
    <mergeCell ref="A55:A57"/>
    <mergeCell ref="A58:A60"/>
    <mergeCell ref="A61:A63"/>
    <mergeCell ref="B4:B5"/>
    <mergeCell ref="B7:B9"/>
    <mergeCell ref="B10:B12"/>
    <mergeCell ref="B14:B16"/>
    <mergeCell ref="B17:B19"/>
    <mergeCell ref="B20:B22"/>
    <mergeCell ref="B23:B25"/>
    <mergeCell ref="B27:B29"/>
    <mergeCell ref="B30:B32"/>
    <mergeCell ref="B33:B35"/>
    <mergeCell ref="B36:B38"/>
    <mergeCell ref="B39:B41"/>
    <mergeCell ref="B42:B44"/>
    <mergeCell ref="B46:B48"/>
    <mergeCell ref="B49:B51"/>
    <mergeCell ref="B52:B54"/>
    <mergeCell ref="B55:B57"/>
    <mergeCell ref="B58:B60"/>
    <mergeCell ref="B61:B63"/>
    <mergeCell ref="C4:C5"/>
    <mergeCell ref="D4:D5"/>
    <mergeCell ref="E4:E5"/>
    <mergeCell ref="H4:H5"/>
    <mergeCell ref="I4:I5"/>
    <mergeCell ref="J4:J5"/>
    <mergeCell ref="K4:K5"/>
  </mergeCells>
  <pageMargins left="1.18110236220472" right="1.18110236220472" top="1.18110236220472" bottom="1.18110236220472" header="0.51181" footer="0.51181"/>
  <pageSetup paperSize="9" pageOrder="overThenDown" orientation="portrait" errors="blank"/>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企业职工养老执行</vt:lpstr>
      <vt:lpstr>企业职工养老预算</vt:lpstr>
      <vt:lpstr>居民养老执行</vt:lpstr>
      <vt:lpstr>居民养老预算</vt:lpstr>
      <vt:lpstr>机关养老执行</vt:lpstr>
      <vt:lpstr>机关养老预算</vt:lpstr>
      <vt:lpstr>职工基本医保执行</vt:lpstr>
      <vt:lpstr>职工基本医保预算</vt:lpstr>
      <vt:lpstr>城乡基本居民医保执行</vt:lpstr>
      <vt:lpstr>城乡基本居民医保预算</vt:lpstr>
      <vt:lpstr>工伤执行</vt:lpstr>
      <vt:lpstr>工伤预算</vt:lpstr>
      <vt:lpstr>失业执行</vt:lpstr>
      <vt:lpstr>失业预算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南行</cp:lastModifiedBy>
  <dcterms:created xsi:type="dcterms:W3CDTF">2026-02-16T16:44:00Z</dcterms:created>
  <dcterms:modified xsi:type="dcterms:W3CDTF">2024-07-29T03:50:17Z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B2B0C6808E34448E8C9503578A907943_12</vt:lpwstr>
  </property>
  <property fmtid="{D5CDD505-2E9C-101B-9397-08002B2CF9AE}" pid="3" name="KSOProductBuildVer">
    <vt:lpwstr>2052-12.1.0.26936</vt:lpwstr>
  </property>
  <property fmtid="{D5CDD505-2E9C-101B-9397-08002B2CF9AE}" pid="4" name="CalculationRule">
    <vt:i4>0</vt:i4>
  </property>
</Properties>
</file>