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in" ContentType="application/vnd.openxmlformats-officedocument.spreadsheetml.printerSettings"/>
  <Default Extension="jpeg" ContentType="image/jpeg"/>
  <Default Extension="png" ContentType="image/png"/>
  <Default Extension="wmf" ContentType="image/x-wmf"/>
  <Default Extension="emf" ContentType="image/x-emf"/>
  <Override ContentType="application/vnd.openxmlformats-package.core-properties+xml" PartName="/docProps/core.xml"/>
  <Override ContentType="application/vnd.openxmlformats-officedocument.spreadsheetml.sheet.main+xml" PartName="/xl/workbook.xml"/>
  <Override ContentType="application/vnd.openxmlformats-officedocument.extended-properties+xml" PartName="/docProps/app.xml"/>
  <Override ContentType="application/vnd.openxmlformats-officedocument.spreadsheetml.styles+xml" PartName="/xl/styles.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sharedStrings+xml" PartName="/xl/sharedStrings.xml"/>
  <Override ContentType="application/vnd.openxmlformats-officedocument.theme+xml" PartName="/xl/theme/theme1.xml"/>
</Types>
</file>

<file path=_rels/.rels><?xml version="1.0" encoding="UTF-8" standalone="yes"?><Relationships xmlns="http://schemas.openxmlformats.org/package/2006/relationships" 
><Relationship Target="docProps/core.xml" Type="http://schemas.openxmlformats.org/package/2006/relationships/metadata/core-properties" Id="rId1" /><Relationship Target="xl/workbook.xml" Type="http://schemas.openxmlformats.org/officeDocument/2006/relationships/officeDocument" Id="rId2" /><Relationship Target="docProps/app.xml" Type="http://schemas.openxmlformats.org/officeDocument/2006/relationships/extended-properties" Id="rId3" /></Relationships>
</file>

<file path=xl/workbook.xml><?xml version="1.0" encoding="utf-8"?>
<workbook xmlns="http://schemas.openxmlformats.org/spreadsheetml/2006/main" xmlns:r="http://schemas.openxmlformats.org/officeDocument/2006/relationships">
  <fileVersion appName="xl" lastEdited="4" lowestEdited="4" rupBuild="5246"/>
  <workbookPr saveExternalLinkValues="0" defaultThemeVersion="124226"/>
  <bookViews>
    <workbookView minimized="1" windowWidth="11700" windowHeight="8540" activeTab="13"/>
  </bookViews>
  <sheets>
    <sheet name="企业职工养老执行" sheetId="1" r:id="rId2"/>
    <sheet name="企业职工养老预算" sheetId="2" r:id="rId3"/>
    <sheet name="居民养老执行" sheetId="3" r:id="rId4"/>
    <sheet name="居民养老预算" sheetId="4" r:id="rId5"/>
    <sheet name="机关养老执行" sheetId="5" r:id="rId6"/>
    <sheet name="机关养老预算" sheetId="6" r:id="rId7"/>
    <sheet name="职工基本医保执行" sheetId="7" r:id="rId8"/>
    <sheet name="职工基本医保预算" sheetId="8" r:id="rId9"/>
    <sheet name="城乡基本居民医保执行" sheetId="9" r:id="rId10"/>
    <sheet name="城乡基本居民医保预算" sheetId="10" r:id="rId11"/>
    <sheet name="工伤执行" sheetId="11" r:id="rId12"/>
    <sheet name="工伤预算" sheetId="12" r:id="rId13"/>
    <sheet name="失业执行" sheetId="13" r:id="rId14"/>
    <sheet name="失业预算" sheetId="14" r:id="rId15"/>
  </sheets>
  <definedNames>
    <definedName name="_xlnm.Print_Titles" localSheetId="0">'企业职工养老执行'!A$1:XFD$5</definedName>
    <definedName name="_xlnm.Print_Titles" localSheetId="1">'企业职工养老预算'!A$1:XFD$5</definedName>
  </definedNames>
  <calcPr calcId="125725" iterateDelta="0.001"/>
  <oleSize ref="A1"/>
</workbook>
</file>

<file path=xl/sharedStrings.xml><?xml version="1.0" encoding="utf-8"?>
<sst xmlns="http://schemas.openxmlformats.org/spreadsheetml/2006/main" count="868">
  <si>
    <t>2025年企业职工基本养老保险基金预算预计执行数核对分析</t>
  </si>
  <si>
    <t xml:space="preserve">社预审01表 </t>
  </si>
  <si>
    <t>云南省玉溪市华宁县医疗保险管理服务中心</t>
  </si>
  <si>
    <t xml:space="preserve">金额单位：元 </t>
  </si>
  <si>
    <t>项目</t>
  </si>
  <si>
    <t>项目说明</t>
  </si>
  <si>
    <t>审核指标</t>
  </si>
  <si>
    <t>计算结果</t>
  </si>
  <si>
    <t>是否审核</t>
  </si>
  <si>
    <t>审核系数</t>
  </si>
  <si>
    <t>是否审核通过</t>
  </si>
  <si>
    <t>情况说明</t>
  </si>
  <si>
    <t>修改意见</t>
  </si>
  <si>
    <t>反馈意见</t>
  </si>
  <si>
    <t>下限</t>
  </si>
  <si>
    <t xml:space="preserve">上限</t>
  </si>
  <si>
    <t>一、相关指标核对</t>
  </si>
  <si>
    <t xml:space="preserve">    1.1   上年结余核对</t>
  </si>
  <si>
    <t>执行数[上年结余]与上年决算报表[年末滚存结余]核对一致</t>
  </si>
  <si>
    <t>2023年决算年末滚存结余</t>
  </si>
  <si>
    <t>2024年预计执行数上年结余</t>
  </si>
  <si>
    <t>差额</t>
  </si>
  <si>
    <t>Y</t>
  </si>
  <si>
    <t>是</t>
  </si>
  <si>
    <t xml:space="preserve">    1.2   中央财政安排</t>
  </si>
  <si>
    <t>中央安排数手工补充填写</t>
  </si>
  <si>
    <t>2024年预计执行数</t>
  </si>
  <si>
    <t>2024年中央安排下达数</t>
  </si>
  <si>
    <t xml:space="preserve">    1.3   全国统筹调剂资金收入</t>
  </si>
  <si>
    <t>全国统筹调剂资金收入手工补充填写</t>
  </si>
  <si>
    <t>2024年中央调剂资金收入下达数</t>
  </si>
  <si>
    <t xml:space="preserve">    1.4   全国统筹调剂资金支出</t>
  </si>
  <si>
    <t>全国统筹调剂资金支出手工补充填写</t>
  </si>
  <si>
    <t>2024年中央调剂资金支出下达数</t>
  </si>
  <si>
    <t xml:space="preserve">    1.5   委托投资收益</t>
  </si>
  <si>
    <t>对账金额手工补充填写</t>
  </si>
  <si>
    <t>全国社保基金理事会对账金额</t>
  </si>
  <si>
    <t xml:space="preserve">    1.6   上年末累计欠费</t>
  </si>
  <si>
    <t>核对一致，否则需说明情况</t>
  </si>
  <si>
    <t>2023年决算年末累计欠费</t>
  </si>
  <si>
    <t>2024年预计执行数上年末累计欠费</t>
  </si>
  <si>
    <t>二、与调整预算数比照（无调整预算则比照预算数）</t>
  </si>
  <si>
    <t xml:space="preserve">    2.1.1   基本养老保险费收入</t>
  </si>
  <si>
    <t>缴费单位和缴费个人按规定缴费基数的一定比例缴纳的基本养老保险费。包括本年补缴以前年度欠费、本年预缴以后年度的基本养老保险费及一次性补缴以前年度的基本养老保险费收入。</t>
  </si>
  <si>
    <t>2024年调整预算数</t>
  </si>
  <si>
    <t>预算执行率(%)</t>
  </si>
  <si>
    <t xml:space="preserve">    2.1.2   财政补贴收入</t>
  </si>
  <si>
    <t>同级财政部门以及上级财政部门拨付并在本级财政预算列支的、或者下级财政部门拨付并在下级财政预算列支的对企业职工基本养老保险基金的补贴收入。</t>
  </si>
  <si>
    <t xml:space="preserve">    2.1.3   基本养老金支出</t>
  </si>
  <si>
    <t>由企业职工基本养老保险基金开支的基础性养老金、个人账户养老金、过渡性养老金及按规定支付的离休金、退休金、退职金和补贴等。</t>
  </si>
  <si>
    <t xml:space="preserve">    2.1.4   丧葬补助及抚恤金支出</t>
  </si>
  <si>
    <t>[丧葬补助金和抚恤金支出]指参加企业职工基本养老保险人员因病或非因工死亡的，其遗属按规定领取的丧葬补助金和抚恤金。</t>
  </si>
  <si>
    <t>三、与前三季度累计执行数比照</t>
  </si>
  <si>
    <t xml:space="preserve">    3.1.1 基本养老保险费收入</t>
  </si>
  <si>
    <t>2024年1-3季度累计执行数</t>
  </si>
  <si>
    <t>三季度累计执行数占全年执行数比例(%)</t>
  </si>
  <si>
    <t xml:space="preserve">    3.1.2 财政补贴收入</t>
  </si>
  <si>
    <t>2024预计执行数</t>
  </si>
  <si>
    <t xml:space="preserve">    3.2.1 基本养老金支出</t>
  </si>
  <si>
    <t xml:space="preserve">    3.2.2 丧葬补助金和抚恤金支出</t>
  </si>
  <si>
    <t xml:space="preserve">    3.3 参保人数</t>
  </si>
  <si>
    <t>参加企业职工基本养老保险的全年平均人数</t>
  </si>
  <si>
    <t xml:space="preserve">    3.3.1 在职人数</t>
  </si>
  <si>
    <t>参加企业职工基本养老保险并在社会保险经办机构建立缴费记录档案的全年平均人数，包括：中断缴费但未终止养老保险关系的职工人数，以个人身份参保的职工人数，不包括只登记未建立缴费记录档案的人员数。</t>
  </si>
  <si>
    <t xml:space="preserve">   3.3.1.1 个人身份参保在职人数</t>
  </si>
  <si>
    <t>参加企业职工基本养老保险并在社会保险经办机构建立缴费记录档案的以个人身份参保人员的全年平均人数。</t>
  </si>
  <si>
    <t xml:space="preserve">    3.3.2 离休人数</t>
  </si>
  <si>
    <t>参加企业职工基本养老保险并由企业职工基本养老保险基金支付养老金的离休人员全年平均人数。</t>
  </si>
  <si>
    <t xml:space="preserve">    3.3.3 退休退职人数</t>
  </si>
  <si>
    <t>参加企业职工基本养老保险并由企业职工基本养老保险基金支付养老金的退休、退职人员全年平均人数。</t>
  </si>
  <si>
    <t xml:space="preserve">    3.3.3.1 当年新增退休退职人员</t>
  </si>
  <si>
    <t>-</t>
  </si>
  <si>
    <t xml:space="preserve">    3.3.3.2 当年死亡退休退职人员</t>
  </si>
  <si>
    <t xml:space="preserve">    3.4 缴费人数</t>
  </si>
  <si>
    <t>参保在职职工中，按规定缴纳基本养老保险费的全年平均人数，包括未按时足额缴纳基本养老保险费且未缴部分已计入欠费的人数。</t>
  </si>
  <si>
    <t xml:space="preserve">   3.4.1 个人身份缴费人数</t>
  </si>
  <si>
    <t>以个人身份参保在职职工中，按规定缴纳基本养老保险费的全年平均人数，包括未按时足额缴纳基本养老保险费且未缴部分已计入欠费的人数。</t>
  </si>
  <si>
    <t xml:space="preserve">    3.5 缴费基数总额</t>
  </si>
  <si>
    <t>参加企业职工基本养老保险的企业职工和以个人身份参保人员等缴纳基本养老保险费的职工工资总额，按实际缴费人员的应缴口径计算，不包含当年补缴、清欠以前年度或预缴以后年度保费的缴费基数。</t>
  </si>
  <si>
    <t xml:space="preserve">    3.5.1 以个人身份参保缴费人员缴费基数总额</t>
  </si>
  <si>
    <t>参加企业职工基本养老保险的以个人身份参保人员缴纳基本养老保险费的职工工资总额，按实际缴费人员的应缴口径计算，不包含当年补缴、清欠以前年度或预缴以后年度保费的缴费基数。</t>
  </si>
  <si>
    <t>四、与上年决算数比照</t>
  </si>
  <si>
    <t xml:space="preserve">    4.1.1 基本养老保险费收入</t>
  </si>
  <si>
    <t>剔除减征免征后的增幅为保险费收入加上减征免征数后再计算增长幅度。</t>
  </si>
  <si>
    <t>2023年决算数</t>
  </si>
  <si>
    <t>增幅(%)</t>
  </si>
  <si>
    <t xml:space="preserve">    4.1.2 财政补贴收入</t>
  </si>
  <si>
    <t xml:space="preserve">    4.2.1 基本养老金支出</t>
  </si>
  <si>
    <t xml:space="preserve">    4.2.2 丧葬补助金和抚恤金支出</t>
  </si>
  <si>
    <t xml:space="preserve">    4.3  参保人数</t>
  </si>
  <si>
    <t xml:space="preserve">    4.3.1 在职人数</t>
  </si>
  <si>
    <t>4.3.1.1 个人身份参保在职人数</t>
  </si>
  <si>
    <t xml:space="preserve">    4.3.2 离休人数</t>
  </si>
  <si>
    <t xml:space="preserve">    4.3.3 退休退职人数</t>
  </si>
  <si>
    <t xml:space="preserve">   4.3.3.1 当年新增退休退职人员</t>
  </si>
  <si>
    <t xml:space="preserve">   4.3.3.2 当年死亡退休退职人员</t>
  </si>
  <si>
    <t xml:space="preserve">   4.4 缴费人数</t>
  </si>
  <si>
    <t xml:space="preserve">   4.4 个人身份缴费人数</t>
  </si>
  <si>
    <t xml:space="preserve">   4.5 缴费基数总额</t>
  </si>
  <si>
    <t xml:space="preserve">    4.5.1 以个人身份参保缴费人员缴费基数总额</t>
  </si>
  <si>
    <t>2025年度企业职工基本养老保险基金预算审核情况</t>
  </si>
  <si>
    <t>社预审02表</t>
  </si>
  <si>
    <t>金额单位：元</t>
  </si>
  <si>
    <t>一、收入情况</t>
  </si>
  <si>
    <t xml:space="preserve">     1.1   基金收入</t>
  </si>
  <si>
    <t>预算总表口径</t>
  </si>
  <si>
    <t>2025年预算数</t>
  </si>
  <si>
    <t>增减额</t>
  </si>
  <si>
    <t>增减率(%)</t>
  </si>
  <si>
    <t xml:space="preserve">    1.1.1   基本养老保险费收入</t>
  </si>
  <si>
    <t xml:space="preserve">    1.1.1.1 应缴当期收入</t>
  </si>
  <si>
    <t>[应缴当期收入]=[缴纳当年基本养老保险费]+[当年新增欠费]</t>
  </si>
  <si>
    <t xml:space="preserve">    1.1.1.2 实缴当期收入</t>
  </si>
  <si>
    <t>[实缴当期收入]=[缴纳当年基本养老保险费]</t>
  </si>
  <si>
    <t xml:space="preserve">    1.1.1.3 一次性补缴收入</t>
  </si>
  <si>
    <t>[占保险费收入比重]=[一次性补缴收入÷基本养老保险费收入]</t>
  </si>
  <si>
    <t>执行数占保险费收入比重（%）</t>
  </si>
  <si>
    <t>预算数占保险费收入比重（%）</t>
  </si>
  <si>
    <t xml:space="preserve">    1.1.1.4 预缴收入</t>
  </si>
  <si>
    <t>[占保险费收入比重]=[预缴收入÷基本养老保险费收入]</t>
  </si>
  <si>
    <t xml:space="preserve">    1.1.1.5 清欠情况</t>
  </si>
  <si>
    <t xml:space="preserve">    1.1.1.5.1 年初欠费</t>
  </si>
  <si>
    <t>--</t>
  </si>
  <si>
    <t xml:space="preserve">    1.1.1.5.2 补缴以前年度欠费收入</t>
  </si>
  <si>
    <t xml:space="preserve">    1.1.1.5.3 当年新增欠费</t>
  </si>
  <si>
    <t>[占应缴当期收入比重]=[当期新增欠费÷应缴当期收入]</t>
  </si>
  <si>
    <t>执行数占应缴当期收入比重（%）</t>
  </si>
  <si>
    <t>预算数占应缴当期收入比重（%）</t>
  </si>
  <si>
    <t xml:space="preserve">    1.1.1.5.4 年末欠费</t>
  </si>
  <si>
    <t xml:space="preserve">    1.1.1.5.5 欠费增幅</t>
  </si>
  <si>
    <t>[欠费增幅]=[年末欠费]÷[年初欠费]-1</t>
  </si>
  <si>
    <t xml:space="preserve">    1.1.1.5.6 清欠比例</t>
  </si>
  <si>
    <t>[清欠比例]=[补缴以前年度欠费收入]÷[年初欠费]</t>
  </si>
  <si>
    <t xml:space="preserve">    1.1.2   基金收益</t>
  </si>
  <si>
    <t xml:space="preserve">    1.1.2   财政补贴收入</t>
  </si>
  <si>
    <t xml:space="preserve">    1.1.2.1 中央财政补贴</t>
  </si>
  <si>
    <t>[中央财政补贴收入]=[财政补贴收入]-[其中：地方财政补贴]</t>
  </si>
  <si>
    <t xml:space="preserve">    1.1.2.2 财政补贴收入与一般公共预算核对</t>
  </si>
  <si>
    <t>[一般公共预算安排数]=[一般公共预算本年预算安排]，中央财政补贴预算数手工补充填报。</t>
  </si>
  <si>
    <t>2025年财政补贴收入预算数</t>
  </si>
  <si>
    <t>2025年一般公共预算安排数</t>
  </si>
  <si>
    <t>2025年中央财政补贴预算数</t>
  </si>
  <si>
    <t>2025年中央预算安排数</t>
  </si>
  <si>
    <t xml:space="preserve">    1.1.3.1 利息收入</t>
  </si>
  <si>
    <t xml:space="preserve">    1.1.3.2 委托投资收益</t>
  </si>
  <si>
    <t xml:space="preserve">    1.1.3.3 基金总收益率(%)</t>
  </si>
  <si>
    <t>[基金总收益率]=([利息收入]+[委托投资收益])÷(([上年结余]+[年末滚存结余])÷2)</t>
  </si>
  <si>
    <t xml:space="preserve">    1.1.3.4 利息收益率(%)</t>
  </si>
  <si>
    <t>[利息收益率]=[利息收入]÷(([上年结余]+[年末滚存结余])÷2)</t>
  </si>
  <si>
    <t xml:space="preserve">    1.1.4   其他收入</t>
  </si>
  <si>
    <t>企业职工基本养老保险基金的滞纳金，跨年度退回或追回的企业职工基本养老保险待遇，公益慈善等社会经济组织和个人捐助，以及其他经统筹地区财政部门核准的收入。[其他收入]如有数据应说明</t>
  </si>
  <si>
    <t xml:space="preserve">    1.1.4.1   剔除滞纳金后其他收入</t>
  </si>
  <si>
    <t>[剔除滞纳金后其他收入]=[其他收入]-[滞纳金]，[其他收入]如有数据应进行说明</t>
  </si>
  <si>
    <t xml:space="preserve">    1.1.5   转移收入</t>
  </si>
  <si>
    <t>企业职工基本养老保险参保对象跨统筹地区或跨制度流动而划入的基本养老保险基金。</t>
  </si>
  <si>
    <t>二、支出情况</t>
  </si>
  <si>
    <t xml:space="preserve">    2.1   基金支出</t>
  </si>
  <si>
    <t xml:space="preserve">    2.1.1   基本养老金支出</t>
  </si>
  <si>
    <t xml:space="preserve">    2.1.1.1 人均养老金支出</t>
  </si>
  <si>
    <t>[人均养老金支出]=[基本养老金支出]÷[离退休人数]</t>
  </si>
  <si>
    <t xml:space="preserve">    2.1.2   医疗补助金支出</t>
  </si>
  <si>
    <t>[实现医保全覆盖地区不再列支医疗补助金]如有数据请核实</t>
  </si>
  <si>
    <t xml:space="preserve">    2.1.3   丧葬补助金和抚恤金支出</t>
  </si>
  <si>
    <t>[丧葬补助金和抚恤金支出]指参加企业职工基本养老保险人员因病或非因工死亡的，其遗属按规定领取的丧葬补助金和抚恤金。[在职参保人员支出]指尚未领取养老待遇的参保人员因病或非因工死亡的，其遗属按规定领取的丧葬补助金和抚恤金，需手工填报。</t>
  </si>
  <si>
    <t>其中：在职参保人员支出</t>
  </si>
  <si>
    <t xml:space="preserve">    2.1.3.1 人均丧葬补助金和抚恤金支出</t>
  </si>
  <si>
    <t>[人均丧葬补助金和抚恤金支出]=（[丧葬补助金和抚恤金支出]-[其中：在职参保人员支出]）÷[当年死亡退休退职人员]</t>
  </si>
  <si>
    <t xml:space="preserve">    2.1.4   病残津贴支出</t>
  </si>
  <si>
    <t>反映按国家规定标准对未达到法定退休年龄时因病或非因工致残完全丧失劳动能力的参保人员发放的基本生活费。</t>
  </si>
  <si>
    <t xml:space="preserve">    2.1.4.1 人均病残津贴支出</t>
  </si>
  <si>
    <t>[人均病残津贴支出]=[病残津贴支出]÷[病残人数]</t>
  </si>
  <si>
    <t xml:space="preserve">    2.1.5   其他支出</t>
  </si>
  <si>
    <t>经国务院批准或国务院授权省级人民政府批准开支的其他非企业职工基本养老保险待遇性质的支出，包括基金入不敷出时发生临时借款利息等支出。[其他支出]如有数据应进行说明</t>
  </si>
  <si>
    <t xml:space="preserve">    2.1.6   转移支出</t>
  </si>
  <si>
    <t>企业职工基本养老保险参保对象跨统筹地区或跨制度流动而转出的基本养老保险基金。</t>
  </si>
  <si>
    <t>三、基金结余</t>
  </si>
  <si>
    <t xml:space="preserve">    3.1   当期结余情况</t>
  </si>
  <si>
    <t xml:space="preserve">    3.2   累计结余情况</t>
  </si>
  <si>
    <t xml:space="preserve">    3.3   年末基金支付能力(月)</t>
  </si>
  <si>
    <t>[年末基金支付能力(月)]=[年末滚存结余]÷[本年支出]×12</t>
  </si>
  <si>
    <t>四、人员情况</t>
  </si>
  <si>
    <t xml:space="preserve">    4.1   参保人数</t>
  </si>
  <si>
    <t xml:space="preserve">    4.1.1   在职职工数</t>
  </si>
  <si>
    <t>参加企业职工基本养老保险并在社会保险经办机构建立缴费记录档案的全年平均人数，包括：中断缴费但未终止养老保险关系的职工人数，以个人身份参保的职工人数，不包括只登记未建立缴费记录档案的人数。</t>
  </si>
  <si>
    <t xml:space="preserve">    4.1.1.1 个人身份参保人数</t>
  </si>
  <si>
    <t xml:space="preserve">    4.1.1.2 单位职工在职参保人数</t>
  </si>
  <si>
    <t>[单位职工在职参保人数]=[在职职工数]-[个人身份参保人数]</t>
  </si>
  <si>
    <t xml:space="preserve">    4.1.1.3 单位职工参保人数占总在职人数比例(%)</t>
  </si>
  <si>
    <t>[单位职工参保人数占总在职人数比例]=[单位职工在职参保人数]÷[在职职工数]</t>
  </si>
  <si>
    <t xml:space="preserve">    4.1.2  离休人员</t>
  </si>
  <si>
    <t>参加企业职工基本养老保险并由企业职工基本养老保险基金支付养老金的离休人员全年平均人数，一般低于上年。</t>
  </si>
  <si>
    <t xml:space="preserve">    4.1.3  退休退职人员</t>
  </si>
  <si>
    <t xml:space="preserve">    4.1.3.1  当年新增退休退职人员</t>
  </si>
  <si>
    <t xml:space="preserve">    4.1.3.2  当年死亡退休退职人员</t>
  </si>
  <si>
    <t xml:space="preserve">    4.1.4  病残人数</t>
  </si>
  <si>
    <t>反映按国家规定标准对未达到法定退休年龄时因病或非因工致残完全丧失劳动能力领取基本生活费的参保人员。需手工填报。</t>
  </si>
  <si>
    <t xml:space="preserve">    4.2  缴费人数</t>
  </si>
  <si>
    <t xml:space="preserve">    4.2.1 个人身份缴费人数</t>
  </si>
  <si>
    <t xml:space="preserve">    4.2.2 单位职工缴费人数</t>
  </si>
  <si>
    <t>[单位职工缴费人数]=[缴费人数]-[个人身份缴费人数]</t>
  </si>
  <si>
    <t xml:space="preserve">    4.2.3 单位职工缴费人数占总缴费人数比例(%)</t>
  </si>
  <si>
    <t>[单位职工缴费人数占总缴费人数比例]=[单位职工缴费人数]÷[缴费人数]</t>
  </si>
  <si>
    <t xml:space="preserve">    4.2.4   缴费人数占在职参保人数比例(%)</t>
  </si>
  <si>
    <t>[缴费人数占在职参保人数比例]=[缴费人数]÷[在职职工数]</t>
  </si>
  <si>
    <t xml:space="preserve">    4.2.5 个人身份缴费人数占个人身份参保人数比例(%)</t>
  </si>
  <si>
    <t>[个人身份缴费人数占在职参保人数比例]=[个人身份缴费人数]÷[个人身份参保人数]</t>
  </si>
  <si>
    <t xml:space="preserve">    4.2.6 单位职工缴费人数占单位职工在职参保人数比例(%)</t>
  </si>
  <si>
    <t>[单位职工缴费人数占在职参保人数比例]=[单位职工缴费人数]÷[单位职工在职参保人数]</t>
  </si>
  <si>
    <t>五、基数情况</t>
  </si>
  <si>
    <t xml:space="preserve">    5.1   缴费基数总额</t>
  </si>
  <si>
    <t xml:space="preserve">    5.1.1 单位职工个人缴费基数总额</t>
  </si>
  <si>
    <t>参加企业职工基本养老保险的企业职工缴纳基本养老保险费的职工工资总额，按实际缴费人员的应缴口径计算，不包含当年补缴、清欠以前年度或预缴以后年度保费的缴费基数。</t>
  </si>
  <si>
    <t xml:space="preserve">    5.1.2 以个人身份参保人员缴费基数总额</t>
  </si>
  <si>
    <t xml:space="preserve">    5.1.3 单位职工缴费基数总额占缴费基数总额比例(%)</t>
  </si>
  <si>
    <t>[单位职工缴费基数总额占缴费基数总额比例]=[单位职工缴费基数总额]÷[缴费基数总额]</t>
  </si>
  <si>
    <t xml:space="preserve">    5.2   人均缴费基数</t>
  </si>
  <si>
    <t>[人均缴费基数]=[缴费基数总额]÷[缴费人数]</t>
  </si>
  <si>
    <t xml:space="preserve">    5.2.1 人均缴费基数占统筹地区职工平均工资(%)</t>
  </si>
  <si>
    <t>[人均缴费基数占统筹地区职工平均工资]=[人均缴费基数]÷[统筹地区职工平均工资]</t>
  </si>
  <si>
    <t xml:space="preserve">    5.3   人均个人身份缴费基数</t>
  </si>
  <si>
    <t>[人均个人身份缴费基数]=[个人身份缴费基数总额]÷[个人身份缴费人数]</t>
  </si>
  <si>
    <t xml:space="preserve">    5.3.1 人均个人身份缴费基数占统筹地区职工平均工资(%)</t>
  </si>
  <si>
    <t>[人均个人身份缴费基数占统筹地区职工平均工资]=[人均个人身份缴费基数]÷[统筹地区职工平均工资]</t>
  </si>
  <si>
    <t xml:space="preserve">    5.4   人均单位职工缴费基数</t>
  </si>
  <si>
    <t>[人均单位职工缴费基数]=[单位职工个人缴费基数总额]÷[单位职工缴费人数]</t>
  </si>
  <si>
    <t xml:space="preserve">    5.4.1 人均单位职工缴费基数占统筹地区职工平均工资(%)</t>
  </si>
  <si>
    <t>[人均单位职工缴费基数占统筹地区职工平均工资]=[人均单位职工缴费基数]÷[统筹地区职工平均工资]</t>
  </si>
  <si>
    <t xml:space="preserve">    5.5   统筹地区职工平均工资</t>
  </si>
  <si>
    <t>统筹地区职工平均工资应在合理区间</t>
  </si>
  <si>
    <t>否</t>
  </si>
  <si>
    <t>取数不在医保范围内。</t>
  </si>
  <si>
    <t>六、综合计算结果</t>
  </si>
  <si>
    <t xml:space="preserve">    6.1   供养比(%)</t>
  </si>
  <si>
    <t>[供养比]=[在职人数]÷[离退休人数]</t>
  </si>
  <si>
    <t xml:space="preserve">    6.2   替代率(%)</t>
  </si>
  <si>
    <t>[替代率]=[人均基本养老金支出]÷[人均缴费基数]</t>
  </si>
  <si>
    <t xml:space="preserve">    6.3   缴费费率(%)</t>
  </si>
  <si>
    <t>[缴费费率]=[保险费收入]÷[缴费基数总额]</t>
  </si>
  <si>
    <t xml:space="preserve">    6.3.1 应缴缴费率(%)</t>
  </si>
  <si>
    <t>[应缴缴费率]=[当期应缴收入]÷[缴费基数总额]</t>
  </si>
  <si>
    <t>2025年城乡居民基本养老保险基金预算预计执行数核对分析</t>
  </si>
  <si>
    <t xml:space="preserve">社预审03表 </t>
  </si>
  <si>
    <t xml:space="preserve">    1.1   上年结余</t>
  </si>
  <si>
    <t>中央安排数手工填写。</t>
  </si>
  <si>
    <t xml:space="preserve">    1.3   委托投资收益</t>
  </si>
  <si>
    <t xml:space="preserve">    2.1.1   个人缴费收入</t>
  </si>
  <si>
    <t>参保城乡居民按照规定标准缴纳的养老保险费收入，包括财政为困难群体代缴保费收入、被征地农民缴费补贴收入、退捕渔民缴费补贴收入。</t>
  </si>
  <si>
    <t>同级财政部门以及上级财政部门拨付并在本级财政预算列支的、或者下级财政部门拨付并在下级财政部门预算列支的对城乡居民基本养老保险基金的补贴收入。</t>
  </si>
  <si>
    <t xml:space="preserve">    2.1.3   基础养老金支出</t>
  </si>
  <si>
    <t>按规定计发标准，由各级财政为符合待遇领取条件的参保城乡居民全额予以补助的养老金待遇。</t>
  </si>
  <si>
    <t xml:space="preserve">    2.1.4   个人账户养老金支出</t>
  </si>
  <si>
    <t>参保城乡居民达到养老保险待遇领取条件时，按照个人账户全部储存额除以计发月数，支付给参保城乡居民的养老金待遇，以及个人账户一次性支出。</t>
  </si>
  <si>
    <t xml:space="preserve">    2.1.5   丧葬补助金支出</t>
  </si>
  <si>
    <t>建立丧葬补助金制度的地区，参保人死亡后，政府给予遗属用于丧葬的补助费用。</t>
  </si>
  <si>
    <t xml:space="preserve">    3.1.1 个人缴费收入</t>
  </si>
  <si>
    <t>同级财政部门以及上级财政部门拨付并在本级财政预算列支的、或者下级财政部门拨付并在下级财政部门预算列支的对城乡居民基本养老保险基金的补贴收入</t>
  </si>
  <si>
    <t xml:space="preserve">    3.2.1 基础养老金支出</t>
  </si>
  <si>
    <t xml:space="preserve">    3.2.2 个人账户养老金支出</t>
  </si>
  <si>
    <t xml:space="preserve">    3.2.3 丧葬补助金支出</t>
  </si>
  <si>
    <t xml:space="preserve">    3.3.1 16-59周岁参保人数</t>
  </si>
  <si>
    <t>反映16-59周岁参加城乡居民基本养老保险的人数，包括中断缴费但未终止养老保险关系的城乡居民人数，1-3季度数据手工填写。</t>
  </si>
  <si>
    <t xml:space="preserve">    3.3.2 16-59周岁缴费人数</t>
  </si>
  <si>
    <t>反映16-59周岁参加城乡居民基本养老保险并按规定缴纳养老保险费的人数，不包括中断缴费但未终止养老保险关系的城乡居民人数。</t>
  </si>
  <si>
    <t xml:space="preserve">    3.3.3 实际领取待遇人数</t>
  </si>
  <si>
    <t>反映参加城乡居民基本养老保险并按月领取养老金的人数。</t>
  </si>
  <si>
    <t xml:space="preserve">    4.1.1 个人缴费收入</t>
  </si>
  <si>
    <t>参保城乡居民按照规定标准缴纳的养老保险费收入，包括财政为困难群体代缴保费收入。</t>
  </si>
  <si>
    <t xml:space="preserve">    4.2.1 基础养老金支出</t>
  </si>
  <si>
    <t xml:space="preserve">    4.2.2 个人账户养老金支出</t>
  </si>
  <si>
    <t xml:space="preserve">    4.2.3 丧葬补助金支出</t>
  </si>
  <si>
    <t xml:space="preserve">    4.3.1 16-59周岁参保人数</t>
  </si>
  <si>
    <t>反映16-59周岁参加城乡居民基本养老保险的人数，包括中断缴费但未终止养老保险关系的城乡居民人数。</t>
  </si>
  <si>
    <t xml:space="preserve">    4.3.2 16-59周岁缴费人数</t>
  </si>
  <si>
    <t xml:space="preserve">    4.3.3 实际领取待遇人数</t>
  </si>
  <si>
    <t>2025年度城乡居民基本养老保险基金预算审核情况</t>
  </si>
  <si>
    <t>社预审04表</t>
  </si>
  <si>
    <t>一、收入指标分析</t>
  </si>
  <si>
    <t xml:space="preserve">    1.1  基金收入</t>
  </si>
  <si>
    <t xml:space="preserve">    1.1.1  个人缴费收入</t>
  </si>
  <si>
    <t xml:space="preserve">    1.1.1.1 个人当期缴费收入</t>
  </si>
  <si>
    <t>[个人当期缴费收入]=社预03表：居民个人缴费收入-[1.1.1.3一次性缴费收入]</t>
  </si>
  <si>
    <t xml:space="preserve">    1.1.1.2 财政为困难人员代缴收入</t>
  </si>
  <si>
    <t>财政为生活困难人员缴纳社会保险费（20830010）</t>
  </si>
  <si>
    <t xml:space="preserve">    1.1.1.3 一次性缴缴纳以前年度保险费收入</t>
  </si>
  <si>
    <t>一次性补缴以前年度保险费，不包括被征地农民缴费补贴收入和退捕渔民缴费补贴收入。</t>
  </si>
  <si>
    <t xml:space="preserve">    1.1.2.1   财政对基础养老金的补贴</t>
  </si>
  <si>
    <t xml:space="preserve">    1.1.2.2 财政对个人缴费的补贴</t>
  </si>
  <si>
    <t xml:space="preserve">    1.1.2.3 其他财政补贴</t>
  </si>
  <si>
    <t>[其他财政补贴]=[财政补贴收入]-[财政对基础养老金的补贴]-[财政对个人缴费的补贴]</t>
  </si>
  <si>
    <t xml:space="preserve">    1.1.2.4 财政补贴收入与一般公共预算核对</t>
  </si>
  <si>
    <t>[一般公共预算安排数]=[一般公共预算本年预算安排]，中央财政补贴预算数手工补充填写</t>
  </si>
  <si>
    <t xml:space="preserve">    1.1.3 利息收入</t>
  </si>
  <si>
    <t xml:space="preserve">    1.1.4 委托投资收益</t>
  </si>
  <si>
    <t xml:space="preserve">    1.1.4.1 基金总收益率(%)</t>
  </si>
  <si>
    <t>城乡居民基本养老保险参保对象跨统筹地区或跨制度流动而划入的基金。</t>
  </si>
  <si>
    <t xml:space="preserve">    1.1.6   其他收入</t>
  </si>
  <si>
    <t>城乡居民基本养老保险基金的滞纳金，跨年度退回或追回的城乡居民基本养老保险待遇，公益慈善等社会经济组织和个人捐助，以及其他经统筹地区财政部门核准的收入。[其他收入]如有数据应说明。</t>
  </si>
  <si>
    <t>二、支出指标分析</t>
  </si>
  <si>
    <t xml:space="preserve">    2.1.1   基础养老金支出</t>
  </si>
  <si>
    <t xml:space="preserve">    2.1.2  个人账户养老支出</t>
  </si>
  <si>
    <t xml:space="preserve">    2.1.2.1  个人账户一次性支出</t>
  </si>
  <si>
    <t>支付给建立个人账户的参保城乡居民因退保等原因的个人账户一次性支出。需手工填报。</t>
  </si>
  <si>
    <t xml:space="preserve">    2.1.3   丧葬补助金支出</t>
  </si>
  <si>
    <t xml:space="preserve">    2.1.4   转移支出</t>
  </si>
  <si>
    <t>城乡居民基本养老保险参保对象跨统筹地区或跨制度流动而划出的基金。</t>
  </si>
  <si>
    <t>经国务院批准或国务院授权省级人民政府批准开支的其他非城乡居民基本养老保险待遇性质的支出。[其他支出]如有数据应进行说明</t>
  </si>
  <si>
    <t>三、结余指标分析</t>
  </si>
  <si>
    <t xml:space="preserve">    3.2.1   个人账户养老金累计结余情况</t>
  </si>
  <si>
    <t>需手工补充填报</t>
  </si>
  <si>
    <t xml:space="preserve">    3.3.1   年末个人账户基金支付能力(月)</t>
  </si>
  <si>
    <t>[年末个人账户基金支付能力(月)]=[年末个人账户养老金累计结余]÷[本年个人账户养老金支出]×12</t>
  </si>
  <si>
    <t>四、基础数据分析</t>
  </si>
  <si>
    <t xml:space="preserve">   4.1   16-59周岁参保人数</t>
  </si>
  <si>
    <t xml:space="preserve">   4.2   16-59周岁缴费人数</t>
  </si>
  <si>
    <t>反映16-59周岁参加城乡居民基本养老保险并按规定缴纳养老保险费的人数，不包括中断缴费但未终止养老保险关系的城乡居民人数以及被征地被征地农民和退捕渔民。</t>
  </si>
  <si>
    <t xml:space="preserve">    4.2.1   财政为困难人员代缴人数</t>
  </si>
  <si>
    <t>反映地方政府代缴部分或全部最低标准养老保险费的重度残疾人等困难群体期末人数，需手工填写。</t>
  </si>
  <si>
    <t xml:space="preserve">    4.3   一次性缴费以前年度保险费人数</t>
  </si>
  <si>
    <t>反映按规定一次缴费以前年度的保险费人数，需手工填写。</t>
  </si>
  <si>
    <t xml:space="preserve">    4.4   实际领取待遇人数</t>
  </si>
  <si>
    <t xml:space="preserve">    4.4.1   实际领取个人账户养老金的待遇人数</t>
  </si>
  <si>
    <t>反映参加城乡居民基本养老保险并按月领取个人账户养老金的人数，需手工填写。</t>
  </si>
  <si>
    <t xml:space="preserve">   4.5   个人缴费标准</t>
  </si>
  <si>
    <t>[个人缴费标准]根据当地政策规定手工补充填写，按照各档次及缴费人数占比加权平均计算</t>
  </si>
  <si>
    <t xml:space="preserve">   4.5.1   财政为困难人员代缴费标准</t>
  </si>
  <si>
    <t>[ 财政为困难人员代缴费标准]根据当地政策规定手工补充填写，按照各档次及人数占比加权平均计算</t>
  </si>
  <si>
    <t xml:space="preserve">    4.6 财政对基础养老金补贴标准</t>
  </si>
  <si>
    <t>[财政对基础养老补贴标准]根据当地政策规定手工补充填写</t>
  </si>
  <si>
    <t xml:space="preserve">    4.7 财政对个人缴费补贴标准</t>
  </si>
  <si>
    <t>[财政对个人缴费补贴标准]根据当地政策规定手工补充填写，按照各档次及缴费人数占比加权平均计算</t>
  </si>
  <si>
    <t>五、综合指标分析</t>
  </si>
  <si>
    <t xml:space="preserve">    5.1   人均个人缴费</t>
  </si>
  <si>
    <t>[人均个人缴费，为个人当期缴费水平]=[个人当期缴费收入]}÷（[16-59周岁缴费人数]-[财政为困难群众代缴人数]）</t>
  </si>
  <si>
    <t xml:space="preserve">    5.2   人均财政为困难人员代缴费</t>
  </si>
  <si>
    <t>[人均财政为困难人员代缴费，为财政为困难人员代缴费水平]=[财政为困难人员代缴收入]÷[财政为困难人员代缴人数]</t>
  </si>
  <si>
    <t xml:space="preserve">    5.3   人均一次性缴纳以前年度保险费</t>
  </si>
  <si>
    <t>[人均一次性缴纳以前年度保险费，为一次性缴费水平]=[一次性缴纳以前年度保险费收入]÷[一次性缴纳以前年度保险费人数]</t>
  </si>
  <si>
    <t xml:space="preserve">    5.4   人均财政对基础养老金补贴</t>
  </si>
  <si>
    <t>[人均财政对基础养老金补贴]=[财政对基础养老金的补贴]÷[实际领取待遇人数]÷12</t>
  </si>
  <si>
    <t xml:space="preserve">    5.5 人均养老金水平</t>
  </si>
  <si>
    <t>[人均养老金水平]=[人均基础养老金水平]+[人均个人账户养老金水平]</t>
  </si>
  <si>
    <t xml:space="preserve">    5.5.1 人均基础养老金水平</t>
  </si>
  <si>
    <t>[人均基础养老金支出]=[基础养老金支出]÷[实际领取待遇人数]÷12</t>
  </si>
  <si>
    <t xml:space="preserve">    5.5.2 人均个人账户养老金水平</t>
  </si>
  <si>
    <t>[人均个人账户养老金水平]={[个人账户养老金支出]-[个人账户养老金一次性支出]}÷[实际领取个人账户养老金的待遇人数]÷12</t>
  </si>
  <si>
    <t xml:space="preserve">    5.5.3 人均基础养老金支出与标准差额</t>
  </si>
  <si>
    <t>[人均基础养老金支出与标准差额]=[人均基础养老金支出]-[财政对基础养老金补贴标准]</t>
  </si>
  <si>
    <t xml:space="preserve">    5.6 基础养老金财政到位情况（%）</t>
  </si>
  <si>
    <t>[基础养老金财政到位情况]=[财政对基础养老金的补贴]÷[基础养老金支出]×100%</t>
  </si>
  <si>
    <t>2025年机关事业单位基本养老保险基金预算预计执行数核对分析</t>
  </si>
  <si>
    <t xml:space="preserve">社预审05表 </t>
  </si>
  <si>
    <t>由单位和个人按规定缴费基数的一定比例缴纳的基本养老保险费。包括本年补缴以前年度欠费、本年预缴以后年度的基本养老保险费及一次性补缴以前年度的基本养老保险费收入。</t>
  </si>
  <si>
    <t>同级财政部门以及上级财政部门拨付并在地方财政预算列支的、或者下级财政部门拨付并在下级财政部门预算列支的对机关事业单位基本养老保险基金的补贴收入。</t>
  </si>
  <si>
    <t>由基本养老金开支的各项支出，包括：基础性养老金、个人账户养老金、过渡性养老金及支付给“老人”的退休（职）费和病退人员的生活费。</t>
  </si>
  <si>
    <t>同级财政部门以及上级财政部门拨付并在本级财政预算列支的、或者下级财政部门拨付并在下级财政部门预算列支的对机关事业单位基本养老保险基金的补贴收入。</t>
  </si>
  <si>
    <t>参加机关事业单位基本养老保险的全年平均人数。</t>
  </si>
  <si>
    <t>参加机关事业单位基本养老保险并在社会保险经办机构已建立缴费记录档案的期末在职职工全年平均人数。</t>
  </si>
  <si>
    <t xml:space="preserve">    3.3.2 退休、退职人员</t>
  </si>
  <si>
    <t>参加机关事业单位基本养老保险并由机关事业单位基本养老保险基金支付养老金的期末退休、退职人员全年平均人数。</t>
  </si>
  <si>
    <t>参加机关事业单位基本养老保险的参保人员缴纳基本养老保险费的职工工资总额，按实际缴费人员的应缴口径计算，不包含当年补缴、清欠以前年度或预缴以后年度保费的缴费基数。</t>
  </si>
  <si>
    <t>剔除清算因素后增幅（%）</t>
  </si>
  <si>
    <t xml:space="preserve">    4.1.1.1 以前年度清算缴费收入</t>
  </si>
  <si>
    <t>建立制度后清算形成的保险费收入，2024年预计执行数手工填写。</t>
  </si>
  <si>
    <t xml:space="preserve">    4.2.1.1 以前年度清算支出</t>
  </si>
  <si>
    <t>制度建立后清算形成的基本养老金支出。2024年执行数需手工填写。</t>
  </si>
  <si>
    <t xml:space="preserve">    4.3 参保人数</t>
  </si>
  <si>
    <t xml:space="preserve">    4.3.2 退休退职人数</t>
  </si>
  <si>
    <t xml:space="preserve">    4.4 缴费人数</t>
  </si>
  <si>
    <t xml:space="preserve">    4.5 缴费基数总额</t>
  </si>
  <si>
    <t>2025年度机关事业单位基本养老保险基金预算审核情况</t>
  </si>
  <si>
    <t>社预审06表</t>
  </si>
  <si>
    <t xml:space="preserve">    1.1.1.1 当期征缴收入</t>
  </si>
  <si>
    <t>[当期缴费收入]=社预04表，B6,C6,按照预算表口径</t>
  </si>
  <si>
    <t xml:space="preserve">    1.1.1.2 清算缴费收入</t>
  </si>
  <si>
    <t>[清算缴费收入]=[基本养老保险费收入]-[当期征缴收入]</t>
  </si>
  <si>
    <t xml:space="preserve">    1.1.2.1 中央财政补贴收入</t>
  </si>
  <si>
    <t>[中央财政补贴收入]=[财政补贴收入]-[其中：本级财政补贴]</t>
  </si>
  <si>
    <t>用机关事业单位基本养老保险基金存入银行和购买国债以及缴入中国人民银行国库待划转财政专户的社会保险费计息产生的利息收入，包括收入户、支出户、财政专户等银行账户的利息收入。</t>
  </si>
  <si>
    <t xml:space="preserve">    1.1.3.1 利息收益率(%)</t>
  </si>
  <si>
    <t xml:space="preserve">    1.1.4   转移收入</t>
  </si>
  <si>
    <t>机关事业单位基本养老保险参保对象跨统筹地区或跨制度流动而划入的基本养老保险基金。</t>
  </si>
  <si>
    <t xml:space="preserve">    1.1.5   其他收入</t>
  </si>
  <si>
    <t>机关事业单位基本养老保险基金的滞纳金，跨年度退回或追回的机关事业单位基本养老保险待遇，公益慈善等社会经济组织和个人捐助，以及其他经统筹地区财政部门核准的收入。[其他收入]如有数据应说明。</t>
  </si>
  <si>
    <t xml:space="preserve">    1.1.5.1   剔除滞纳金后其他收入</t>
  </si>
  <si>
    <t>[剔除滞纳金后其他收入]=[其他收入]-[滞纳金]</t>
  </si>
  <si>
    <t xml:space="preserve">    2.1  基金支出</t>
  </si>
  <si>
    <t xml:space="preserve">    2.1.1.1 当年基本养老金支出</t>
  </si>
  <si>
    <t>[当年基本养老金支出]=[基本养老金支出]-[清算基本养老金支出]</t>
  </si>
  <si>
    <t xml:space="preserve">    2.1.1.2 清算基本养老金支出</t>
  </si>
  <si>
    <t>[清算基本养老金支出]为以前年度清算所产生的基本养老金支出，2024年预算数手工补充填写。</t>
  </si>
  <si>
    <t xml:space="preserve">   2.1.1.3 人均养老金支出</t>
  </si>
  <si>
    <t>[人均养老金支出]=[当年基本养老金支出]÷[退休退职人数]</t>
  </si>
  <si>
    <t xml:space="preserve">    2.1.2   转移支出</t>
  </si>
  <si>
    <t>机关事业单位基本养老保险参保对象跨统筹地区或跨制度流动而转出的基本养老保险基金。</t>
  </si>
  <si>
    <t xml:space="preserve">    2.1.3   其他支出</t>
  </si>
  <si>
    <t>经国务院批准或国务院授权省级人民政府批准开支的其他非机关事业单位基本养老保险待遇性质的支出。[其他支出]如有数据应进行说明</t>
  </si>
  <si>
    <t xml:space="preserve">    4.1.1   在职职工</t>
  </si>
  <si>
    <t>参加机关事业单位基本养老保险并在社会保险经办机构已建立缴费记录档案的在职职工全年平均人数。</t>
  </si>
  <si>
    <t xml:space="preserve">    4.1.2  退休退职人员</t>
  </si>
  <si>
    <t>参加机关事业单位基本养老保险并由机关事业单位基本养老保险基金支付养老金的退休、退职人员全年平均人数。</t>
  </si>
  <si>
    <t xml:space="preserve">    4.2.1  缴费人数占在职职工比例（%）</t>
  </si>
  <si>
    <t>[缴费人数占在职职工比例]=[缴费人数]÷[在职职工数]×100%</t>
  </si>
  <si>
    <t xml:space="preserve">    4.3  缴费基数总额</t>
  </si>
  <si>
    <t xml:space="preserve">   4.4   人均缴费基数</t>
  </si>
  <si>
    <t>[人均个人缴费基数]=[缴费基数总额]÷[缴费人数]</t>
  </si>
  <si>
    <t xml:space="preserve">   4.4.1   人均缴费基数占统筹地区职工平均工资（%）</t>
  </si>
  <si>
    <t>[人均缴费基数占统筹地区职工平均工资情况]=[人均缴费基数]÷[统筹地区职工平均工资]×100%</t>
  </si>
  <si>
    <t xml:space="preserve">    4.5   统筹地区职工平均工资</t>
  </si>
  <si>
    <t xml:space="preserve">    5.1   供养比(%)</t>
  </si>
  <si>
    <t xml:space="preserve">    5.2   替代率(%)</t>
  </si>
  <si>
    <t xml:space="preserve">    5.3   当期缴费收入理论值分析</t>
  </si>
  <si>
    <t>[当期缴费收入理论值]=[缴费基数总额]×24%</t>
  </si>
  <si>
    <t xml:space="preserve">    5.3.1   当期缴费收入填报数与理论数比值（%）</t>
  </si>
  <si>
    <t>[当期缴费收入填报数与理论数比值]=[当期缴费收入填报数]÷[当期缴费收入理论值]</t>
  </si>
  <si>
    <t xml:space="preserve">    5.4 缴费费率(%)</t>
  </si>
  <si>
    <t>[缴费费率]=[当期征缴收入]÷[缴费基数总额]</t>
  </si>
  <si>
    <t>2025年职工基本医疗保险基金预算预计执行数核对分析</t>
  </si>
  <si>
    <t xml:space="preserve">社预审07表 </t>
  </si>
  <si>
    <t xml:space="preserve"> </t>
  </si>
  <si>
    <t xml:space="preserve">    1.2上年累计欠费</t>
  </si>
  <si>
    <t>执行数[累计欠费上年结余]与上年决算报表[年末滚存结余]核对一致</t>
  </si>
  <si>
    <t xml:space="preserve">    2.1.1   基本医疗保险费收入</t>
  </si>
  <si>
    <t>由用人单位和个人按规定缴费基数的一定比例缴纳的基本医疗保险费和生育保险费，包括机关事业单位参加基本医疗保险应由各级财政负担的单位缴费部分。</t>
  </si>
  <si>
    <t>同级财政部门以及上级财政部门拨付并在本级财政预算列支的、或者下级财政部门拨付并在下级财政预算列支的对职工基本医疗保险基金的补贴，包括各级财政对关闭破产企业退休人员参加职工基本医疗保险的补贴和对医保基金负担新冠病毒疫苗及接种费用的补助。</t>
  </si>
  <si>
    <t xml:space="preserve">    2.1.3   基本医疗待遇支出</t>
  </si>
  <si>
    <t>支付的职工基本医疗保险参保对象和生育保险参保对象待遇支出。</t>
  </si>
  <si>
    <t xml:space="preserve">    3.1.1 基本医疗保险费收入</t>
  </si>
  <si>
    <t xml:space="preserve">    3.2.1 基本医疗待遇支出</t>
  </si>
  <si>
    <t>参加职工基本医疗保险的全年平均人数。包括用人单位职工，无雇工的个体工商户、未在用人单位参加职工基本医疗保险的非全日制从业人员以及其他灵活就业人员和退休人员。</t>
  </si>
  <si>
    <t xml:space="preserve">    3.3.1 在职职工</t>
  </si>
  <si>
    <t>参加职工基本医疗保险且未办理退休的全年平均人数。</t>
  </si>
  <si>
    <t xml:space="preserve">    3.3.2 退休人员</t>
  </si>
  <si>
    <t>参加职工基本医疗保险且已办理退休的全年平均人数。</t>
  </si>
  <si>
    <t>参加职工基本医疗保险并按规定缴纳医疗保险费的全年平均人数。</t>
  </si>
  <si>
    <t>参加职工基本医疗保险的单位和个人缴纳基本医疗保险费的工资总额，按缴费人员应缴口径计算。</t>
  </si>
  <si>
    <t xml:space="preserve">    3.5.1 单建统筹缴费基数总额</t>
  </si>
  <si>
    <t>反映未建立个人账户的参保人员缴纳基本医疗保险费的职工工资总额。</t>
  </si>
  <si>
    <t>单建统筹缴费基数总额增幅为0.00%，增幅不在65%-80%范围的主要原因是因为华宁县实行统筹和个人账户结合方式，医疗统筹费用无单建统筹费。</t>
  </si>
  <si>
    <t xml:space="preserve">   4.1.1 基本医疗保险费收入</t>
  </si>
  <si>
    <t xml:space="preserve">    4.2 基本医疗待遇支出</t>
  </si>
  <si>
    <t>支付的职工基本医疗保险参保对象、生育保险参保对象待遇支出以及符合国家有关规定的待遇项目支出。</t>
  </si>
  <si>
    <t>基本医疗待遇支出预算执行率增幅低于0%-20%的主要原因是根据玉医保中心便笺〔2023〕7号文件《玉溪市医疗保险中心关于列支公务员医疗补助个人账户基金支出的通知》要求，华宁县2024年分配抵扣金额为20000000.00元，所以预算执行率偏低。</t>
  </si>
  <si>
    <t xml:space="preserve">    4.3.1 在职职工</t>
  </si>
  <si>
    <t xml:space="preserve">    4.3.1.1 单建统筹参保人数</t>
  </si>
  <si>
    <t>反映未建立个人账户的参保人员。</t>
  </si>
  <si>
    <t xml:space="preserve">    4.3.2 退休人员</t>
  </si>
  <si>
    <t>参加职工基本医疗保险并按规定缴纳医疗保险费的全年平均人数</t>
  </si>
  <si>
    <t xml:space="preserve">    4.4.1 单建统筹缴费人数</t>
  </si>
  <si>
    <t>参加职工基本医疗保险按规定缴纳医疗保险费但未建立个人账户的全年平均人数。</t>
  </si>
  <si>
    <t xml:space="preserve">    4.5.1 单建统筹缴费基数总额</t>
  </si>
  <si>
    <t>单建统筹缴费基数总额增幅为0.00%，增幅不在5%-20%范围的主要原因是因为华宁县实行统筹和个人账户结合方式，医疗统筹费用无单建统筹费。</t>
  </si>
  <si>
    <t>2025年度职工基本医疗保险基金预算审核情况</t>
  </si>
  <si>
    <t>社预审08表</t>
  </si>
  <si>
    <t xml:space="preserve">    1.1   基金收入</t>
  </si>
  <si>
    <t xml:space="preserve">    1.1.1   基本医疗保险费收入</t>
  </si>
  <si>
    <t>[应缴当期收入]=[缴纳当年基本医疗保险费]+[当年新增欠费]</t>
  </si>
  <si>
    <t>[实缴当期收入]=[缴纳当年基本医疗保险费]</t>
  </si>
  <si>
    <t>本年一次性缴纳以前年度的基本医疗保险费，主要是指参保单位为参保职工补缴从建立医疗保险关系之日至实际缴费日期间欠缴的基本医疗保险费。</t>
  </si>
  <si>
    <t>本年预先缴纳一定时期的基本医疗保险费，包括改制、破产企业按规定为解除劳动合同关系的职工预留并缴纳的基本医疗保险费。</t>
  </si>
  <si>
    <t xml:space="preserve">    1.1.2.1   对医保基金负担新冠病毒疫苗及接种费用的补助</t>
  </si>
  <si>
    <t>手工补充填写</t>
  </si>
  <si>
    <t xml:space="preserve">    1.1.2.2   其他财政补贴</t>
  </si>
  <si>
    <t>[其他财政补贴]如有数据需进行说明。</t>
  </si>
  <si>
    <t xml:space="preserve">    1.1.2.3 财政补贴收入与一般公共预算核对</t>
  </si>
  <si>
    <t>职工基本医疗保险存入银行和购买国债以及缴入中国人民银行国库待划转财政专户的社会保险费计息产生的利息收入，包括收入户、支出户、财政专户等银行账户的利息收入。</t>
  </si>
  <si>
    <t>利息收益率2024年预计执行数高于增幅0.35%-4.00%范围内的主要原因是根据《玉溪市城镇职工基保险本医疗保险基金财务管理的通知》（玉人社发〔2015〕78号）文件要求，市职工基本医疗保险市级统筹，年末职工医疗保险基金结余全额上缴市级财政专户管理，县区年末基金结余只是垫付异地就医医疗费，所以2024年预计执行数利息收益率高。</t>
  </si>
  <si>
    <t>利息收益率2025年预算数高于增幅0.35%-4.00%范围内的主要原因是根据《玉溪市城镇职工基保险本医疗保险基金财务管理的通知》（玉人社发〔2015〕78号）文件要求，市职工基本医疗保险市级统筹，年末职工医疗保险基金结余全额上缴市级财政专户管理，县区年末结余较少，所以2025年预算数利息收益率高。</t>
  </si>
  <si>
    <t>职工基本医疗保险参保对象跨统筹地区流动而划入的个人账户基金。</t>
  </si>
  <si>
    <t>职工基本医疗保险基金的滞纳金、违约金，跨年度退回或追回的职工基本医疗保险待遇，公益慈善等社会经济组织和个人捐助，以及其他经统筹地区财政部门核准的收入。[其他收入]如有数据应说明</t>
  </si>
  <si>
    <t>其他收入大于0的主要原因是因为根据《云南省城镇职工医疗保险定点服务机构管理办法》和《“两定”服务协议》中的监管规定，对骗取医保基金或违反协议相关规定的定点机构处以扣缴1-3倍的协议违约金，所以2024年预计执行数为231153.20元。</t>
  </si>
  <si>
    <t>其他收入大于0的主要原因是因为根据《云南省城镇职工医疗保险定点服务机构管理办法》和《“两定”服务协议》中的监管规定，对骗取医保基金或违反协议相关规定的定点机构处以扣缴1-3倍的协议违约金，所以2025年预算数为242710.86元。</t>
  </si>
  <si>
    <t>剔除滞纳金后其他收入大于0的主要原因是因为根据《云南省城镇职工医疗保险定点服务机构管理办法》和《“两定”服务协议》中的监管规定，对骗取医保基金或违反协议相关规定的定点机构处以扣缴1-3倍的协议违约金，所以2024年预计执行数为231153.20元。</t>
  </si>
  <si>
    <t>剔除滞纳金后其他收入大于0的主要原因是因为根据《云南省城镇职工医疗保险定点服务机构管理办法》和《“两定”服务协议》中的监管规定，对骗取医保基金或违反协议相关规定的定点机构处以扣缴1-3倍的协议违约金，所以2025年预算数为242710.86元。</t>
  </si>
  <si>
    <t xml:space="preserve">    2.1.1   基本医疗待遇支出</t>
  </si>
  <si>
    <t xml:space="preserve">   2.1.1.1 人均医疗待遇支出</t>
  </si>
  <si>
    <t>[人均医疗待遇支出]=[基本医疗待遇支出]÷[参保人数]</t>
  </si>
  <si>
    <t xml:space="preserve">    2.1.1.2 住院费用支出</t>
  </si>
  <si>
    <t>支付的参保对象住院费用。</t>
  </si>
  <si>
    <t xml:space="preserve">    2.1.1.2.1 次均住院费用支出</t>
  </si>
  <si>
    <t>[次均住院支出]=[住院费用支出]÷[住院人次数]</t>
  </si>
  <si>
    <t>次均住院费用支出低的主要原因是因为第三季度住院人次数的增加，所以导致次均住院费用支出偏低。</t>
  </si>
  <si>
    <t xml:space="preserve">    2.1.1.3 门诊费用支出</t>
  </si>
  <si>
    <t>支付的参保对象门诊费用，包括在定点零售药店发生的医药费支出。</t>
  </si>
  <si>
    <t xml:space="preserve">    2.1.1.3.1 次均门诊费用支出</t>
  </si>
  <si>
    <t>[次均门诊支出]=[门诊费用支出]÷[门诊人次数]</t>
  </si>
  <si>
    <t xml:space="preserve">    2.1.1.4 生育医疗费用支出</t>
  </si>
  <si>
    <t>支付的参保职工生育和计划生育医疗费用。</t>
  </si>
  <si>
    <t xml:space="preserve">    2.1.1.4.1 次均生育医疗费用支出</t>
  </si>
  <si>
    <t>[次均生育医疗费用支出]=[生育医疗费用支出]÷[生育医疗费人次数]</t>
  </si>
  <si>
    <t xml:space="preserve">    2.1.1.5 生育津贴支出</t>
  </si>
  <si>
    <t>参保职工因生育离开工作岗位期间，生育保险按规定支付的津贴。</t>
  </si>
  <si>
    <t xml:space="preserve">    2.1.1.5.1 人均生育津贴支出</t>
  </si>
  <si>
    <t>[人均生育津贴支出]=[生育津贴支出]÷[生育津贴人数]</t>
  </si>
  <si>
    <t>人均生育津贴低的主要原因是因为生育率下降，所以导致人均生育津贴支出偏低。</t>
  </si>
  <si>
    <t>职工基本医疗保险参保对象跨统筹地区流动而划出的个人账户基金。</t>
  </si>
  <si>
    <t>经国务院批准或国务院授权省级人民政府批准开支的其他非职工基本医疗保险待遇性质的支出，包括新冠病毒疫苗及接种费用支出。[其他支出]如有数据应进行说明</t>
  </si>
  <si>
    <t>其他支出2024年预计执行数为608892.94元的主要原因是因为：1、根据玉政规﹝2022﹞1号文件精神，2023年华宁县开始实行门诊共济，职工个人账户余额用于共济亲人参加城乡居民医保缴费；2、根据《玉溪市人力资源和社会保障局 玉溪市财政局 关于调整城镇职工医疗保险个人账户相关处理办法的通知》玉人社发﹝2018﹞155号，参保人员死亡或跨制度参保后，个人账户无法继续使用可退还个人账户资金。所以2024年预计执行数为608892.94元。</t>
  </si>
  <si>
    <t>其他支出2025年预算数为639337.59元的主要原因是因为：1、根据玉政规﹝2022﹞1号文件精神，2023年华宁县开始实行门诊共济，职工个人账户余额用于共济亲人参加城乡居民医保缴费；2、根据《玉溪市人力资源和社会保障局 玉溪市财政局 关于调整城镇职工医疗保险个人账户相关处理办法的通知》玉人社发﹝2018﹞155号，参保人员死亡或跨制度参保后，个人账户无法继续使用可退还个人账户资金。所以2025年预算数为639337.59元。</t>
  </si>
  <si>
    <t xml:space="preserve">    2.1.3.1   大病保险支出</t>
  </si>
  <si>
    <t>从基金中划出的用于大病保险的资金。手工补充填报。</t>
  </si>
  <si>
    <t xml:space="preserve">    2.1.3.1.1   人均大病保险支出</t>
  </si>
  <si>
    <t>[人均大病保险支出]=[大病保险支出]÷[大病保险覆盖人数]</t>
  </si>
  <si>
    <t xml:space="preserve">    2.1.3.2   新冠疫苗及接种费用支出</t>
  </si>
  <si>
    <t xml:space="preserve">    2.1.3.3  其他</t>
  </si>
  <si>
    <t>[其他]有数据需进行说明</t>
  </si>
  <si>
    <t xml:space="preserve">    3.1.1   统筹基金当期结余情况</t>
  </si>
  <si>
    <t xml:space="preserve">    3.2.1   统筹基金累计结余情况</t>
  </si>
  <si>
    <t>年末基金支付能力（月）2024年预计执行数为0.00%的主要原因是因为华宁县城镇职工基本医疗保险玉溪市市级统筹，根据《玉溪市城镇职工基本医疗保险基金财务管理的通知》（玉人社发﹝2015﹞78号），县区结余资金年底上缴市级统一管理，年末县区无结余（结余很少），所以2024年预计执行数为0.00%。</t>
  </si>
  <si>
    <t>年末基金支付能力（月）2025年预计数为0.00%的主要原因是因为华宁县城镇职工基本医疗保险玉溪市市级统筹，根据《玉溪市城镇职工基本医疗保险基金财务管理的通知》（玉人社发﹝2015﹞78号），县区结余资金年底上缴市级统一管理，年末县区无结余（结余很少），所以2025年预计数为0.00%。</t>
  </si>
  <si>
    <t xml:space="preserve">    3.3.1   年末统筹基金支付能力(月)</t>
  </si>
  <si>
    <t>年末统筹基金支付能力（月）2024年预计执行数为0.02%的主要原因是因为华宁县城镇职工基本医疗保险玉溪市市级统筹，根据《玉溪市城镇职工基本医疗保险基金财务管理的通知》（玉人社发﹝2015﹞78号），县区结余资金年底上缴市级统一管理，年末县区无结余（结余很少），所以2024年预计执行数为0.02%。</t>
  </si>
  <si>
    <t>年末统筹基金支付能力（月）2025年预算数为0.02%的主要原因是因为华宁县城镇职工基本医疗保险玉溪市市级统筹，根据《玉溪市城镇职工基本医疗保险基金财务管理的通知》（玉人社发﹝2015﹞78号），县区结余资金年底上缴市级统一管理，年末县区无结余（结余很少），所以2025年预算数为0.02%。</t>
  </si>
  <si>
    <t xml:space="preserve">    4.1.1.1   单建统筹参保人数</t>
  </si>
  <si>
    <t>反映未建立个人账户的参保人员</t>
  </si>
  <si>
    <t xml:space="preserve">    4.1.2  退休人员</t>
  </si>
  <si>
    <t xml:space="preserve">    4.2 缴费人数</t>
  </si>
  <si>
    <t xml:space="preserve">    4.2.1 单建统筹缴费人数</t>
  </si>
  <si>
    <t xml:space="preserve">    4.2.2  缴费人数占在职职工比例（%）</t>
  </si>
  <si>
    <t>[缴费人数占在职职工比例]=[缴费人数]÷[在职职工]×100%</t>
  </si>
  <si>
    <t xml:space="preserve">    4.3.1 住院人次数</t>
  </si>
  <si>
    <t xml:space="preserve">    4.3.2 门诊人次数</t>
  </si>
  <si>
    <t xml:space="preserve">                           4.3.3 生育医疗费人次数</t>
  </si>
  <si>
    <t xml:space="preserve">    4.3.3.1 生育医疗费人次数占参保人数比例（%）</t>
  </si>
  <si>
    <t>[生育医疗费人次数占参保人数比例]=[生育医疗费人次数]÷[参保人数]×100%</t>
  </si>
  <si>
    <t xml:space="preserve">    4.3.4 生育津贴人数</t>
  </si>
  <si>
    <t xml:space="preserve">    4.3.3.1 生育津贴人数占参保人数比例（%）</t>
  </si>
  <si>
    <t>[ 生育津贴人数占参保人数比例]=[生育津贴人数]÷[参保人数]×100%</t>
  </si>
  <si>
    <t xml:space="preserve">    4.3.5 大病保险覆盖人数</t>
  </si>
  <si>
    <t xml:space="preserve">    4.4.1 缴费基数总额</t>
  </si>
  <si>
    <t xml:space="preserve">   4.4.2 单建统筹缴费基数总额</t>
  </si>
  <si>
    <t>反映未建立个人账户的参保人员缴纳基本医疗保险费的职工工资总额</t>
  </si>
  <si>
    <t>单建统筹缴费基数总额增幅为0.00%，增幅不在5%-20%范围的主要原因是因为华宁县实行统筹和个人账户结合方式，医疗统筹费用无单建统筹费，所以增幅为0.00%。</t>
  </si>
  <si>
    <t xml:space="preserve">   4.4.3   人均缴费基数</t>
  </si>
  <si>
    <t>人均缴费基数增减率为0.32%，增幅不在5%-20%的主要原因是因为部分单位存在欠费情况，企业经济运行及职工人均工资收入增长缓慢，所以导致增减率偏低。</t>
  </si>
  <si>
    <t xml:space="preserve">   4.4.4  人均缴费基数占统筹地区职工平均工资（%）</t>
  </si>
  <si>
    <t>人均缴费基数占统筹地区职工平均工资为0.00的主要原因是待社保填列统筹地区职工平均工资，所以玉溪市市级汇总后无此问题。</t>
  </si>
  <si>
    <t xml:space="preserve">    5.1  缴费费率(%)</t>
  </si>
  <si>
    <t xml:space="preserve">    5.2 应缴缴费率(%)</t>
  </si>
  <si>
    <t>2025年城乡居民基本医疗保险基金预算预计执行数核对分析</t>
  </si>
  <si>
    <t xml:space="preserve">社预审09表 </t>
  </si>
  <si>
    <t>2024年预计执行数（全部补贴）</t>
  </si>
  <si>
    <t>城乡居民基本医疗保险居民个人缴费、集体扶持、城乡医疗救助资助、财政为困难人员代缴等收入。</t>
  </si>
  <si>
    <t>同级财政部门以及上级财政部门拨付并在本级财政预算列支的、或者下级财政部门拨付并在下级财政预算列支的对城乡居民基本医疗保险基金的补贴收入，包括各级财政对医保基金负担新冠病毒疫苗及接种费用的补助。</t>
  </si>
  <si>
    <t>支付的参保对象基本医疗保险待遇支出。</t>
  </si>
  <si>
    <t xml:space="preserve">    2.1.4   大病保险支出</t>
  </si>
  <si>
    <t>从城乡居民基本医疗保险基金中划出的用于城乡居民大病保险的资金。</t>
  </si>
  <si>
    <t>大病保险支出预算执行率为0的主要原因是因为大病保险支出在年初做了预算，中途进行2024年调整预算时进行了全额调减，所以大病保险支出预算执行率偏低。</t>
  </si>
  <si>
    <t>城乡居民基本医疗保险居民个人缴费、集体扶持、城乡医疗救助资助、财政为其他困难人员代缴等收入。</t>
  </si>
  <si>
    <t>基本医疗保险费收入三季度累计执行数占全年执行数比例低于下限的主要原因是因为城乡居民缴费集中缴费期主要是每年的9-12月到次年2月28日，个人缴费主要集中在四季度，所以基本医疗保险费收入三季度累计执行数占全年执行数比例偏低。</t>
  </si>
  <si>
    <t>财政补贴收入三季度累计执行数占全年执行数比例低于下限的主要原因是因为2024年县级财政补助还没有配套到位，1-3季度累计执行数仅仅是2023年县级配套到位资金，不包含2024年当年配套资金，所以财政补贴收入三季度累计执行数占全年执行数比例偏低。</t>
  </si>
  <si>
    <t>基本医疗待遇支出三季度累计执行数占全年执行数比例超上限的原因：一是5月支付了2023年华宁县医共体清算款1174万元；二是2024年每月华宁县医共体医疗费由预付80%，标准440万元变为预付90%，标准583.20万元，每月增加143.20万元，截止7月支付合计增加1002.40万元；综上所述两项费用合计增加2176.40万元，所以基本医疗待遇支出三季度累计执行数占全年执行数比例偏高。</t>
  </si>
  <si>
    <t xml:space="preserve">    3.2.2 大病保险支出</t>
  </si>
  <si>
    <t>大病保险支出前三季度执行数占全年执行数的比例为0的主要原因是因为2024年1-3季度大病保险支出由市级统一填列，而2024年预计执行数由县区填列，所以大病保险支出前三季度执行数占全年执行数的比例偏低，市级汇总后无此问题。</t>
  </si>
  <si>
    <t xml:space="preserve">    3.3 年末缴费人数</t>
  </si>
  <si>
    <t>参加城乡居民基本医疗保险的年末人数。</t>
  </si>
  <si>
    <t xml:space="preserve">    3.4 大病保险覆盖人数</t>
  </si>
  <si>
    <t>城乡居民大病保险覆盖的参保人数。</t>
  </si>
  <si>
    <t>大病保险覆盖人数三季度累计执行数占全年执行数比例为0的主要原因是因为2024年1-3季度大病保险覆盖人数由市级统一填列，而2024年预计执行数由县区填列，所以大病保险覆盖人数三季度累计执行数占全年执行数比例偏低，市级汇总后无此问题。</t>
  </si>
  <si>
    <t xml:space="preserve">    4.1.1 基本医疗保险费收入</t>
  </si>
  <si>
    <t>财政补贴收入增幅低于下限的主要原因是因为2023年决算数包含了省级和县级配套资金，而2024年预计执行数仅为县级配套补助资金，所以财政补贴收入增幅为负。</t>
  </si>
  <si>
    <t xml:space="preserve">    4.2.1 基本医疗待遇支出</t>
  </si>
  <si>
    <t>基本医疗待遇支出增幅低于下限的原因：一是2024年华宁县医共体付费方式和支付标准按90%进行预付当月费用，从9月开始，月预拨付资金变为260万元，留用10%待下年初考核时在拨付；二是华宁瑞仁医院因支付方式改变，清算2023年费用后导致2023年医疗费预付过多，需在2024年1-2月进行抵扣，导致华宁瑞仁医院2024年1-3月支付医疗费过低，且2024年支付标准按实际发生费用的90%进行拨付，所以基本医疗待遇支出增幅为负。</t>
  </si>
  <si>
    <t xml:space="preserve">    4.2.2 大病保险支出</t>
  </si>
  <si>
    <t xml:space="preserve">    4.3 年末缴费人数</t>
  </si>
  <si>
    <t>年末缴费人数增幅低于下限的原因：1.新冠疫情解封后部分参保人员外出务工、流动人口减少，参保关系随人转移后参保人数随之减少；2.清理跨州市重复参保的大学生和其他参保人员信息，部分人员选择退费后参保人数减少；3.有部分人选择了职工医保参保，所以导致年末缴费人数增幅为负。</t>
  </si>
  <si>
    <t xml:space="preserve">    4.4 大病保险覆盖人数</t>
  </si>
  <si>
    <t>2025年度城乡居民基本医疗保险基金预算审核情况</t>
  </si>
  <si>
    <t>社预审10表</t>
  </si>
  <si>
    <t xml:space="preserve">    1.1.1.1 个人缴费收入</t>
  </si>
  <si>
    <t>[个人缴费收入]=[基本医疗保险费收入]-[集体扶持收入]-[城乡医疗救助资助收入]-[财政为其他困难人员代缴收入]</t>
  </si>
  <si>
    <t xml:space="preserve">    1.1.1.2 城乡医疗救助资助收入</t>
  </si>
  <si>
    <t>城乡医疗救助基金为资助对象参保缴纳的款项。</t>
  </si>
  <si>
    <t>城乡医疗救助资助收入2025年预算数同比2024年预计执行数大幅降低的主要原因是因为稳定脱贫户2024年资助金额为90元，而2025年资助金额为45元，同比资助金额下降一半，所以城乡医疗救助资助收入降幅较大。</t>
  </si>
  <si>
    <t xml:space="preserve">    1.1.1.3 财政为其他困难人员代缴收入</t>
  </si>
  <si>
    <t>政府在城乡医疗救助之外对其他困难居民参保给予的缴费补贴收入。</t>
  </si>
  <si>
    <t>财政为其他困难人员代缴收入2025年预算数同比2024年预计执行数大幅降低的主要原因是因为2023年资助参保金额是在2024年才拨付到位，而2025年预算数仅为当年资助金额，不含跨年数据，所以财政为其他困难人员代缴收入降幅较大。</t>
  </si>
  <si>
    <t>财政补贴收入2025年预算数同比2024年预计执行数大幅降低的主要原因是因为2025年只预算了当年城乡居民基本医疗保险县级财政补助部分，但2024年数据包含了2023年和2024年县级配套补助资金，撑大了2024年收入数，所以财政补贴收入降幅较大。</t>
  </si>
  <si>
    <t xml:space="preserve">    1.1.2.1   对城乡居民参保的补助</t>
  </si>
  <si>
    <t>财政补贴收入中根据相关政策规定，按参保人数和规定的人均补助标准给予的补贴收入，不包含对基金的专项和收支缺口补贴资金。</t>
  </si>
  <si>
    <t>对城乡居民参保的补助2025年预算数同比2024年预计执行数大幅降低的主要原因是因为2025年只预算了当年城乡居民基本医疗保险县级财政补助部分，但2024年数据包含了2023年和2024年县级配套补助资金，撑大了2024年收入数，所以对城乡居民参保的补助降幅较大。</t>
  </si>
  <si>
    <t>1.1.2.2   对医保基金负担新冠病毒疫苗及接种费用的补助</t>
  </si>
  <si>
    <t xml:space="preserve">    1.1.2.3   财政基金缺口的补助</t>
  </si>
  <si>
    <t xml:space="preserve">    1.1.2.4   其他财政补贴</t>
  </si>
  <si>
    <t>[其他财政补贴]=[财政补贴收入]-[对城乡居民参保的补助]-[对医保基金负担新冠病毒疫苗及接种费用的补助]-[财政基金缺口的补助]</t>
  </si>
  <si>
    <t xml:space="preserve">    1.1.2.5 财政补贴收入与一般公共预算核对</t>
  </si>
  <si>
    <t>用城乡居民基本医疗保险基金存入银行和购买国债以及缴入中国人民银行国库待划转财政专户的社会保险费计息产生的利息收入，包括收入户、支出户、财政专户等银行账户的利息收入。</t>
  </si>
  <si>
    <t>利息收益率2024年预计执行数超上限的主要原因是因为玉溪市城乡居民基本医疗保险属于市级统筹，基金全市统一调剂使用，集中统一管理，县区年度结余资金全额上缴市级财政专户管理，县区年末结余较少，所以利息收益率2024年预计执行数偏高。</t>
  </si>
  <si>
    <t>利息收益率2025年预算数超上限的主要原因是因为玉溪市城乡居民基本医疗保险属于市级统筹，基金全市统一调剂使用，集中统一管理，县区年度结余资金全额上缴市级财政专户管理，县区年末结余较少，所以利息收益率2025年预算数偏高。</t>
  </si>
  <si>
    <t>城乡居民基本医疗保险基金的滞纳金、违约金，跨年度退回或追回的城乡居民基本医疗保险待遇，公益慈善等社会经济组织和个人捐助，以及其他经统筹地区财政部门核准的收入。[其他收入]如有数据应说明</t>
  </si>
  <si>
    <t>其他收入2024年预计执行数不为0的主要原因是因为按照《“两定”服务协议》中的两定机构监管规定，对骗取医疗保险待遇基金或违反两定机构服务协议相关规定的机构处以扣缴1-3倍协议违约金，预计2024年为1575013.46元。</t>
  </si>
  <si>
    <t>其他收入2025年预算数不为0的主要原因是因为按照《“两定”服务协议》中的两定机构监管规定，对骗取医疗保险待遇基金或违反两定机构服务协议相关规定的机构处以扣缴1-3倍协议违约金，预计2025年为100万元。</t>
  </si>
  <si>
    <t>次均住院费用支出2024年预计执行数低于下限的主要原因是因为药品集中采购和门诊统筹报销年度限额提高，所以次均住院费用支出偏低。</t>
  </si>
  <si>
    <t>次均住院费用支出2025年预算数低于下限的主要原因是因为药品集中采购和门诊统筹报销年度限额提高，所以次均住院费用支出偏低。</t>
  </si>
  <si>
    <t>次均住院费用支出2025年预算数同比2024年预计执行数减少的主要原因是因为药品集中采购和门诊统筹报销年度限额提高，所以导致次均住院费用支出降低。</t>
  </si>
  <si>
    <t>支付的参保对象普通门诊和门诊大病费用。</t>
  </si>
  <si>
    <t>次均门诊费用支出2024年预计执行数低于下限的原因：一是药品集中采购，药品费用降低；二是门诊统筹报销年度限额提高，一级医疗机构就医人数增加，次均费用降低；从而导致次均门诊费用支出偏低。</t>
  </si>
  <si>
    <t>次均门诊费用支出2025预算数低于下限的原因：一是药品集中采购，药品费用降低；二是门诊统筹报销年度限额提高，一级医疗机构就医人数增加，次均费用降低；从而导致次均门诊费用支出偏低。</t>
  </si>
  <si>
    <t>次均门诊费用支出2025年预算数同比2024年预计执行数减少的原因：一是药品集中采购，药品费用降低；二是门诊统筹报销年度限额提高，一级医疗机构就医人数增加，次均费用降低；所以导致次均门诊费用支出降低。</t>
  </si>
  <si>
    <t>大病保险支出2025年预算数同比2024年预计执行数大幅增加的主要原因是因为2024年居民大病支付给保险公司的保费支出大部分资金使用的是居民大病财政专户的结余，本年从居民基本划拨的大病支出较少，而2025年预算数是按正常情况进行预算，所以导致大病保险支出增幅较大。</t>
  </si>
  <si>
    <t>人均大病保险支出2024年预计执行数低于下限的主要原因是因为2024年居民大病支付给保险公司的保费支出大部分资金使用的是居民大病财政专户的结余，本年从居民基本划拨的大病支出较少，所以人均大病保险支出偏低。</t>
  </si>
  <si>
    <t>人均大病保险支出2025年预算数同比2024年预计执行数大幅增加的主要原因是因为2024年居民大病支付给保险公司的保费支出大部分资金使用的是居民大病财政专户的结余，本年从居民基本划拨的大病支出较少，而2025年预算数是按正常情况进行预算，所以导致人均大病保险支出增幅较大。</t>
  </si>
  <si>
    <t>经国务院批准或国务院授权省级人民政府批准开支的其他非城乡居民基本医疗保险待遇性质的支出，包括新冠病毒疫苗及接种费用支出。[其他支出]如有数据应进行说明</t>
  </si>
  <si>
    <t>有数据需进行说明</t>
  </si>
  <si>
    <t>年末基金支付能力(月)2024年预计执行数低于下限的主要原因是因为城乡居民医疗保险属于市级统筹，年末财政专户和基金支出户余额清零，县区结余较少，所以年末基金支付能力不足6个月。</t>
  </si>
  <si>
    <t>年末基金支付能力(月)2025年预算数低于下限的主要原因是因为城乡居民医疗保险属于市级统筹，年末财政专户和基金支出户余额清零，县区结余较少，所以年末基金支付能力不足6个月。</t>
  </si>
  <si>
    <t xml:space="preserve">    4.1   参保缴费人数</t>
  </si>
  <si>
    <t>参保缴费人数2025年预算数同比2024年预计执行数降低的原因：1.新冠疫情解封后部分参保人员外出务工、流动人口减少，参保关系随人转移后参保人数随之减少；2.清理跨州市重复参保的大学生和其他参保人员信息，部分人员选择退费后参保人数减少；3.有部分人选择了职工医保参保，所以参保缴费人数有所下降。</t>
  </si>
  <si>
    <t xml:space="preserve">    4.1.1   城乡医疗救助资助参保人数</t>
  </si>
  <si>
    <t>手工补充填报</t>
  </si>
  <si>
    <t xml:space="preserve">    4.1.2  财政为其他困难人员代缴人数</t>
  </si>
  <si>
    <t xml:space="preserve">    4.2.1 住院人次数</t>
  </si>
  <si>
    <t xml:space="preserve">    4.2.2 门诊人次数</t>
  </si>
  <si>
    <t xml:space="preserve">    4.3 大病保险覆盖人数</t>
  </si>
  <si>
    <t>大病保险覆盖人数2025年预算数同比2024年预计执行数降低的的原因：1.新冠疫情解封后部分参保人员外出务工、流动人口减少，参保关系随人转移后参保人数随之减少；2.清理跨州市重复参保的大学生和其他参保人员信息，部分人员选择退费后参保人数减少；3.有部分人选择了职工医保参保，所以大病保险覆盖人数有所下降。</t>
  </si>
  <si>
    <t xml:space="preserve">    4.3.1  大病保险覆盖人数占参保缴费人数比例（%）</t>
  </si>
  <si>
    <t>[大病保险覆盖人数占参保缴费人数比例]=[大病保险覆盖人数]÷[参保缴费人数]×100%</t>
  </si>
  <si>
    <t xml:space="preserve">   4.4.1   个人缴费标准</t>
  </si>
  <si>
    <t>[个人缴费标准]根据当地政策规定手工填报，存在多项缴费档次的，按缴费人数为权数加权平均计算。</t>
  </si>
  <si>
    <t xml:space="preserve">   4.4.2   财政补贴标准</t>
  </si>
  <si>
    <t>[财政补贴标准]根据当地政策规定手工补充填写，按照各档次及缴费人数占比加权平均计算</t>
  </si>
  <si>
    <t xml:space="preserve">   4.4.3   大病保险筹资标准</t>
  </si>
  <si>
    <t>[大病保险筹资标准]根据当地政策规定手工补充填报。</t>
  </si>
  <si>
    <t>[人均个人缴费]=[基本医疗保险费收入]÷[参保缴费人数]</t>
  </si>
  <si>
    <t xml:space="preserve">    5.1.1   人均个人缴费与缴费标准差额</t>
  </si>
  <si>
    <t>[人均个人缴费]-[个人缴费标准]</t>
  </si>
  <si>
    <t xml:space="preserve">    5.1.2   人均城乡医疗救助资助收入</t>
  </si>
  <si>
    <t>[人均城乡医疗救助资助收入]=[城乡医疗救助资助收入]÷[城乡医疗救助资助参保人数]</t>
  </si>
  <si>
    <t xml:space="preserve">    5.1.3   人均财政为其他困难群众代缴收入</t>
  </si>
  <si>
    <t>[人均财政代缴收入]=[财政为困难人员代缴收入]÷[财政代缴人数]</t>
  </si>
  <si>
    <t>人均财政为其他困难群众代缴收入2024年预计执行数超上限的主要原因是因为2023年资助参保金额是在2024年才拨付到位，而2025年预算数仅为当年资助金额，不含跨年数据，所以人均财政为其他困难群众代缴收入偏高。</t>
  </si>
  <si>
    <t xml:space="preserve">    5.2   人均财政补助</t>
  </si>
  <si>
    <t>[人均财政代缴收入]=[财政为其他困难人员代缴收入]÷[参保缴费人数]</t>
  </si>
  <si>
    <t>人均财政补助2024年预计执行数低于下限的主要原因是因为县区数据只反映县级承担部分，没有全口径反映中央、省、市的财政补助数据，所以人均财政补助偏低。</t>
  </si>
  <si>
    <t>人均财政补助2025年预算行数低于下限的主要原因是因为县区数据只反映县级承担部分，没有全口径反映中央、省、市的财政补助数据，所以人均财政补助偏低。</t>
  </si>
  <si>
    <t xml:space="preserve">    5.2.1   人均财政补助与补助标准差额</t>
  </si>
  <si>
    <t>[人均财政补助]-[ 财政补贴标准]</t>
  </si>
  <si>
    <t>人均财政补助与补助标准差额2024年预计执行数低于下限的主要原因是因为数据只反映县级承担部分，没有全口径反映中央、省、市的财政补助数据，所以人均财政补助与补助标准差额偏低。</t>
  </si>
  <si>
    <t>人均财政补助与补助标准差额2025年预算数低于下限的主要原因是因为数据只反映县级承担部分，没有全口径反映中央、省、市的财政补助数据，所以人均财政补助与补助标准差额偏低。</t>
  </si>
  <si>
    <t xml:space="preserve">    5.3   人均大病保险筹资水平</t>
  </si>
  <si>
    <t>[人均大病保险筹资水平]=[大病保险支出]÷[大病保险覆盖人数]</t>
  </si>
  <si>
    <t xml:space="preserve">    5.3.1   人均大病保险筹资水平与筹资标准差额</t>
  </si>
  <si>
    <t>[人均大病保险筹资水平]-[ 大病保险筹资标准]</t>
  </si>
  <si>
    <t>人均大病保险筹资水平与筹资标准差额2024年预计执行数低于下限的主要原因是因为2024年居民大病支付给保险公司的保费支出大部分资金使用的是居民大病财政专户的结余，本年从居民基本划拨的大病支出较少，所以导致人均大病保险筹资水平与筹资标准差额偏低。</t>
  </si>
  <si>
    <t>人均大病保险筹资水平与筹资标准差额2025年预算数低于下限的主要原因是因为2025年大病保险清算时大病保险公司会返还部分款项，所以导致人均大病保险筹资水平与筹资标准差额偏低。</t>
  </si>
  <si>
    <t xml:space="preserve">    5.4  财政补助资金按规定标准到位情况（%）</t>
  </si>
  <si>
    <t>[ 财政补助资金按规定标准到位情况]=[按规定标准补助收入]÷{[参保缴费人数]×[财政补贴标准]}×100%</t>
  </si>
  <si>
    <t>财政补助资金按规定标准到位情况2024年预计执行数低于下限的主要原因是因为数据只预算反映了县级承担部分，没有全口径反映中央、省、市的财政补助数据，所以财政补助资金按规定标准到位情况2024年预计执行数偏低。</t>
  </si>
  <si>
    <t>财政补助资金按规定标准到位情况2025年预算数低于下限的主要原因是因为数据只预算反映了县级承担部分，没有全口径反映中央、省、市的财政补助数据，所以财政补助资金按规定标准到位情况2025年预算数偏低。</t>
  </si>
  <si>
    <t>2025年工伤保险基金预算预计执行数核对分析</t>
  </si>
  <si>
    <t xml:space="preserve">社预审11表 </t>
  </si>
  <si>
    <t xml:space="preserve">    2.1.1   工伤保险费收入</t>
  </si>
  <si>
    <t>由用人单位按规定缴费基数的一定比例缴纳，以及难以直接按照工资总额计算缴纳工伤保险费的部分行业企业按规定方式缴纳的工伤保险费以及 职业伤害保障费收入（试点）。</t>
  </si>
  <si>
    <t xml:space="preserve">    2.1.1.1   公务员工伤保险费收入</t>
  </si>
  <si>
    <t>机关和事业单位参加工伤保险缴纳的工伤保险费。</t>
  </si>
  <si>
    <t xml:space="preserve">    2.1.1.2   职业伤害保障费收入（试点）</t>
  </si>
  <si>
    <t>新就业形态职业伤害保障试点平台企业根据接单总量、缴费标准缴纳的职业伤害保障费收入。</t>
  </si>
  <si>
    <t xml:space="preserve">    2.1.2  财政补贴收入</t>
  </si>
  <si>
    <t>同级财政部门以及上级财政部门拨付并在本级财政预算列支的、或者下级财政部门拨付并在下级财政预算列支的对工伤保险基金的补贴收入。</t>
  </si>
  <si>
    <t xml:space="preserve">    2.1.3   工伤保险待遇支出</t>
  </si>
  <si>
    <t>经工伤认定后职工应享受由工伤保险基金负担的工伤医疗待遇、伤残待遇、工亡待遇等待遇支出以及职业伤害保障待遇支出。</t>
  </si>
  <si>
    <t xml:space="preserve">    2.1.3.1   职业伤害保障待遇支出（试点）</t>
  </si>
  <si>
    <t>职业伤害确认后新就业形态就业人员应享受的职业伤害医疗待遇、伤残待遇和死亡待遇等待遇支出。</t>
  </si>
  <si>
    <t xml:space="preserve">    2.1.4   劳动能力鉴定支出</t>
  </si>
  <si>
    <t>按规定支付给参加劳动能力鉴定的医疗卫生专家的费用以及支付给有关医疗机构协助进行劳动能力鉴定的诊断费用。</t>
  </si>
  <si>
    <t xml:space="preserve">    2.1.5   工伤预防费用支出</t>
  </si>
  <si>
    <t>按规定用于工伤预防的宣传和培训费用支出。</t>
  </si>
  <si>
    <t xml:space="preserve">    3.1.1 工伤保险费收入</t>
  </si>
  <si>
    <t>由用人单位按规定缴费基数的一定比例缴纳，以及难以直接按照工资总额计算缴纳工伤保险费的部分行业企业按规定方式缴纳的工伤保险费。</t>
  </si>
  <si>
    <t xml:space="preserve">    3.1.1.1 职业伤害保障费收入（试点）</t>
  </si>
  <si>
    <t xml:space="preserve">    3.2.1 工伤保险待遇支出</t>
  </si>
  <si>
    <t>经工伤认定后职工应享受由工伤保险基金负担的工伤医疗待遇、伤残待遇和工亡待遇等待遇支出。</t>
  </si>
  <si>
    <t xml:space="preserve">    3.2.1.1 职业伤害保障费待遇支出（试点）</t>
  </si>
  <si>
    <t xml:space="preserve">    3.2.2 劳动能力鉴定支出</t>
  </si>
  <si>
    <t xml:space="preserve">    3.2.3 工伤预防费用支出</t>
  </si>
  <si>
    <t>实际参加工伤保险的在职职工全年平均人数。包括难以直接按工资总额计算缴纳工伤保险费的部分行业企业按规定方式缴纳工伤保险费的参保人数及职业伤害保障试点地区新就业形态就业参保人员人数。</t>
  </si>
  <si>
    <t>实际参加工伤保险的按工资总额缴纳工伤保险费的全年平均人数。包括难以直接按工资总额计算缴纳工伤保险费的部分行业企业按规定方式缴纳工伤保险费的参保人数，包括职业伤害保障试点地区新就业形态就业参保人员人数。</t>
  </si>
  <si>
    <t>参加工伤保险的单位缴纳工伤保险费的工资总额，按缴费人员应缴口径计算。</t>
  </si>
  <si>
    <t xml:space="preserve">    3.6 享受工伤保险待遇全年累计人数</t>
  </si>
  <si>
    <t>享受工伤保险待遇的人数，包括职业伤害保障试点地区的职业伤害保障待遇享受人数。享受多项或多次同一工伤保险（职业伤害保障）待遇的同一人，仅计算一次。</t>
  </si>
  <si>
    <t xml:space="preserve">    4.1.1 工伤保险费收入</t>
  </si>
  <si>
    <t xml:space="preserve">    4.1.1.1 公务员工伤保险费收入</t>
  </si>
  <si>
    <t xml:space="preserve">    4.1.1.2 职业伤害保障费收入（试点）</t>
  </si>
  <si>
    <t xml:space="preserve">    4.2.1 工伤保险待遇支出</t>
  </si>
  <si>
    <t xml:space="preserve">    4.2.1.1 职业伤害保障费待遇支出（试点）</t>
  </si>
  <si>
    <t xml:space="preserve">    4.2.2 劳动能力鉴定支出</t>
  </si>
  <si>
    <t xml:space="preserve">    4.2.3 工伤预防费用支出</t>
  </si>
  <si>
    <t xml:space="preserve">    4.6 享受工伤保险待遇全年累计人数</t>
  </si>
  <si>
    <t>2025年度工伤保险基金预算审核情况</t>
  </si>
  <si>
    <t>社预审12表</t>
  </si>
  <si>
    <t xml:space="preserve">    1.1.1   工伤保险费收入</t>
  </si>
  <si>
    <t xml:space="preserve">    1.1.1.1 缴纳当年工伤保险费</t>
  </si>
  <si>
    <t>当年核定应缴纳并于年度内完成征缴的工伤保险费收入。包括难以直接按工资总额计算缴纳工伤保险费的部分行业企业按规定方式缴纳的工伤保险费以及职业伤害保障试点地区新就业形态就业人员按规定缴纳的职业伤害保障费收入。</t>
  </si>
  <si>
    <t xml:space="preserve">    1.1.1.1.1 按缴费基数缴纳的工伤保险费</t>
  </si>
  <si>
    <t>用人单位按照规定缴费基数和费率缴纳的工伤保险费，不包括难以直接按工资总额计算缴纳工伤保险费的部分行业企业按规定方式缴纳的工伤保险费及职业伤害保障试点地区新就业形态就业人员按规定缴纳的职业伤害保障费收入。</t>
  </si>
  <si>
    <t xml:space="preserve">    1.1.1.1.1.1 公务员工伤保险费收入</t>
  </si>
  <si>
    <t xml:space="preserve">    1.1.1.1.1.2 按单项工程造价等缴纳的工伤保险费</t>
  </si>
  <si>
    <t>难以直接按工资总额计算缴纳工伤保险费的部分行业企业按规定方式缴纳的工伤保险费。手工补充填报。</t>
  </si>
  <si>
    <t xml:space="preserve">    1.1.1.1.1.3  职业伤害保障费收入（试点）</t>
  </si>
  <si>
    <t xml:space="preserve">    1.1.1.1.1.4 其他缴纳</t>
  </si>
  <si>
    <t>[其他缴纳]有数据需进行说明</t>
  </si>
  <si>
    <t xml:space="preserve">    1.1.3   财政补贴收入</t>
  </si>
  <si>
    <t xml:space="preserve">    1.1.3.1 财政补贴收入与一般公共预算核对</t>
  </si>
  <si>
    <t>[一般公共预算安排数]=[一般公共预算上年预算结转]+[一般公共预算本年预算安排]，中央财政补贴预算数手工补充填写</t>
  </si>
  <si>
    <t xml:space="preserve">    1.1.4 利息收入</t>
  </si>
  <si>
    <t>用工伤保险基金存入银行和购买国债以及缴入中国人民银行国库待划转财政专户的社会保险费计息产生的利息收入（含新就业形态职业伤害保障试点平台企业缴纳的职业伤害保障费利息收入），包括收入户、支出户、财政专户等银行账户的利息收入。</t>
  </si>
  <si>
    <t xml:space="preserve">    1.1.4.1 利息收益率(%)</t>
  </si>
  <si>
    <t>工伤保险基金的滞纳金、违约金，跨年度退回或追回的工伤保险待遇，公益慈善等社会经济组织和个人捐助，以及其他经统筹地区财政部门核准的收入。[其他收入]如有数据应说明。</t>
  </si>
  <si>
    <t xml:space="preserve">    2.1.1   工伤保险待遇支出</t>
  </si>
  <si>
    <t xml:space="preserve">    2.1.1.1   工伤医疗待遇支出</t>
  </si>
  <si>
    <t>指治疗工伤的医疗费用、康复费用、安装配置伤残辅助器具所需费用、住院伙食补助费、到统筹地区以外就医的交通食宿费。</t>
  </si>
  <si>
    <t xml:space="preserve">   2.1.1.1.1 人均医疗待遇支出</t>
  </si>
  <si>
    <t>[人均医疗待遇支出]=[工伤医疗待遇支出]÷[享受工伤医疗待遇全年累计人数]</t>
  </si>
  <si>
    <t xml:space="preserve">    2.1.1.2   伤残待遇支出</t>
  </si>
  <si>
    <t>指经劳动能力鉴定委员会确认需要生活护理的工伤人员生活护理费、一次性伤残补助金、一至四级工伤职工按月领取的伤残津贴、五至十级伤残职工退休养老保险待遇补差以及一至四级工伤职工伤残津贴补差部分。</t>
  </si>
  <si>
    <t xml:space="preserve">   2.1.1.2.1 人均伤残待遇支出</t>
  </si>
  <si>
    <t>[人均伤残待遇支出]=[伤残待遇支出]÷[享受伤残待遇全年累计人数]</t>
  </si>
  <si>
    <t xml:space="preserve">    2.1.1.3   工亡待遇支出</t>
  </si>
  <si>
    <t>指职工因工死亡后，由工伤保险基金支付给的丧葬补助金、供养亲属抚恤金和一次性工亡补助金。</t>
  </si>
  <si>
    <t xml:space="preserve">   2.1.1.3.1 人均工亡待遇支出</t>
  </si>
  <si>
    <t>[人均工亡待遇支出]=[工亡待遇支出]÷[享受工亡待遇全年累计人数]</t>
  </si>
  <si>
    <t xml:space="preserve">    2.1.1.4   职业伤害保障待遇支出</t>
  </si>
  <si>
    <t xml:space="preserve">   2.1.1.4.1 人均职业伤害保障待遇支出</t>
  </si>
  <si>
    <t>[人均职业伤害保障待遇支出]=[职业伤害保障待遇支出]÷[享受职业伤害保障待遇全年累计人数]</t>
  </si>
  <si>
    <t xml:space="preserve">    2.1.2   劳动能力鉴定支出</t>
  </si>
  <si>
    <t xml:space="preserve">    2.1.2.1   职业伤害保障劳动能力鉴定支出</t>
  </si>
  <si>
    <t>职业伤害保障按规定支付给参加劳动能力鉴定的医疗卫生专家的费用以及支付给有关医疗机构协助进行劳动能力鉴定的诊断费用。</t>
  </si>
  <si>
    <t xml:space="preserve">    2.1.3  工伤预防费用支出</t>
  </si>
  <si>
    <t xml:space="preserve">   2.1.4   其他支出</t>
  </si>
  <si>
    <t>经国务院批准或国务院授权省级人民政府批准开支的其他非工伤保险待遇性质的支出。[其他支出]如有数据应进行说明。</t>
  </si>
  <si>
    <t xml:space="preserve">    2.1.4.1  职业伤害保障委托承办费用支出</t>
  </si>
  <si>
    <t>职业伤害保障委托商业保险机构承办服务费支出。</t>
  </si>
  <si>
    <t xml:space="preserve">    2.1.4.2   其他支出-其他</t>
  </si>
  <si>
    <t>[其他支出]-[职业伤害保障委托承办费用支出]，如有数据应进行说明。</t>
  </si>
  <si>
    <t xml:space="preserve">    4.1.1   单项工程参保人数</t>
  </si>
  <si>
    <t>实际参加工伤保险人数中难以直接按工资总额计算缴纳工伤保险费的部分行业企业按规定方式缴纳工伤保险费的参保人数。需手工填写。</t>
  </si>
  <si>
    <t xml:space="preserve">    4.1.2  职业伤害保障参保人数（试点）</t>
  </si>
  <si>
    <t>职业伤害保障试点地区新就业形态就业参保人员人数</t>
  </si>
  <si>
    <t xml:space="preserve">    4.2.1  按工资缴费人数占按工资缴费参保人数比例（%）</t>
  </si>
  <si>
    <t>[按工资缴费人数占按工资缴费参保人数比例]=[按工资缴费人数]÷{按工资缴费参保人数}×100%</t>
  </si>
  <si>
    <t xml:space="preserve">    4.3.1 享受工伤医疗待遇全年累计人数</t>
  </si>
  <si>
    <t>年内享受工伤医疗待遇的人数，享受多次待遇的同一人，仅计算一次。</t>
  </si>
  <si>
    <t xml:space="preserve">    4.3.2 享受伤残待遇全年累计人数</t>
  </si>
  <si>
    <t>年内享受伤残待遇的人数，享受多次待遇的同一人，仅计算一次。</t>
  </si>
  <si>
    <t xml:space="preserve">    4.3.3 享受工亡待遇全年累计人数</t>
  </si>
  <si>
    <t>年内享受工亡待遇的人数。不包含长期领取工亡待遇的家属</t>
  </si>
  <si>
    <t xml:space="preserve">    4.3.4  享受工伤医疗待遇全年累计人数占参保人数比例（%）</t>
  </si>
  <si>
    <t>[享受工伤医疗待遇全年累计人数占参保人数比例]=[享受工伤医疗待遇全年累计人数]÷[参保人数]×100%</t>
  </si>
  <si>
    <t xml:space="preserve">    4.3.5 享受职业伤害保障待遇全年累计人数</t>
  </si>
  <si>
    <t>年内职业伤害保障试点地区的职业伤害保障待遇享受人数。享受多次待遇的同一人，仅计算一次。</t>
  </si>
  <si>
    <t xml:space="preserve">    4.3.5.1  享受职业伤害保障待遇全年累计人数占职业伤害保障参保人数比例（%）</t>
  </si>
  <si>
    <t>[ 享受职业伤害保障待遇全年累计人数占职业伤害保障参保人数比例]=[享受职业伤害保障待遇全年累计人数]÷[ 职业伤害保障参保人数]×100%</t>
  </si>
  <si>
    <t xml:space="preserve">    4.4  缴费基数总额</t>
  </si>
  <si>
    <t xml:space="preserve">   4.4.1   人均缴费基数</t>
  </si>
  <si>
    <t>[人均缴费基数]=[缴费基数总额]÷[按工资缴费参保人数]</t>
  </si>
  <si>
    <t xml:space="preserve">   4.4.2  人均缴费基数占统筹地区职工平均工资（%）</t>
  </si>
  <si>
    <t>[人均缴费基数占统筹地区职工平均工资]=[人均缴费基数]÷[统筹地区职工平均工资]×100%</t>
  </si>
  <si>
    <t>[缴费费率]=[按缴费基数缴纳的工伤保险费]÷[缴费基数总额]</t>
  </si>
  <si>
    <t xml:space="preserve">    5.2  工伤预防费用占上年工伤保险费比例(%)</t>
  </si>
  <si>
    <t>[工伤预防费用占上年工伤保险费比例]=[工伤预防费用]÷[上年工伤保险费收入]×100%</t>
  </si>
  <si>
    <t>2025年失业保险基金预算预计执行数核对分析</t>
  </si>
  <si>
    <t xml:space="preserve">社预审13表 </t>
  </si>
  <si>
    <t xml:space="preserve">    2.1.1   失业保险费收入</t>
  </si>
  <si>
    <t>由用人单位和个人按规定缴费基数的一定比例缴纳的失业保险费。</t>
  </si>
  <si>
    <t>同级财政部门以及上级财政部门拨付并在本级财政预算列支的、或者下级财政部门拨付并在下级财政预算列支的对失业保险基金的补贴收入。</t>
  </si>
  <si>
    <t xml:space="preserve">    2.1.3   失业保险金支出</t>
  </si>
  <si>
    <t>按规定支付给符合领取失业保险金条件的失业人员在失业期间的基本生活费用。</t>
  </si>
  <si>
    <t xml:space="preserve">    2.1.4   基本医疗保险费支出</t>
  </si>
  <si>
    <t>为领取失业保险金人员在领取失业保险金期间代缴职工基本医疗保险费支出。</t>
  </si>
  <si>
    <t xml:space="preserve">    2.1.5   丧葬补助金和抚恤金支出</t>
  </si>
  <si>
    <t>按规定支付给在领取失业保险金期间死亡的失业人员的丧葬补助费用及由其供养的配偶、直系亲属的抚恤金支出。</t>
  </si>
  <si>
    <t xml:space="preserve">    2.1.6   职业培训和职业介绍补贴支出</t>
  </si>
  <si>
    <t>支付给失业人员的领取失业保险金期间接受职业培训、职业介绍补贴。</t>
  </si>
  <si>
    <t xml:space="preserve">    2.1.7   其他费用支出</t>
  </si>
  <si>
    <t>支付的农民合同制工人一次性生活补助、价格临时补贴及其他促进就业支出等国家规定的其他费用。</t>
  </si>
  <si>
    <t xml:space="preserve">    2.1.8   稳岗补贴（稳岗补贴）出</t>
  </si>
  <si>
    <t>按规定向符合条件的企业返还的失业保险费。</t>
  </si>
  <si>
    <t xml:space="preserve">    2.1.9   技能提升补贴支出</t>
  </si>
  <si>
    <t>按规定对符合条件的企业职工和领取失业保险金人员提升技能给予的补贴。</t>
  </si>
  <si>
    <t xml:space="preserve">    2.1.10   其他支出</t>
  </si>
  <si>
    <t>经国务院批准或国务院授权省级人民政府批准开支的其他失业保险支出。主要是一次性扩岗补助。</t>
  </si>
  <si>
    <t xml:space="preserve">    3.1.1 失业保险费收入</t>
  </si>
  <si>
    <t xml:space="preserve">    3.2.1 失业保险金支出</t>
  </si>
  <si>
    <t xml:space="preserve">    3.2.2 基本医疗保险费支出</t>
  </si>
  <si>
    <t xml:space="preserve">    3.2.3 丧葬补助金和抚恤金支出</t>
  </si>
  <si>
    <t xml:space="preserve">    3.2.4 职业培训和职业介绍补贴支出</t>
  </si>
  <si>
    <t xml:space="preserve">    3.2.5 其他费用支出</t>
  </si>
  <si>
    <t xml:space="preserve">    3.2.6 稳定岗位补贴(稳岗返还）支出</t>
  </si>
  <si>
    <t xml:space="preserve">    3.2.7 技能提升补贴支出</t>
  </si>
  <si>
    <t xml:space="preserve">    3.2.8 其他支出</t>
  </si>
  <si>
    <t>按规定已办理失业保险参保手续的全年平均人数。</t>
  </si>
  <si>
    <t xml:space="preserve">    3.4 实际缴费人数</t>
  </si>
  <si>
    <t>参保人员中，按规定缴纳失业保险费的全年平均人数。</t>
  </si>
  <si>
    <t xml:space="preserve">    3.5.1 单位缴费基数总额</t>
  </si>
  <si>
    <t>参加失业保险的单位缴纳失业保险费的工资总额。</t>
  </si>
  <si>
    <t xml:space="preserve">    3.5.2 个人缴费基数总额</t>
  </si>
  <si>
    <t>参加失业保险的个人缴纳失业保险费的工资总额。</t>
  </si>
  <si>
    <t xml:space="preserve">    3.6 全年领取失业保险金人月数</t>
  </si>
  <si>
    <t>各月领取失业保险金的人数之和。</t>
  </si>
  <si>
    <t xml:space="preserve">    3.7 代缴基本医疗保险费（含生育保险费）人月数</t>
  </si>
  <si>
    <t>各月代缴医疗保险费的人数之和。</t>
  </si>
  <si>
    <t xml:space="preserve">    4.1.1 失业保险费收入</t>
  </si>
  <si>
    <t xml:space="preserve">    4.2.1 失业保险金支出</t>
  </si>
  <si>
    <t xml:space="preserve">    4.2.2 基本医疗保险费支出</t>
  </si>
  <si>
    <t xml:space="preserve">    4.2.3 丧葬补助金和抚恤金支出</t>
  </si>
  <si>
    <t xml:space="preserve">    4.2.4 职业培训和职业介绍补贴支出</t>
  </si>
  <si>
    <t xml:space="preserve">    4.2.5 其他费用支出</t>
  </si>
  <si>
    <t xml:space="preserve">    4.2.6 稳定岗位补贴（稳岗返还）支出</t>
  </si>
  <si>
    <t xml:space="preserve">    4.2.7 技能提升补贴支出</t>
  </si>
  <si>
    <t xml:space="preserve">    4.2.8 其他支出</t>
  </si>
  <si>
    <t xml:space="preserve">    4.4 实际缴费人数</t>
  </si>
  <si>
    <t xml:space="preserve">    4.5.1 单位缴费基数总额</t>
  </si>
  <si>
    <t xml:space="preserve">    4.5.2 个人缴费基数总额</t>
  </si>
  <si>
    <t xml:space="preserve">    4.6 全年领取失业保险金人月数</t>
  </si>
  <si>
    <t xml:space="preserve">    4.7 代缴基本医疗保险费（含生育保险费）人月数</t>
  </si>
  <si>
    <t>2025年度失业保险基金预算审核情况</t>
  </si>
  <si>
    <t>社预审14表</t>
  </si>
  <si>
    <t>原因</t>
  </si>
  <si>
    <t xml:space="preserve">    1.1.1   失业保险费收入</t>
  </si>
  <si>
    <t xml:space="preserve">    1.1.2.1 财政补贴收入与一般公共预算核对</t>
  </si>
  <si>
    <t>用失业保险基金存入银行和购买国债以及缴入中国人民银行国库待划转财政专户的社会保险费计息产生的利息收入，包括收入户、支出户、财政专户等银行账户的利息收入。</t>
  </si>
  <si>
    <t>失业保险基金的滞纳金、违约金，跨年度退回或追回的失业保险待遇，公益慈善等社会经济组织和个人捐助，以及其他经统筹地区财政部门核准的收入。[其他收入]如有数据应说明</t>
  </si>
  <si>
    <t xml:space="preserve">    2.1.1   失业保险金支出</t>
  </si>
  <si>
    <t xml:space="preserve">   2.1.1.1 月人均失业保险金支出</t>
  </si>
  <si>
    <t>[月人均失业保险金支出]=[失业保险金支出]÷[全年领取失业保险金人月数]</t>
  </si>
  <si>
    <t xml:space="preserve">    2.1.2 基本医疗保险费支出</t>
  </si>
  <si>
    <t>为领取失业保险金人员在领取失业保险金期间代缴职工基本医疗保险费（含生育保险费）支出。</t>
  </si>
  <si>
    <t xml:space="preserve">    2.1.2.1 月人均基本医疗保险费支出</t>
  </si>
  <si>
    <t>[人均基本医疗保险费支出]=[基本医疗保险费支出]÷[代缴基本医疗保险费（含生育保险费）人月数]</t>
  </si>
  <si>
    <t xml:space="preserve">    2.1.3 丧葬补助和抚恤金支出</t>
  </si>
  <si>
    <t xml:space="preserve">    2.1.3.1 人均丧葬补助和抚恤金支出</t>
  </si>
  <si>
    <t>[人均丧葬补助和抚恤金支出]=[丧葬补助和抚恤金支出]÷[失业期间死亡参保人数]</t>
  </si>
  <si>
    <t xml:space="preserve">    2.1.4   职业培训和职业介绍补贴支出</t>
  </si>
  <si>
    <t xml:space="preserve">    2.1.5  其他费用支出</t>
  </si>
  <si>
    <t>[其他费用其他]=[其他费用支出]-[其他促进就业支出（东部7省、市）]-[农民合同制工人一次性生活补助金]-[价格临时补贴支出]。有数据需进行说明</t>
  </si>
  <si>
    <t xml:space="preserve">    2.1.5.1 其他促进就业支出（东部7省、市）</t>
  </si>
  <si>
    <t>按规定发放的职业培训补贴、职业技能鉴定补贴、岗位补贴和社会保险补贴支出。手工补充填报</t>
  </si>
  <si>
    <t xml:space="preserve">    2.1.5.1.1  农民合同制工人一次性生活补助金</t>
  </si>
  <si>
    <t>反映按规定支付给合同期满不再续订或者提前解除劳动合同的农民合同制工人的一次性生活补助支出。</t>
  </si>
  <si>
    <t xml:space="preserve">    2.1.5.1.2 价格临时补贴支出</t>
  </si>
  <si>
    <t>领取失业保险金和失业补助金人员发放的价格临时补贴</t>
  </si>
  <si>
    <t xml:space="preserve">    2.1.5.1.4 其他费用其他</t>
  </si>
  <si>
    <t xml:space="preserve">    2.1.6  稳定岗位补贴（稳岗返还）支出</t>
  </si>
  <si>
    <t xml:space="preserve">    2.1.6.1  人均稳定岗位补贴（稳岗返还）支出</t>
  </si>
  <si>
    <t>[人均稳定岗位补贴（稳岗返还）支出]=[稳定岗位补贴（稳岗返还）支出]÷[享受稳定岗位补贴（稳岗返还）企业参加失业保险人数]</t>
  </si>
  <si>
    <t xml:space="preserve">    2.1.7  技能提升补贴支出</t>
  </si>
  <si>
    <t xml:space="preserve">    2.1.7.1  人均技能提升补贴支出</t>
  </si>
  <si>
    <t>[人均技能提升补贴支出]=[技能提升补贴支出]÷[享受技能提升补贴人数]</t>
  </si>
  <si>
    <t xml:space="preserve">    2.1.8   其他支出</t>
  </si>
  <si>
    <t>经国务院批准或国务院授权省级人民政府批准开支的其他失业保险支出。包括：一次性扩岗补助，按规定延期受理的失业补助金、临时生活补助、一次性留工培训补助等支出。[其他支出]如有数据应进行说明</t>
  </si>
  <si>
    <t xml:space="preserve">    2.1.8.4  一次性扩岗补助支出</t>
  </si>
  <si>
    <t xml:space="preserve">    2.1.8.5  其他支出-其他</t>
  </si>
  <si>
    <t>[其他支出-其他]=[其他支出]-[一次性扩岗补助]，如有数据应进行说明。</t>
  </si>
  <si>
    <t xml:space="preserve">    4.1.1   农民合同制工人参保人数</t>
  </si>
  <si>
    <t>指城镇企事业单位招用的单位缴费、本人不缴纳失业保险费的农民合同制工人全年平均人数。</t>
  </si>
  <si>
    <t xml:space="preserve">    4.2.1  缴费人数占剔除农民合同制工人参保人数后比例（%）</t>
  </si>
  <si>
    <t>[缴费人数占剔除农民合同制工人参保人数后比例]=[实际缴费人数]÷{[参保人数]-[农民合同制工人参保人数]}×100%</t>
  </si>
  <si>
    <t xml:space="preserve">    4.3 全年领取失业保险金人月数</t>
  </si>
  <si>
    <t xml:space="preserve">    4.4 代缴基本医疗保险费（含生育保险费）人月数</t>
  </si>
  <si>
    <t xml:space="preserve">    4.5 失业期间死亡参保人数</t>
  </si>
  <si>
    <t xml:space="preserve">    4.6 享受稳岗返还企业参加失业保险人数</t>
  </si>
  <si>
    <t>全年享受稳岗返还企业参加失业保险的累计人数。</t>
  </si>
  <si>
    <t xml:space="preserve">    4.7 享受技能提升补贴人数</t>
  </si>
  <si>
    <t>全年领取技能提升补贴的累计人数。</t>
  </si>
  <si>
    <t xml:space="preserve">    4.8.1  单位缴费基数总额</t>
  </si>
  <si>
    <t xml:space="preserve">    4.8.2  个人缴费基数总额</t>
  </si>
  <si>
    <t xml:space="preserve">   4.8.3   人均缴费基数</t>
  </si>
  <si>
    <t xml:space="preserve">   4.8.4  人均缴费基数占统筹地区职工平均工资（%）</t>
  </si>
  <si>
    <t>[缴费费率]=[保险费收入]÷[个人缴费基数总额]</t>
  </si>
</sst>
</file>

<file path=xl/styles.xml><?xml version="1.0" encoding="utf-8"?>
<styleSheet xmlns="http://schemas.openxmlformats.org/spreadsheetml/2006/main">
  <numFmts count="20">
    <numFmt numFmtId="5" formatCode="&quot;￥&quot;#,##0;&quot;￥&quot;\-#,##0"/>
    <numFmt numFmtId="6" formatCode="&quot;￥&quot;#,##0;[Red]&quot;￥&quot;\-#,##0"/>
    <numFmt numFmtId="7" formatCode="&quot;￥&quot;#,##0.00;&quot;￥&quot;\-#,##0.00"/>
    <numFmt numFmtId="8" formatCode="&quot;￥&quot;#,##0.00;[Red]&quot;￥&quot;\-#,##0.00"/>
    <numFmt numFmtId="23" formatCode="\$#,##0_);\(\$#,##0\)"/>
    <numFmt numFmtId="24" formatCode="\$#,##0_);[Red]\(\$#,##0\)"/>
    <numFmt numFmtId="25" formatCode="\$#,##0.00_);\(\$#,##0.00\)"/>
    <numFmt numFmtId="26" formatCode="\$#,##0.00_);[Red]\(\$#,##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0.00;;"/>
    <numFmt numFmtId="177" formatCode="0.00_ ;-0.00"/>
    <numFmt numFmtId="178" formatCode="#,##0.00_ ;-#,##0.00"/>
    <numFmt numFmtId="179" formatCode="&quot;￥&quot;0.00;&quot;￥&quot;\-0.00"/>
    <numFmt numFmtId="180" formatCode="#,##0_ ;-#,##0;;"/>
    <numFmt numFmtId="181" formatCode="0.00%;-0.00%"/>
    <numFmt numFmtId="182" formatCode="0.00_ ;[Red]\-0.00\ "/>
    <numFmt numFmtId="183" formatCode="#,##0_ ;-#,##0"/>
  </numFmts>
  <fonts count="17">
    <font>
      <name val="Calibri"/>
      <family val="2"/>
      <color theme="1"/>
      <sz val="11"/>
      <scheme val="minor"/>
    </font>
    <font>
      <name val="宋体"/>
      <charset val="134"/>
      <color/>
      <sz val="10"/>
    </font>
    <font>
      <name val="宋体"/>
      <charset val="134"/>
      <color/>
      <sz val="12"/>
    </font>
    <font>
      <name val="宋体"/>
      <charset val="134"/>
      <color/>
      <sz val="12"/>
    </font>
    <font>
      <name val="宋体"/>
      <charset val="134"/>
      <color/>
      <sz val="12"/>
    </font>
    <font>
      <name val="宋体"/>
      <charset val="1"/>
      <color indexed="8"/>
      <sz val="27"/>
    </font>
    <font>
      <name val="宋体"/>
      <charset val="1"/>
      <color/>
      <sz val="10"/>
    </font>
    <font>
      <name val="宋体"/>
      <charset val="1"/>
      <color indexed="8"/>
      <sz val="9"/>
    </font>
    <font>
      <name val="宋体"/>
      <charset val="1"/>
      <color indexed="8"/>
      <sz val="10"/>
    </font>
    <font>
      <name val="宋体"/>
      <charset val="1"/>
      <b/>
      <color indexed="8"/>
      <sz val="10"/>
    </font>
    <font>
      <name val="宋体"/>
      <charset val="1"/>
      <b/>
      <color indexed="8"/>
      <sz val="9"/>
    </font>
    <font>
      <name val="宋体"/>
      <charset val="1"/>
      <color indexed="10"/>
      <sz val="10"/>
    </font>
    <font>
      <name val="宋体"/>
      <charset val="1"/>
      <color/>
      <sz val="9"/>
    </font>
    <font>
      <name val="宋体"/>
      <charset val="1"/>
      <color indexed="8"/>
      <sz val="29"/>
    </font>
    <font>
      <name val="宋体"/>
      <charset val="1"/>
      <color indexed="10"/>
      <sz val="9"/>
    </font>
    <font>
      <name val="宋体"/>
      <charset val="1"/>
      <color indexed="12"/>
      <sz val="10"/>
    </font>
    <font>
      <name val="宋体"/>
      <charset val="1"/>
      <color indexed="8"/>
      <sz val="8"/>
    </font>
  </fonts>
  <fills count="344">
    <fill>
      <patternFill>
        <fgColor auto="1"/>
        <bgColor auto="1"/>
      </patternFill>
    </fill>
    <fill>
      <patternFill patternType="gray125">
        <fgColor auto="1"/>
        <bgColor auto="1"/>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22"/>
        <bgColor indexed="64"/>
      </patternFill>
    </fill>
    <fill>
      <patternFill patternType="solid">
        <fgColor indexed="9"/>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60"/>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54"/>
        <bgColor indexed="64"/>
      </patternFill>
    </fill>
    <fill>
      <patternFill patternType="solid">
        <fgColor indexed="22"/>
        <bgColor indexed="64"/>
      </patternFill>
    </fill>
    <fill>
      <patternFill patternType="solid">
        <fgColor indexed="22"/>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22"/>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60"/>
        <bgColor indexed="64"/>
      </patternFill>
    </fill>
    <fill>
      <patternFill patternType="solid">
        <fgColor indexed="54"/>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60"/>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22"/>
        <bgColor indexed="64"/>
      </patternFill>
    </fill>
    <fill>
      <patternFill patternType="solid">
        <fgColor indexed="9"/>
        <bgColor indexed="64"/>
      </patternFill>
    </fill>
    <fill>
      <patternFill patternType="solid">
        <fgColor indexed="22"/>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54"/>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54"/>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54"/>
        <bgColor indexed="64"/>
      </patternFill>
    </fill>
    <fill>
      <patternFill patternType="solid">
        <fgColor indexed="9"/>
        <bgColor indexed="64"/>
      </patternFill>
    </fill>
    <fill>
      <patternFill patternType="solid">
        <fgColor indexed="9"/>
        <bgColor indexed="64"/>
      </patternFill>
    </fill>
    <fill>
      <patternFill patternType="solid">
        <fgColor rgb="FFFF80"/>
        <bgColor indexed="64"/>
      </patternFill>
    </fill>
  </fills>
  <borders count="342">
    <border outline="0">
      <left>
        <color auto="1"/>
      </left>
      <right>
        <color auto="1"/>
      </right>
      <top>
        <color auto="1"/>
      </top>
      <bottom>
        <color auto="1"/>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style="thin">
        <color indexed="8"/>
      </right>
      <top>
        <color/>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style="thin">
        <color indexed="64"/>
      </right>
      <top>
        <color/>
      </top>
      <bottom>
        <color/>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style="thin">
        <color indexed="64"/>
      </right>
      <top>
        <color/>
      </top>
      <bottom>
        <color/>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color/>
      </left>
      <right style="thin">
        <color indexed="64"/>
      </right>
      <top>
        <color/>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color/>
      </left>
      <right style="thin">
        <color indexed="64"/>
      </right>
      <top style="thin">
        <color indexed="64"/>
      </top>
      <bottom>
        <color/>
      </bottom>
      <diagonal>
        <color auto="1"/>
      </diagonal>
      <vertical>
        <color auto="1"/>
      </vertical>
      <horizontal>
        <color auto="1"/>
      </horizontal>
    </border>
    <border outline="0">
      <left style="thin">
        <color indexed="64"/>
      </left>
      <right style="thin">
        <color indexed="64"/>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style="thin">
        <color indexed="64"/>
      </right>
      <top style="thin">
        <color indexed="64"/>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style="thin">
        <color indexed="64"/>
      </right>
      <top>
        <color/>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8"/>
      </left>
      <right style="thin">
        <color indexed="8"/>
      </right>
      <top>
        <color/>
      </top>
      <bottom style="thin">
        <color indexed="64"/>
      </bottom>
      <diagonal>
        <color auto="1"/>
      </diagonal>
      <vertical>
        <color auto="1"/>
      </vertical>
      <horizontal>
        <color auto="1"/>
      </horizontal>
    </border>
    <border outline="0">
      <left style="thin">
        <color indexed="8"/>
      </left>
      <right style="thin">
        <color indexed="8"/>
      </right>
      <top style="thin">
        <color indexed="64"/>
      </top>
      <bottom>
        <color/>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color/>
      </left>
      <right>
        <color/>
      </right>
      <top style="thin">
        <color indexed="8"/>
      </top>
      <bottom>
        <color/>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style="thin">
        <color indexed="64"/>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8"/>
      </left>
      <right style="thin">
        <color indexed="8"/>
      </right>
      <top>
        <color/>
      </top>
      <bottom style="thin">
        <color indexed="64"/>
      </bottom>
      <diagonal>
        <color auto="1"/>
      </diagonal>
      <vertical>
        <color auto="1"/>
      </vertical>
      <horizontal>
        <color auto="1"/>
      </horizontal>
    </border>
    <border outline="0">
      <left style="thin">
        <color indexed="8"/>
      </left>
      <right style="thin">
        <color indexed="8"/>
      </right>
      <top style="thin">
        <color indexed="64"/>
      </top>
      <bottom>
        <color/>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color/>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s>
  <cellStyleXfs count="1">
    <xf numFmtId="0" fontId="0" fillId="0" borderId="0" xfId="0"/>
  </cellStyleXfs>
  <cellXfs count="21163">
    <xf numFmtId="0" fontId="0" fillId="0" borderId="0" xfId="0"/>
    <xf numFmtId="0" fontId="1" fillId="2" borderId="1" xfId="0"/>
    <xf numFmtId="0" fontId="2" fillId="3" borderId="2" xfId="0"/>
    <xf numFmtId="0" fontId="2" fillId="4" borderId="3" xfId="0"/>
    <xf numFmtId="0" fontId="3" fillId="5" borderId="4" xfId="0"/>
    <xf numFmtId="0" fontId="3" fillId="6" borderId="5" xfId="0"/>
    <xf numFmtId="0" fontId="1" fillId="7" borderId="6" xfId="0"/>
    <xf numFmtId="0" fontId="1" fillId="8" borderId="7" xfId="0"/>
    <xf numFmtId="0" fontId="1" fillId="9" borderId="8" xfId="0"/>
    <xf numFmtId="0" fontId="1" fillId="10" borderId="9" xfId="0"/>
    <xf numFmtId="0" fontId="1" fillId="11" borderId="10" xfId="0"/>
    <xf numFmtId="0" fontId="1" fillId="12" borderId="11" xfId="0"/>
    <xf numFmtId="0" fontId="1" fillId="13" borderId="12" xfId="0"/>
    <xf numFmtId="0" fontId="1" fillId="14" borderId="13" xfId="0"/>
    <xf numFmtId="0" fontId="1" fillId="15" borderId="14" xfId="0"/>
    <xf numFmtId="0" fontId="1" fillId="16" borderId="15" xfId="0"/>
    <xf numFmtId="0" fontId="1" fillId="17" borderId="16" xfId="0"/>
    <xf numFmtId="9" fontId="4" fillId="18" borderId="17" xfId="0"/>
    <xf numFmtId="44" fontId="4" fillId="19" borderId="18" xfId="0"/>
    <xf numFmtId="42" fontId="4" fillId="20" borderId="19" xfId="0"/>
    <xf numFmtId="43" fontId="4" fillId="21" borderId="20" xfId="0"/>
    <xf numFmtId="41" fontId="4" fillId="22" borderId="21" xfId="0"/>
    <xf numFmtId="0" fontId="5" fillId="23" borderId="22" xfId="0">
      <alignment horizontal="center" vertical="center" wrapText="1"/>
    </xf>
    <xf numFmtId="0" fontId="6" fillId="24" borderId="23" xfId="0"/>
    <xf numFmtId="0" fontId="7" fillId="25" borderId="24" xfId="0">
      <alignment horizontal="center" vertical="center" wrapText="1"/>
    </xf>
    <xf numFmtId="0" fontId="5" fillId="26" borderId="25" xfId="0">
      <alignment horizontal="center" vertical="center"/>
    </xf>
    <xf numFmtId="0" fontId="8" fillId="27" borderId="26" xfId="0">
      <alignment horizontal="center" vertical="center"/>
    </xf>
    <xf numFmtId="0" fontId="8" fillId="28" borderId="27" xfId="0"/>
    <xf numFmtId="0" fontId="8" fillId="29" borderId="28" xfId="0">
      <alignment horizontal="right" vertical="center" wrapText="1"/>
    </xf>
    <xf numFmtId="0" fontId="7" fillId="30" borderId="29" xfId="0">
      <alignment horizontal="right" vertical="center" wrapText="1"/>
    </xf>
    <xf numFmtId="0" fontId="8" fillId="31" borderId="30" xfId="0">
      <alignment horizontal="right" vertical="center"/>
    </xf>
    <xf numFmtId="49" fontId="8" fillId="32" borderId="31" xfId="0">
      <alignment horizontal="left" vertical="center" wrapText="1"/>
    </xf>
    <xf numFmtId="0" fontId="6" fillId="33" borderId="32" xfId="0"/>
    <xf numFmtId="0" fontId="7" fillId="34" borderId="33" xfId="0">
      <alignment horizontal="right" vertical="center" wrapText="1"/>
    </xf>
    <xf numFmtId="0" fontId="8" fillId="35" borderId="34" xfId="0">
      <alignment horizontal="right" vertical="center"/>
    </xf>
    <xf numFmtId="0" fontId="8" fillId="36" borderId="35" xfId="0"/>
    <xf numFmtId="0" fontId="9" fillId="37" borderId="36" xfId="0">
      <alignment horizontal="center" vertical="center" wrapText="1"/>
    </xf>
    <xf numFmtId="0" fontId="9" fillId="38" borderId="37" xfId="0">
      <alignment horizontal="center" vertical="center"/>
    </xf>
    <xf numFmtId="0" fontId="10" fillId="39" borderId="38" xfId="0">
      <alignment horizontal="center" vertical="center" wrapText="1"/>
    </xf>
    <xf numFmtId="0" fontId="9" fillId="40" borderId="39" xfId="0">
      <alignment horizontal="left" vertical="center" wrapText="1"/>
    </xf>
    <xf numFmtId="0" fontId="6" fillId="41" borderId="40" xfId="0"/>
    <xf numFmtId="0" fontId="10" fillId="42" borderId="41" xfId="0">
      <alignment horizontal="left" vertical="center" wrapText="1"/>
    </xf>
    <xf numFmtId="0" fontId="9" fillId="43" borderId="42" xfId="0">
      <alignment horizontal="left" vertical="center"/>
    </xf>
    <xf numFmtId="0" fontId="8" fillId="44" borderId="43" xfId="0"/>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176" fontId="8" fillId="48" borderId="47" xfId="0">
      <alignment horizontal="right" vertical="center"/>
    </xf>
    <xf numFmtId="0" fontId="9" fillId="49" borderId="48" xfId="0">
      <alignment horizontal="center"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0" fontId="6" fillId="53" borderId="52" xfId="0">
      <alignment horizontal="center" vertical="center"/>
    </xf>
    <xf numFmtId="0" fontId="8" fillId="54" borderId="53" xfId="0">
      <alignment horizontal="center" vertical="center"/>
    </xf>
    <xf numFmtId="0" fontId="8" fillId="55" borderId="54" xfId="0">
      <alignment horizontal="left" vertical="center" wrapText="1"/>
    </xf>
    <xf numFmtId="0" fontId="8" fillId="56" borderId="55" xfId="0">
      <alignment horizontal="left" vertical="center" wrapText="1"/>
    </xf>
    <xf numFmtId="176" fontId="8" fillId="57" borderId="56" xfId="0">
      <alignment horizontal="right" vertical="center"/>
    </xf>
    <xf numFmtId="0" fontId="8" fillId="58" borderId="57" xfId="0">
      <alignment horizontal="center" vertical="center"/>
    </xf>
    <xf numFmtId="177" fontId="8" fillId="59" borderId="58" xfId="0">
      <alignment horizontal="right" vertical="center"/>
    </xf>
    <xf numFmtId="0" fontId="11" fillId="60" borderId="59" xfId="0">
      <alignment horizontal="center" vertical="center"/>
    </xf>
    <xf numFmtId="49" fontId="8" fillId="61" borderId="60" xfId="0">
      <alignment horizontal="left" vertical="center" wrapText="1"/>
    </xf>
    <xf numFmtId="0" fontId="8" fillId="62" borderId="61" xfId="0">
      <alignment horizontal="left" vertical="center" wrapText="1"/>
    </xf>
    <xf numFmtId="0" fontId="8" fillId="63" borderId="62" xfId="0">
      <alignment horizontal="left" vertical="center" wrapText="1"/>
    </xf>
    <xf numFmtId="176" fontId="8" fillId="64" borderId="63" xfId="0">
      <alignment horizontal="right" vertical="center"/>
    </xf>
    <xf numFmtId="0" fontId="9" fillId="65" borderId="64" xfId="0">
      <alignment horizontal="center" vertical="center"/>
    </xf>
    <xf numFmtId="0" fontId="8" fillId="66" borderId="65" xfId="0">
      <alignment horizontal="right" vertical="center"/>
    </xf>
    <xf numFmtId="0" fontId="8" fillId="67" borderId="66" xfId="0">
      <alignment horizontal="center" vertical="center"/>
    </xf>
    <xf numFmtId="49" fontId="8" fillId="68" borderId="67" xfId="0">
      <alignment horizontal="left" vertical="center" wrapText="1"/>
    </xf>
    <xf numFmtId="178" fontId="8" fillId="69" borderId="68" xfId="0">
      <alignment horizontal="right" vertical="center" wrapText="1"/>
    </xf>
    <xf numFmtId="177" fontId="8" fillId="70" borderId="69" xfId="0">
      <alignment horizontal="right" vertical="center"/>
    </xf>
    <xf numFmtId="0" fontId="11" fillId="71" borderId="70" xfId="0">
      <alignment horizontal="center" vertical="center"/>
    </xf>
    <xf numFmtId="179" fontId="8" fillId="72" borderId="71" xfId="0">
      <alignment horizontal="right" vertical="center"/>
    </xf>
    <xf numFmtId="0" fontId="6" fillId="73" borderId="72" xfId="0">
      <alignment horizontal="center" vertical="center" wrapText="1"/>
    </xf>
    <xf numFmtId="178" fontId="8" fillId="74" borderId="73" xfId="0">
      <alignment horizontal="right" vertical="center"/>
    </xf>
    <xf numFmtId="180" fontId="8" fillId="75" borderId="74" xfId="0">
      <alignment horizontal="right" vertical="center"/>
    </xf>
    <xf numFmtId="0" fontId="8" fillId="76" borderId="75" xfId="0">
      <alignment horizontal="left" vertical="center" wrapText="1"/>
    </xf>
    <xf numFmtId="0" fontId="8" fillId="77" borderId="76" xfId="0">
      <alignment horizontal="right" vertical="center"/>
    </xf>
    <xf numFmtId="0" fontId="6" fillId="78" borderId="77" xfId="0"/>
    <xf numFmtId="0" fontId="6" fillId="79" borderId="78" xfId="0">
      <alignment horizontal="left" vertical="center" wrapText="1"/>
    </xf>
    <xf numFmtId="0" fontId="6" fillId="80" borderId="79" xfId="0"/>
    <xf numFmtId="0" fontId="6" fillId="81" borderId="80" xfId="0">
      <alignment horizontal="left" vertical="center" wrapText="1"/>
    </xf>
    <xf numFmtId="0" fontId="8" fillId="82" borderId="81" xfId="0">
      <alignment horizontal="center" vertical="center" wrapText="1"/>
    </xf>
    <xf numFmtId="178" fontId="8" fillId="83" borderId="82" xfId="0">
      <alignment horizontal="right" vertical="center"/>
    </xf>
    <xf numFmtId="0" fontId="8" fillId="84" borderId="83" xfId="0">
      <alignment horizontal="left" vertical="center" wrapText="1"/>
    </xf>
    <xf numFmtId="0" fontId="12" fillId="85" borderId="84" xfId="0">
      <alignment horizontal="center" vertical="center" wrapText="1"/>
    </xf>
    <xf numFmtId="0" fontId="7" fillId="86" borderId="85" xfId="0">
      <alignment wrapText="1"/>
    </xf>
    <xf numFmtId="0" fontId="8" fillId="87" borderId="86" xfId="0">
      <alignment horizontal="right" vertical="center"/>
    </xf>
    <xf numFmtId="0" fontId="8" fillId="88" borderId="87" xfId="0"/>
    <xf numFmtId="0" fontId="8" fillId="89" borderId="88" xfId="0">
      <alignment horizontal="right" vertical="center"/>
    </xf>
    <xf numFmtId="0" fontId="8" fillId="90" borderId="89" xfId="0">
      <alignment horizontal="center" vertical="center"/>
    </xf>
    <xf numFmtId="0" fontId="8" fillId="91" borderId="90" xfId="0">
      <alignment horizontal="left" vertical="center"/>
    </xf>
    <xf numFmtId="0" fontId="13" fillId="92" borderId="91" xfId="0">
      <alignment horizontal="center" vertical="center"/>
    </xf>
    <xf numFmtId="0" fontId="8" fillId="93" borderId="92" xfId="0">
      <alignment horizontal="center"/>
    </xf>
    <xf numFmtId="0" fontId="8" fillId="94" borderId="93" xfId="0">
      <alignment horizontal="right"/>
    </xf>
    <xf numFmtId="0" fontId="8" fillId="95" borderId="94" xfId="0">
      <alignment horizontal="center"/>
    </xf>
    <xf numFmtId="0" fontId="8" fillId="96" borderId="95" xfId="0">
      <alignment horizontal="right"/>
    </xf>
    <xf numFmtId="0" fontId="8" fillId="97" borderId="96" xfId="0">
      <alignment horizontal="center"/>
    </xf>
    <xf numFmtId="0" fontId="8" fillId="98" borderId="97" xfId="0">
      <alignment horizontal="center" vertical="center" wrapText="1"/>
    </xf>
    <xf numFmtId="0" fontId="8" fillId="99" borderId="98" xfId="0">
      <alignment horizontal="left" vertical="center"/>
    </xf>
    <xf numFmtId="181" fontId="8" fillId="100" borderId="99" xfId="0">
      <alignment horizontal="right" vertical="center"/>
    </xf>
    <xf numFmtId="0" fontId="9" fillId="101" borderId="100" xfId="0"/>
    <xf numFmtId="0" fontId="8" fillId="102" borderId="101" xfId="0">
      <alignment horizontal="center" vertical="center" wrapText="1"/>
    </xf>
    <xf numFmtId="0" fontId="8" fillId="103" borderId="102" xfId="0">
      <alignment horizontal="left" vertical="center"/>
    </xf>
    <xf numFmtId="0" fontId="8" fillId="104" borderId="103" xfId="0">
      <alignment horizontal="left" vertical="center" wrapText="1"/>
    </xf>
    <xf numFmtId="0" fontId="8" fillId="105" borderId="104" xfId="0">
      <alignment horizontal="center" vertical="center" wrapText="1"/>
    </xf>
    <xf numFmtId="0" fontId="8" fillId="106" borderId="105" xfId="0">
      <alignment horizontal="left" vertical="center"/>
    </xf>
    <xf numFmtId="176" fontId="8" fillId="107" borderId="106" xfId="0">
      <alignment horizontal="right" vertical="center"/>
    </xf>
    <xf numFmtId="0" fontId="8" fillId="108" borderId="107" xfId="0">
      <alignment horizontal="center" vertical="center"/>
    </xf>
    <xf numFmtId="0" fontId="8" fillId="109" borderId="108" xfId="0">
      <alignment horizontal="right" vertical="center"/>
    </xf>
    <xf numFmtId="0" fontId="8" fillId="110" borderId="109" xfId="0">
      <alignment horizontal="center" vertical="center"/>
    </xf>
    <xf numFmtId="49" fontId="8" fillId="111" borderId="110" xfId="0">
      <alignment horizontal="left" vertical="center" wrapText="1"/>
    </xf>
    <xf numFmtId="176" fontId="8" fillId="112" borderId="111" xfId="0">
      <alignment horizontal="right" vertical="center"/>
    </xf>
    <xf numFmtId="0" fontId="8" fillId="113" borderId="112" xfId="0">
      <alignment horizontal="left" vertical="center"/>
    </xf>
    <xf numFmtId="0" fontId="8" fillId="114" borderId="113" xfId="0">
      <alignment horizontal="center" vertical="center"/>
    </xf>
    <xf numFmtId="0" fontId="8" fillId="115" borderId="114" xfId="0">
      <alignment horizontal="center"/>
    </xf>
    <xf numFmtId="0" fontId="9" fillId="116" borderId="115" xfId="0">
      <alignment horizontal="right" vertical="center"/>
    </xf>
    <xf numFmtId="176" fontId="8" fillId="117" borderId="116" xfId="0">
      <alignment horizontal="right" vertical="center"/>
    </xf>
    <xf numFmtId="0" fontId="8" fillId="118" borderId="117" xfId="0"/>
    <xf numFmtId="0" fontId="8" fillId="119" borderId="118" xfId="0">
      <alignment horizontal="right" vertical="center"/>
    </xf>
    <xf numFmtId="0" fontId="8" fillId="120" borderId="119" xfId="0">
      <alignment horizontal="center" vertical="center"/>
    </xf>
    <xf numFmtId="176" fontId="8" fillId="121" borderId="120" xfId="0">
      <alignment horizontal="right" vertical="center"/>
    </xf>
    <xf numFmtId="0" fontId="8" fillId="122" borderId="121" xfId="0">
      <alignment horizontal="center" vertical="center"/>
    </xf>
    <xf numFmtId="0" fontId="8" fillId="123" borderId="122" xfId="0">
      <alignment horizontal="right" vertical="center"/>
    </xf>
    <xf numFmtId="0" fontId="8" fillId="124" borderId="123" xfId="0">
      <alignment horizontal="center" vertical="center"/>
    </xf>
    <xf numFmtId="49" fontId="8" fillId="125" borderId="124" xfId="0">
      <alignment horizontal="left" vertical="center" wrapText="1"/>
    </xf>
    <xf numFmtId="0" fontId="6" fillId="126" borderId="125" xfId="0"/>
    <xf numFmtId="0" fontId="8" fillId="127" borderId="126" xfId="0">
      <alignment horizontal="left" vertical="center"/>
    </xf>
    <xf numFmtId="176" fontId="8" fillId="128" borderId="127" xfId="0">
      <alignment horizontal="right" vertical="center"/>
    </xf>
    <xf numFmtId="0" fontId="6" fillId="129" borderId="128" xfId="0">
      <alignment horizontal="center"/>
    </xf>
    <xf numFmtId="177" fontId="8" fillId="130" borderId="129" xfId="0">
      <alignment horizontal="right" vertical="center"/>
    </xf>
    <xf numFmtId="177" fontId="8" fillId="131" borderId="130" xfId="0">
      <alignment horizontal="right" vertical="center"/>
    </xf>
    <xf numFmtId="0" fontId="11" fillId="132" borderId="131" xfId="0">
      <alignment horizontal="center" vertical="center"/>
    </xf>
    <xf numFmtId="0" fontId="8" fillId="133" borderId="132" xfId="0">
      <alignment horizontal="left" vertical="center"/>
    </xf>
    <xf numFmtId="49" fontId="11" fillId="134" borderId="133" xfId="0">
      <alignment horizontal="center" vertical="center" wrapText="1"/>
    </xf>
    <xf numFmtId="181" fontId="8" fillId="135" borderId="134" xfId="0">
      <alignment horizontal="right" vertical="center"/>
    </xf>
    <xf numFmtId="0" fontId="6" fillId="136" borderId="135" xfId="0">
      <alignment horizontal="center"/>
    </xf>
    <xf numFmtId="0" fontId="11" fillId="137" borderId="136" xfId="0">
      <alignment horizontal="center" vertical="center"/>
    </xf>
    <xf numFmtId="180" fontId="8" fillId="138" borderId="137" xfId="0">
      <alignment horizontal="right" vertical="center"/>
    </xf>
    <xf numFmtId="0" fontId="8" fillId="139" borderId="138" xfId="0">
      <alignment horizontal="center" vertical="center" wrapText="1"/>
    </xf>
    <xf numFmtId="0" fontId="8" fillId="140" borderId="139" xfId="0">
      <alignment horizontal="left" vertical="center"/>
    </xf>
    <xf numFmtId="177" fontId="8" fillId="141" borderId="140" xfId="0">
      <alignment horizontal="right" vertical="center"/>
    </xf>
    <xf numFmtId="0" fontId="11" fillId="142" borderId="141" xfId="0">
      <alignment horizontal="center" vertical="center"/>
    </xf>
    <xf numFmtId="0" fontId="8" fillId="143" borderId="142" xfId="0"/>
    <xf numFmtId="0" fontId="8" fillId="144" borderId="143" xfId="0">
      <alignment horizontal="left" vertical="center"/>
    </xf>
    <xf numFmtId="0" fontId="8" fillId="145" borderId="144" xfId="0">
      <alignment horizontal="right" vertical="center"/>
    </xf>
    <xf numFmtId="0" fontId="8" fillId="146" borderId="145" xfId="0">
      <alignment horizontal="center"/>
    </xf>
    <xf numFmtId="0" fontId="7" fillId="147" borderId="146" xfId="0">
      <alignment horizontal="center"/>
    </xf>
    <xf numFmtId="0" fontId="7" fillId="148" borderId="147" xfId="0">
      <alignment horizontal="right" vertical="center"/>
    </xf>
    <xf numFmtId="49" fontId="7" fillId="149" borderId="148" xfId="0">
      <alignment horizontal="left" vertical="center" wrapText="1"/>
    </xf>
    <xf numFmtId="0" fontId="7" fillId="150" borderId="149" xfId="0">
      <alignment horizontal="left" vertical="center" wrapText="1"/>
    </xf>
    <xf numFmtId="0" fontId="7" fillId="151" borderId="150" xfId="0">
      <alignment horizontal="right" vertical="center"/>
    </xf>
    <xf numFmtId="0" fontId="7" fillId="152" borderId="151" xfId="0">
      <alignment horizontal="center"/>
    </xf>
    <xf numFmtId="0" fontId="10" fillId="153" borderId="152" xfId="0">
      <alignment horizontal="center" vertical="center"/>
    </xf>
    <xf numFmtId="0" fontId="10" fillId="154" borderId="153" xfId="0">
      <alignment horizontal="center" vertical="center"/>
    </xf>
    <xf numFmtId="0" fontId="10" fillId="155" borderId="154" xfId="0">
      <alignment horizontal="center" vertical="center"/>
    </xf>
    <xf numFmtId="0" fontId="10" fillId="156" borderId="155" xfId="0">
      <alignment horizontal="left" vertical="center"/>
    </xf>
    <xf numFmtId="0" fontId="7" fillId="157" borderId="156" xfId="0">
      <alignment horizontal="center"/>
    </xf>
    <xf numFmtId="0" fontId="8" fillId="158" borderId="157" xfId="0">
      <alignment horizontal="center" vertical="center" wrapText="1"/>
    </xf>
    <xf numFmtId="176" fontId="7" fillId="159" borderId="158" xfId="0">
      <alignment horizontal="right" vertical="center"/>
    </xf>
    <xf numFmtId="0" fontId="10" fillId="160" borderId="159" xfId="0">
      <alignment horizontal="center"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8" fillId="164" borderId="163" xfId="0">
      <alignment horizontal="center" vertical="center" wrapText="1"/>
    </xf>
    <xf numFmtId="0" fontId="7" fillId="165" borderId="164" xfId="0">
      <alignment horizontal="center" vertical="center"/>
    </xf>
    <xf numFmtId="0" fontId="8" fillId="166" borderId="165" xfId="0">
      <alignment horizontal="center" vertical="center" wrapText="1"/>
    </xf>
    <xf numFmtId="0" fontId="7" fillId="167" borderId="166" xfId="0">
      <alignment horizontal="center"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0" fontId="8" fillId="171" borderId="170" xfId="0">
      <alignment horizontal="center" vertical="center" wrapText="1"/>
    </xf>
    <xf numFmtId="176" fontId="7" fillId="172" borderId="171" xfId="0">
      <alignment horizontal="right" vertical="center"/>
    </xf>
    <xf numFmtId="0" fontId="7" fillId="173" borderId="172" xfId="0">
      <alignment horizontal="center" vertical="center"/>
    </xf>
    <xf numFmtId="0" fontId="7" fillId="174" borderId="173" xfId="0">
      <alignment horizontal="right" vertical="center"/>
    </xf>
    <xf numFmtId="0" fontId="14" fillId="175" borderId="174" xfId="0">
      <alignment horizontal="center" vertical="center"/>
    </xf>
    <xf numFmtId="0" fontId="7" fillId="176" borderId="175" xfId="0">
      <alignment horizontal="left" vertical="center" wrapText="1"/>
    </xf>
    <xf numFmtId="0" fontId="14" fillId="177" borderId="176" xfId="0">
      <alignment horizontal="center" vertical="center"/>
    </xf>
    <xf numFmtId="0" fontId="8" fillId="178" borderId="177" xfId="0">
      <alignment horizontal="center" vertical="center" wrapText="1"/>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0" fontId="8" fillId="182" borderId="181" xfId="0">
      <alignment vertical="center" wrapText="1"/>
    </xf>
    <xf numFmtId="180" fontId="7" fillId="183" borderId="182" xfId="0">
      <alignment horizontal="right" vertical="center"/>
    </xf>
    <xf numFmtId="0" fontId="7" fillId="184" borderId="183" xfId="0">
      <alignment horizontal="right" vertical="center"/>
    </xf>
    <xf numFmtId="0" fontId="6" fillId="185" borderId="184" xfId="0">
      <alignment vertical="center" wrapText="1"/>
    </xf>
    <xf numFmtId="0" fontId="7" fillId="186" borderId="185" xfId="0">
      <alignment horizontal="center" vertical="center"/>
    </xf>
    <xf numFmtId="176" fontId="7" fillId="187" borderId="186" xfId="0">
      <alignment horizontal="right" vertical="center"/>
    </xf>
    <xf numFmtId="49" fontId="14" fillId="188" borderId="187" xfId="0">
      <alignment horizontal="center" vertical="center" wrapText="1"/>
    </xf>
    <xf numFmtId="176" fontId="7" fillId="189" borderId="188" xfId="0">
      <alignment horizontal="right" vertical="center"/>
    </xf>
    <xf numFmtId="0" fontId="7" fillId="190" borderId="189" xfId="0">
      <alignment wrapText="1"/>
    </xf>
    <xf numFmtId="0" fontId="7" fillId="191" borderId="190" xfId="0"/>
    <xf numFmtId="0" fontId="7" fillId="192" borderId="191" xfId="0">
      <alignment horizontal="right" vertical="center"/>
    </xf>
    <xf numFmtId="0" fontId="7" fillId="193" borderId="192" xfId="0">
      <alignment horizontal="right" vertical="center"/>
    </xf>
    <xf numFmtId="0" fontId="7" fillId="194" borderId="193" xfId="0">
      <alignment horizontal="center" vertical="center"/>
    </xf>
    <xf numFmtId="0" fontId="7" fillId="195" borderId="194" xfId="0"/>
    <xf numFmtId="0" fontId="7" fillId="196" borderId="195" xfId="0">
      <alignment horizontal="right"/>
    </xf>
    <xf numFmtId="0" fontId="7" fillId="197" borderId="196" xfId="0"/>
    <xf numFmtId="0" fontId="7" fillId="198" borderId="197" xfId="0">
      <alignment horizontal="right"/>
    </xf>
    <xf numFmtId="0" fontId="7" fillId="199" borderId="198" xfId="0">
      <alignment horizontal="center" vertical="center" wrapText="1"/>
    </xf>
    <xf numFmtId="0" fontId="7" fillId="200" borderId="199" xfId="0">
      <alignment horizontal="left" vertical="center"/>
    </xf>
    <xf numFmtId="0" fontId="7" fillId="201" borderId="200" xfId="0">
      <alignment horizontal="left" vertical="center"/>
    </xf>
    <xf numFmtId="176" fontId="7" fillId="202" borderId="201" xfId="0">
      <alignment horizontal="right" vertical="center"/>
    </xf>
    <xf numFmtId="176" fontId="7" fillId="203" borderId="202" xfId="0">
      <alignment horizontal="right" vertical="center"/>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8" fillId="207" borderId="206" xfId="0">
      <alignment vertical="center"/>
    </xf>
    <xf numFmtId="176" fontId="7" fillId="208" borderId="207" xfId="0">
      <alignment horizontal="right" vertical="center"/>
    </xf>
    <xf numFmtId="0" fontId="7" fillId="209" borderId="208" xfId="0">
      <alignment horizontal="center" vertical="center"/>
    </xf>
    <xf numFmtId="181" fontId="7" fillId="210" borderId="209" xfId="0">
      <alignment horizontal="right" vertical="center"/>
    </xf>
    <xf numFmtId="0" fontId="6" fillId="211" borderId="210" xfId="0">
      <alignment horizontal="center" vertical="center" wrapText="1"/>
    </xf>
    <xf numFmtId="181" fontId="7" fillId="212" borderId="211" xfId="0">
      <alignment horizontal="right" vertical="center"/>
    </xf>
    <xf numFmtId="0" fontId="7" fillId="213" borderId="212" xfId="0">
      <alignment horizontal="center" vertical="center"/>
    </xf>
    <xf numFmtId="176" fontId="7" fillId="214" borderId="213" xfId="0">
      <alignment horizontal="right" vertical="center"/>
    </xf>
    <xf numFmtId="0" fontId="8" fillId="215" borderId="214" xfId="0">
      <alignment vertical="center"/>
    </xf>
    <xf numFmtId="176" fontId="7" fillId="216" borderId="215" xfId="0">
      <alignment horizontal="right" vertical="center"/>
    </xf>
    <xf numFmtId="0" fontId="7" fillId="217" borderId="216" xfId="0">
      <alignment horizontal="center" vertical="center"/>
    </xf>
    <xf numFmtId="0" fontId="7" fillId="218" borderId="217" xfId="0">
      <alignment horizontal="center" vertical="center" wrapText="1"/>
    </xf>
    <xf numFmtId="0" fontId="7" fillId="219" borderId="218" xfId="0">
      <alignment horizontal="left" vertical="center"/>
    </xf>
    <xf numFmtId="0" fontId="7" fillId="220" borderId="219" xfId="0"/>
    <xf numFmtId="178" fontId="15" fillId="221" borderId="220" xfId="0">
      <alignment horizontal="right" vertical="center"/>
    </xf>
    <xf numFmtId="177" fontId="7" fillId="222" borderId="221" xfId="0">
      <alignment horizontal="right" vertical="center"/>
    </xf>
    <xf numFmtId="178" fontId="15" fillId="223" borderId="222" xfId="0">
      <alignment horizontal="right" vertical="center"/>
    </xf>
    <xf numFmtId="0" fontId="10" fillId="224" borderId="223" xfId="0"/>
    <xf numFmtId="181" fontId="7" fillId="225" borderId="224" xfId="0">
      <alignment horizontal="right" vertical="center"/>
    </xf>
    <xf numFmtId="181" fontId="7" fillId="226" borderId="225" xfId="0">
      <alignment horizontal="right" vertical="center"/>
    </xf>
    <xf numFmtId="0" fontId="7" fillId="227" borderId="226" xfId="0">
      <alignment horizontal="left" vertical="center"/>
    </xf>
    <xf numFmtId="178" fontId="7" fillId="228" borderId="227" xfId="0">
      <alignment horizontal="right" vertical="center"/>
    </xf>
    <xf numFmtId="178" fontId="7" fillId="229" borderId="228" xfId="0">
      <alignment horizontal="right" vertical="center"/>
    </xf>
    <xf numFmtId="178" fontId="7" fillId="230" borderId="229" xfId="0">
      <alignment horizontal="right" vertical="center"/>
    </xf>
    <xf numFmtId="49" fontId="14" fillId="231" borderId="230" xfId="0">
      <alignment horizontal="left" vertical="center" wrapText="1"/>
    </xf>
    <xf numFmtId="49" fontId="14" fillId="232" borderId="231" xfId="0">
      <alignment horizontal="center" vertical="center" wrapText="1"/>
    </xf>
    <xf numFmtId="49" fontId="14" fillId="233" borderId="232" xfId="0">
      <alignment horizontal="center" vertical="center" wrapText="1"/>
    </xf>
    <xf numFmtId="178" fontId="7" fillId="234" borderId="233" xfId="0">
      <alignment horizontal="right" vertical="center"/>
    </xf>
    <xf numFmtId="49" fontId="7" fillId="235" borderId="234" xfId="0">
      <alignment horizontal="left" vertical="center" wrapText="1"/>
    </xf>
    <xf numFmtId="0" fontId="8" fillId="236" borderId="235" xfId="0">
      <alignment vertical="center" wrapText="1"/>
    </xf>
    <xf numFmtId="0" fontId="6" fillId="237" borderId="236" xfId="0">
      <alignment vertical="center" wrapText="1"/>
    </xf>
    <xf numFmtId="0" fontId="6" fillId="238" borderId="237" xfId="0">
      <alignment horizontal="left" vertical="center" wrapText="1"/>
    </xf>
    <xf numFmtId="49" fontId="14" fillId="239" borderId="238" xfId="0">
      <alignment horizontal="center" vertical="center" wrapText="1"/>
    </xf>
    <xf numFmtId="0" fontId="7" fillId="240" borderId="239" xfId="0">
      <alignment horizontal="center" vertical="center"/>
    </xf>
    <xf numFmtId="0" fontId="7" fillId="241" borderId="240" xfId="0">
      <alignment horizontal="center" vertical="center"/>
    </xf>
    <xf numFmtId="0" fontId="7" fillId="242" borderId="241" xfId="0">
      <alignment horizontal="center" vertical="center"/>
    </xf>
    <xf numFmtId="0" fontId="7" fillId="243" borderId="242" xfId="0">
      <alignment horizontal="center" vertical="center" wrapText="1"/>
    </xf>
    <xf numFmtId="0" fontId="7" fillId="244" borderId="243" xfId="0">
      <alignment horizontal="center" vertical="center" wrapText="1"/>
    </xf>
    <xf numFmtId="0" fontId="7" fillId="245" borderId="244" xfId="0">
      <alignment horizontal="center" vertical="center" wrapText="1"/>
    </xf>
    <xf numFmtId="0" fontId="7" fillId="246" borderId="245" xfId="0">
      <alignment horizontal="center" vertical="center" wrapText="1"/>
    </xf>
    <xf numFmtId="0" fontId="7" fillId="247" borderId="246" xfId="0">
      <alignment horizontal="center" vertical="center" wrapText="1"/>
    </xf>
    <xf numFmtId="49" fontId="7" fillId="248" borderId="247" xfId="0">
      <alignment horizontal="center" vertical="center" wrapText="1"/>
    </xf>
    <xf numFmtId="0" fontId="7" fillId="249" borderId="248" xfId="0">
      <alignment horizontal="left" vertical="center" wrapText="1"/>
    </xf>
    <xf numFmtId="0" fontId="7" fillId="250" borderId="249" xfId="0">
      <alignment horizontal="left" vertical="center" wrapText="1"/>
    </xf>
    <xf numFmtId="49" fontId="10" fillId="251" borderId="250" xfId="0">
      <alignment horizontal="center" vertical="center" wrapText="1"/>
    </xf>
    <xf numFmtId="0" fontId="7" fillId="252" borderId="251" xfId="0">
      <alignment horizontal="left" vertical="center" wrapText="1"/>
    </xf>
    <xf numFmtId="0" fontId="7" fillId="253" borderId="252" xfId="0">
      <alignment horizontal="center" vertical="center" wrapText="1"/>
    </xf>
    <xf numFmtId="0" fontId="7" fillId="254" borderId="253" xfId="0">
      <alignment horizontal="left" vertical="center"/>
    </xf>
    <xf numFmtId="177" fontId="7" fillId="255" borderId="254" xfId="0">
      <alignment horizontal="right" vertical="center"/>
    </xf>
    <xf numFmtId="49" fontId="14" fillId="256" borderId="255" xfId="0">
      <alignment horizontal="center" vertical="center" wrapText="1"/>
    </xf>
    <xf numFmtId="49" fontId="7" fillId="257" borderId="256" xfId="0">
      <alignment horizontal="left" vertical="center" wrapText="1"/>
    </xf>
    <xf numFmtId="49" fontId="7" fillId="258" borderId="257" xfId="0">
      <alignment horizontal="left" vertical="center" wrapText="1"/>
    </xf>
    <xf numFmtId="0" fontId="7" fillId="259" borderId="258" xfId="0">
      <alignment horizontal="right" vertical="center"/>
    </xf>
    <xf numFmtId="0" fontId="7" fillId="260" borderId="259" xfId="0">
      <alignment horizontal="center" vertical="center"/>
    </xf>
    <xf numFmtId="178" fontId="7" fillId="261" borderId="260" xfId="0">
      <alignment horizontal="right" vertical="center"/>
    </xf>
    <xf numFmtId="49" fontId="14" fillId="262" borderId="261" xfId="0">
      <alignment horizontal="left" vertical="center" wrapText="1"/>
    </xf>
    <xf numFmtId="0" fontId="10" fillId="263" borderId="262" xfId="0">
      <alignment horizontal="left" vertical="center" wrapText="1"/>
    </xf>
    <xf numFmtId="0" fontId="10" fillId="264" borderId="263" xfId="0">
      <alignment horizontal="left" vertical="center"/>
    </xf>
    <xf numFmtId="0" fontId="10" fillId="265" borderId="264" xfId="0"/>
    <xf numFmtId="0" fontId="7" fillId="266" borderId="265" xfId="0">
      <alignment horizontal="center"/>
    </xf>
    <xf numFmtId="178" fontId="7" fillId="267" borderId="266" xfId="0">
      <alignment horizontal="right" vertical="center"/>
    </xf>
    <xf numFmtId="0" fontId="7" fillId="268" borderId="267" xfId="0">
      <alignment horizontal="left" vertical="center"/>
    </xf>
    <xf numFmtId="0" fontId="7" fillId="269" borderId="268" xfId="0">
      <alignment horizontal="right" vertical="center"/>
    </xf>
    <xf numFmtId="0" fontId="7" fillId="270" borderId="269" xfId="0">
      <alignment horizontal="center"/>
    </xf>
    <xf numFmtId="0" fontId="7" fillId="271" borderId="270" xfId="0">
      <alignment horizontal="center" vertical="center"/>
    </xf>
    <xf numFmtId="0" fontId="7" fillId="272" borderId="271" xfId="0">
      <alignment horizontal="center" vertical="center"/>
    </xf>
    <xf numFmtId="0" fontId="16" fillId="273" borderId="272" xfId="0">
      <alignment horizontal="center" vertical="center" wrapText="1"/>
    </xf>
    <xf numFmtId="0" fontId="16" fillId="274" borderId="273" xfId="0">
      <alignment horizontal="center" vertical="center" wrapText="1"/>
    </xf>
    <xf numFmtId="180" fontId="7" fillId="275" borderId="274" xfId="0">
      <alignment horizontal="right" vertical="center"/>
    </xf>
    <xf numFmtId="180" fontId="7" fillId="276" borderId="275" xfId="0">
      <alignment horizontal="right" vertical="center"/>
    </xf>
    <xf numFmtId="0" fontId="7" fillId="277" borderId="276" xfId="0">
      <alignment horizontal="right" vertical="center"/>
    </xf>
    <xf numFmtId="0" fontId="7" fillId="278" borderId="277" xfId="0">
      <alignment horizontal="left" vertical="center"/>
    </xf>
    <xf numFmtId="176" fontId="7" fillId="279" borderId="278" xfId="0">
      <alignment horizontal="right" vertical="center"/>
    </xf>
    <xf numFmtId="0" fontId="7" fillId="280" borderId="279" xfId="0"/>
    <xf numFmtId="0" fontId="7" fillId="281" borderId="280" xfId="0">
      <alignment horizontal="right" vertical="center"/>
    </xf>
    <xf numFmtId="0" fontId="7" fillId="282" borderId="281" xfId="0">
      <alignment horizontal="right" vertical="center"/>
    </xf>
    <xf numFmtId="0" fontId="7" fillId="283" borderId="282" xfId="0">
      <alignment horizontal="center" vertical="center"/>
    </xf>
    <xf numFmtId="0" fontId="7" fillId="284" borderId="283" xfId="0">
      <alignment horizontal="right" vertical="center"/>
    </xf>
    <xf numFmtId="0" fontId="13" fillId="285" borderId="284" xfId="0">
      <alignment horizontal="left" vertical="center"/>
    </xf>
    <xf numFmtId="0" fontId="10" fillId="286" borderId="285" xfId="0">
      <alignment horizontal="left"/>
    </xf>
    <xf numFmtId="0" fontId="7" fillId="287" borderId="286" xfId="0">
      <alignment horizontal="left" vertical="center" wrapText="1"/>
    </xf>
    <xf numFmtId="0" fontId="7" fillId="288" borderId="287" xfId="0">
      <alignment horizontal="center"/>
    </xf>
    <xf numFmtId="177" fontId="7" fillId="289" borderId="288" xfId="0">
      <alignment horizontal="right" vertical="center"/>
    </xf>
    <xf numFmtId="176" fontId="7" fillId="290" borderId="289" xfId="0">
      <alignment horizontal="right" vertical="center" wrapText="1"/>
    </xf>
    <xf numFmtId="0" fontId="7" fillId="291" borderId="290" xfId="0">
      <alignment horizontal="center" vertical="center"/>
    </xf>
    <xf numFmtId="0" fontId="7" fillId="292" borderId="291" xfId="0">
      <alignment horizontal="center" vertical="center"/>
    </xf>
    <xf numFmtId="0" fontId="7" fillId="293" borderId="292" xfId="0">
      <alignment horizontal="center" vertical="center"/>
    </xf>
    <xf numFmtId="178" fontId="7" fillId="294" borderId="293" xfId="0">
      <alignment horizontal="center" vertical="center" wrapText="1"/>
    </xf>
    <xf numFmtId="0" fontId="7" fillId="295" borderId="294" xfId="0">
      <alignment horizontal="right" vertical="center" wrapText="1"/>
    </xf>
    <xf numFmtId="178" fontId="7" fillId="296" borderId="295" xfId="0">
      <alignment horizontal="right" vertical="center" wrapText="1"/>
    </xf>
    <xf numFmtId="178" fontId="7" fillId="297" borderId="296" xfId="0">
      <alignment horizontal="right" vertical="center" wrapText="1"/>
    </xf>
    <xf numFmtId="178" fontId="7" fillId="298" borderId="297" xfId="0">
      <alignment horizontal="center" vertical="center" wrapText="1"/>
    </xf>
    <xf numFmtId="0" fontId="7" fillId="299" borderId="298" xfId="0">
      <alignment horizontal="right" vertical="center" wrapText="1"/>
    </xf>
    <xf numFmtId="178" fontId="7" fillId="300" borderId="299" xfId="0">
      <alignment horizontal="center" vertical="center" wrapText="1"/>
    </xf>
    <xf numFmtId="177" fontId="7" fillId="301" borderId="300" xfId="0">
      <alignment horizontal="right" vertical="center" wrapText="1"/>
    </xf>
    <xf numFmtId="177" fontId="7" fillId="302" borderId="301" xfId="0">
      <alignment horizontal="right" vertical="center" wrapText="1"/>
    </xf>
    <xf numFmtId="0" fontId="7" fillId="303" borderId="302" xfId="0">
      <alignment horizontal="right" vertical="center" wrapText="1"/>
    </xf>
    <xf numFmtId="0" fontId="7" fillId="304" borderId="303" xfId="0">
      <alignment horizontal="center"/>
    </xf>
    <xf numFmtId="0" fontId="7" fillId="305" borderId="304" xfId="0">
      <alignment horizontal="left" vertical="center" wrapText="1"/>
    </xf>
    <xf numFmtId="0" fontId="7" fillId="306" borderId="305" xfId="0">
      <alignment horizontal="left" vertical="center" wrapText="1"/>
    </xf>
    <xf numFmtId="0" fontId="7" fillId="307" borderId="306" xfId="0">
      <alignment horizontal="left" vertical="center" wrapText="1"/>
    </xf>
    <xf numFmtId="0" fontId="7" fillId="308" borderId="307" xfId="0">
      <alignment horizontal="left" vertical="center" wrapText="1"/>
    </xf>
    <xf numFmtId="0" fontId="7" fillId="309" borderId="308" xfId="0">
      <alignment horizontal="left" vertical="center" wrapText="1"/>
    </xf>
    <xf numFmtId="0" fontId="7" fillId="310" borderId="309" xfId="0">
      <alignment horizontal="left" vertical="center"/>
    </xf>
    <xf numFmtId="0" fontId="7" fillId="311" borderId="310" xfId="0">
      <alignment horizontal="center" vertical="center"/>
    </xf>
    <xf numFmtId="0" fontId="7" fillId="312" borderId="311" xfId="0">
      <alignment horizontal="center" vertical="center"/>
    </xf>
    <xf numFmtId="0" fontId="7" fillId="313" borderId="312" xfId="0">
      <alignment horizontal="left" vertical="center" wrapText="1"/>
    </xf>
    <xf numFmtId="0" fontId="7" fillId="314" borderId="313" xfId="0">
      <alignment horizontal="center" vertical="center" wrapText="1"/>
    </xf>
    <xf numFmtId="0" fontId="7" fillId="315" borderId="314" xfId="0">
      <alignment horizontal="center" vertical="center"/>
    </xf>
    <xf numFmtId="0" fontId="14" fillId="316" borderId="315" xfId="0">
      <alignment horizontal="center" vertical="center"/>
    </xf>
    <xf numFmtId="0" fontId="6" fillId="317" borderId="316" xfId="0">
      <alignment wrapText="1"/>
    </xf>
    <xf numFmtId="176" fontId="7" fillId="318" borderId="317" xfId="0">
      <alignment horizontal="right" vertical="center" wrapText="1"/>
    </xf>
    <xf numFmtId="0" fontId="14" fillId="319" borderId="318" xfId="0">
      <alignment horizontal="center" vertical="center"/>
    </xf>
    <xf numFmtId="0" fontId="7" fillId="320" borderId="319" xfId="0">
      <alignment horizontal="center"/>
    </xf>
    <xf numFmtId="176" fontId="7" fillId="321" borderId="320" xfId="0">
      <alignment horizontal="right" vertical="center" wrapText="1"/>
    </xf>
    <xf numFmtId="0" fontId="14" fillId="322" borderId="321" xfId="0">
      <alignment horizontal="center" vertical="center"/>
    </xf>
    <xf numFmtId="182" fontId="7" fillId="323" borderId="322" xfId="0">
      <alignment horizontal="right" vertical="center"/>
    </xf>
    <xf numFmtId="182" fontId="7" fillId="324" borderId="323" xfId="0">
      <alignment horizontal="right" vertical="center"/>
    </xf>
    <xf numFmtId="182" fontId="7" fillId="325" borderId="324" xfId="0">
      <alignment horizontal="right" vertical="center"/>
    </xf>
    <xf numFmtId="0" fontId="6" fillId="326" borderId="325" xfId="0"/>
    <xf numFmtId="177" fontId="7" fillId="327" borderId="326" xfId="0">
      <alignment horizontal="right" vertical="center"/>
    </xf>
    <xf numFmtId="0" fontId="7" fillId="328" borderId="327" xfId="0">
      <alignment horizontal="center" vertical="center" wrapText="1"/>
    </xf>
    <xf numFmtId="183" fontId="8" fillId="329" borderId="328" xfId="0">
      <alignment horizontal="right" vertical="center"/>
    </xf>
    <xf numFmtId="183" fontId="8" fillId="330" borderId="329" xfId="0">
      <alignment horizontal="right" vertical="center"/>
    </xf>
    <xf numFmtId="0" fontId="7" fillId="331" borderId="330" xfId="0">
      <alignment horizontal="center" vertical="center" wrapText="1"/>
    </xf>
    <xf numFmtId="0" fontId="10" fillId="332" borderId="331" xfId="0">
      <alignment horizontal="left" vertical="center" wrapText="1"/>
    </xf>
    <xf numFmtId="0" fontId="10" fillId="333" borderId="332" xfId="0">
      <alignment horizontal="left" vertical="center"/>
    </xf>
    <xf numFmtId="0" fontId="7" fillId="334" borderId="333" xfId="0">
      <alignment horizontal="center"/>
    </xf>
    <xf numFmtId="0" fontId="10" fillId="335" borderId="334" xfId="0">
      <alignment horizontal="center" vertical="center"/>
    </xf>
    <xf numFmtId="0" fontId="7" fillId="336" borderId="335" xfId="0">
      <alignment horizontal="right" vertical="center"/>
    </xf>
    <xf numFmtId="0" fontId="7" fillId="337" borderId="336" xfId="0">
      <alignment horizontal="center" vertical="center"/>
    </xf>
    <xf numFmtId="177" fontId="7" fillId="338" borderId="337" xfId="0">
      <alignment horizontal="right" vertical="center"/>
    </xf>
    <xf numFmtId="49" fontId="14" fillId="339" borderId="338" xfId="0">
      <alignment horizontal="center" vertical="center" wrapText="1"/>
    </xf>
    <xf numFmtId="0" fontId="7" fillId="340" borderId="339" xfId="0">
      <alignment horizontal="center" vertical="center"/>
    </xf>
    <xf numFmtId="49" fontId="14" fillId="341" borderId="340" xfId="0">
      <alignment horizontal="center" vertical="center" wrapText="1"/>
    </xf>
    <xf numFmtId="0" fontId="6" fillId="342" borderId="341" xfId="0">
      <alignment horizontal="center" vertical="center"/>
    </xf>
    <xf numFmtId="0" fontId="5" fillId="23" borderId="22" xfId="0">
      <alignment horizontal="center" vertical="center" wrapText="1"/>
    </xf>
    <xf numFmtId="0" fontId="6" fillId="24" borderId="23" xfId="0"/>
    <xf numFmtId="0" fontId="7" fillId="25" borderId="24" xfId="0">
      <alignment horizontal="center" vertical="center" wrapText="1"/>
    </xf>
    <xf numFmtId="0" fontId="5" fillId="26" borderId="25" xfId="0">
      <alignment horizontal="center" vertical="center"/>
    </xf>
    <xf numFmtId="0" fontId="5" fillId="26" borderId="25" xfId="0">
      <alignment horizontal="center" vertical="center"/>
    </xf>
    <xf numFmtId="0" fontId="8" fillId="27" borderId="26" xfId="0">
      <alignment horizontal="center" vertical="center"/>
    </xf>
    <xf numFmtId="0" fontId="8" fillId="27" borderId="26" xfId="0">
      <alignment horizontal="center" vertical="center"/>
    </xf>
    <xf numFmtId="0" fontId="8" fillId="28" borderId="27" xfId="0"/>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8" fillId="29" borderId="28" xfId="0">
      <alignment horizontal="right" vertical="center" wrapText="1"/>
    </xf>
    <xf numFmtId="0" fontId="6" fillId="24" borderId="23" xfId="0"/>
    <xf numFmtId="0" fontId="7" fillId="30" borderId="29" xfId="0">
      <alignment horizontal="right" vertical="center" wrapText="1"/>
    </xf>
    <xf numFmtId="0" fontId="8" fillId="31" borderId="30" xfId="0">
      <alignment horizontal="right" vertical="center"/>
    </xf>
    <xf numFmtId="0" fontId="8" fillId="31" borderId="30" xfId="0">
      <alignment horizontal="right" vertical="center"/>
    </xf>
    <xf numFmtId="0" fontId="8" fillId="31" borderId="30" xfId="0">
      <alignment horizontal="right" vertical="center"/>
    </xf>
    <xf numFmtId="0" fontId="8" fillId="31" borderId="30" xfId="0">
      <alignment horizontal="right" vertical="center"/>
    </xf>
    <xf numFmtId="0" fontId="8" fillId="28" borderId="27" xfId="0"/>
    <xf numFmtId="0" fontId="8" fillId="31" borderId="30" xfId="0">
      <alignment horizontal="right" vertical="center"/>
    </xf>
    <xf numFmtId="0" fontId="8" fillId="31" borderId="30" xfId="0">
      <alignment horizontal="right" vertical="center"/>
    </xf>
    <xf numFmtId="0" fontId="8" fillId="31" borderId="30" xfId="0">
      <alignment horizontal="right" vertical="center"/>
    </xf>
    <xf numFmtId="49" fontId="8" fillId="32" borderId="31" xfId="0">
      <alignment horizontal="left" vertical="center" wrapText="1"/>
    </xf>
    <xf numFmtId="0" fontId="6" fillId="33" borderId="32" xfId="0"/>
    <xf numFmtId="0" fontId="7" fillId="34" borderId="33" xfId="0">
      <alignment horizontal="right" vertical="center" wrapText="1"/>
    </xf>
    <xf numFmtId="0" fontId="8" fillId="35" borderId="34" xfId="0">
      <alignment horizontal="right" vertical="center"/>
    </xf>
    <xf numFmtId="0" fontId="8" fillId="35" borderId="34" xfId="0">
      <alignment horizontal="right" vertical="center"/>
    </xf>
    <xf numFmtId="0" fontId="8" fillId="35" borderId="34" xfId="0">
      <alignment horizontal="right" vertical="center"/>
    </xf>
    <xf numFmtId="0" fontId="8" fillId="35" borderId="34" xfId="0">
      <alignment horizontal="right" vertical="center"/>
    </xf>
    <xf numFmtId="0" fontId="8" fillId="36" borderId="35" xfId="0"/>
    <xf numFmtId="0" fontId="8" fillId="35" borderId="34" xfId="0">
      <alignment horizontal="right" vertical="center"/>
    </xf>
    <xf numFmtId="0" fontId="8" fillId="35" borderId="34" xfId="0">
      <alignment horizontal="right" vertical="center"/>
    </xf>
    <xf numFmtId="0" fontId="8" fillId="35" borderId="34" xfId="0">
      <alignment horizontal="right" vertical="center"/>
    </xf>
    <xf numFmtId="0" fontId="9" fillId="37" borderId="36" xfId="0">
      <alignment horizontal="center" vertical="center" wrapText="1"/>
    </xf>
    <xf numFmtId="0" fontId="9" fillId="38" borderId="37" xfId="0">
      <alignment horizontal="center" vertical="center"/>
    </xf>
    <xf numFmtId="0" fontId="10" fillId="39" borderId="38" xfId="0">
      <alignment horizontal="center" vertical="center" wrapText="1"/>
    </xf>
    <xf numFmtId="0" fontId="9" fillId="38" borderId="37" xfId="0">
      <alignment horizontal="center" vertical="center"/>
    </xf>
    <xf numFmtId="0" fontId="9" fillId="37" borderId="36" xfId="0">
      <alignment horizontal="center" vertical="center" wrapText="1"/>
    </xf>
    <xf numFmtId="0" fontId="9" fillId="37" borderId="36" xfId="0">
      <alignment horizontal="center" vertical="center" wrapText="1"/>
    </xf>
    <xf numFmtId="0" fontId="9" fillId="37" borderId="36" xfId="0">
      <alignment horizontal="center" vertical="center" wrapText="1"/>
    </xf>
    <xf numFmtId="0" fontId="9" fillId="37" borderId="36" xfId="0">
      <alignment horizontal="center" vertical="center" wrapText="1"/>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7" borderId="36" xfId="0">
      <alignment horizontal="center" vertical="center" wrapText="1"/>
    </xf>
    <xf numFmtId="0" fontId="9" fillId="38" borderId="37" xfId="0">
      <alignment horizontal="center" vertical="center"/>
    </xf>
    <xf numFmtId="0" fontId="10" fillId="39" borderId="38" xfId="0">
      <alignment horizontal="center" vertical="center" wrapText="1"/>
    </xf>
    <xf numFmtId="0" fontId="9" fillId="38" borderId="37" xfId="0">
      <alignment horizontal="center" vertical="center"/>
    </xf>
    <xf numFmtId="0" fontId="9" fillId="38" borderId="37" xfId="0">
      <alignment horizontal="center" vertical="center"/>
    </xf>
    <xf numFmtId="0" fontId="9" fillId="37" borderId="36" xfId="0">
      <alignment horizontal="center" vertical="center" wrapText="1"/>
    </xf>
    <xf numFmtId="0" fontId="9" fillId="37" borderId="36" xfId="0">
      <alignment horizontal="center" vertical="center" wrapText="1"/>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40" borderId="39" xfId="0">
      <alignment horizontal="left" vertical="center" wrapText="1"/>
    </xf>
    <xf numFmtId="0" fontId="6" fillId="41" borderId="40" xfId="0"/>
    <xf numFmtId="0" fontId="10" fillId="42" borderId="41" xfId="0">
      <alignment horizontal="left" vertical="center" wrapText="1"/>
    </xf>
    <xf numFmtId="0" fontId="9" fillId="43" borderId="42" xfId="0">
      <alignment horizontal="left" vertical="center"/>
    </xf>
    <xf numFmtId="0" fontId="9" fillId="43" borderId="42" xfId="0">
      <alignment horizontal="left" vertical="center"/>
    </xf>
    <xf numFmtId="0" fontId="9" fillId="38" borderId="37" xfId="0">
      <alignment horizontal="center" vertical="center"/>
    </xf>
    <xf numFmtId="0" fontId="9" fillId="43" borderId="42" xfId="0">
      <alignment horizontal="left" vertical="center"/>
    </xf>
    <xf numFmtId="0" fontId="8" fillId="44" borderId="43" xfId="0"/>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176" fontId="8" fillId="343" borderId="47" xfId="0" applyFill="1">
      <alignment horizontal="right" vertical="center"/>
    </xf>
    <xf numFmtId="0" fontId="9" fillId="49" borderId="48"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55" borderId="54" xfId="0">
      <alignment horizontal="left" vertical="center" wrapText="1"/>
    </xf>
    <xf numFmtId="0" fontId="6" fillId="53" borderId="52" xfId="0">
      <alignment horizontal="center" vertical="center"/>
    </xf>
    <xf numFmtId="0" fontId="8" fillId="56" borderId="55" xfId="0">
      <alignment horizontal="left" vertical="center" wrapText="1"/>
    </xf>
    <xf numFmtId="176" fontId="8" fillId="343" borderId="56" xfId="0" applyFill="1">
      <alignment horizontal="right" vertical="center"/>
    </xf>
    <xf numFmtId="0" fontId="8" fillId="58" borderId="57" xfId="0">
      <alignment horizontal="center" vertical="center"/>
    </xf>
    <xf numFmtId="177" fontId="8" fillId="59" borderId="58" xfId="0">
      <alignment horizontal="right" vertical="center"/>
    </xf>
    <xf numFmtId="177" fontId="8" fillId="59" borderId="58"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62" borderId="61" xfId="0">
      <alignment horizontal="left" vertical="center" wrapText="1"/>
    </xf>
    <xf numFmtId="0" fontId="8" fillId="46" borderId="45" xfId="0">
      <alignment horizontal="center" vertical="center" wrapText="1"/>
    </xf>
    <xf numFmtId="0" fontId="8" fillId="63" borderId="62" xfId="0">
      <alignment horizontal="left" vertical="center" wrapText="1"/>
    </xf>
    <xf numFmtId="176" fontId="8" fillId="343" borderId="63" xfId="0" applyFill="1">
      <alignment horizontal="right" vertical="center"/>
    </xf>
    <xf numFmtId="0" fontId="9" fillId="65" borderId="64" xfId="0">
      <alignment horizontal="center" vertical="center"/>
    </xf>
    <xf numFmtId="0" fontId="8" fillId="66" borderId="65" xfId="0">
      <alignment horizontal="right" vertical="center"/>
    </xf>
    <xf numFmtId="0" fontId="8" fillId="66" borderId="65" xfId="0">
      <alignment horizontal="right" vertical="center"/>
    </xf>
    <xf numFmtId="0" fontId="8" fillId="67" borderId="66"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178" fontId="8" fillId="69" borderId="68" xfId="0">
      <alignment horizontal="righ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9" fillId="49" borderId="48"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178" fontId="8" fillId="69" borderId="68" xfId="0">
      <alignment horizontal="righ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9" fillId="49" borderId="48"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178" fontId="8" fillId="69" borderId="68" xfId="0">
      <alignment horizontal="righ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9" fillId="49" borderId="48"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178" fontId="8" fillId="69" borderId="68" xfId="0">
      <alignment horizontal="right" vertical="center" wrapText="1"/>
    </xf>
    <xf numFmtId="0" fontId="9" fillId="49" borderId="48" xfId="0">
      <alignment horizontal="center" vertical="center"/>
    </xf>
    <xf numFmtId="0" fontId="9" fillId="49" borderId="48" xfId="0">
      <alignment horizontal="center" vertical="center"/>
    </xf>
    <xf numFmtId="0" fontId="8" fillId="50" borderId="49" xfId="0">
      <alignment horizontal="right" vertical="center"/>
    </xf>
    <xf numFmtId="0" fontId="8" fillId="51" borderId="50" xfId="0">
      <alignment horizontal="center" vertical="center"/>
    </xf>
    <xf numFmtId="0" fontId="8" fillId="51" borderId="50" xfId="0">
      <alignment horizontal="center" vertical="center"/>
    </xf>
    <xf numFmtId="0" fontId="8" fillId="51" borderId="50" xfId="0">
      <alignment horizontal="center" vertical="center"/>
    </xf>
    <xf numFmtId="0" fontId="8" fillId="51" borderId="50" xfId="0">
      <alignment horizontal="center" vertical="center"/>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179" fontId="8" fillId="72" borderId="71" xfId="0">
      <alignment horizontal="right" vertical="center"/>
    </xf>
    <xf numFmtId="179" fontId="8" fillId="72" borderId="71"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9" fillId="49" borderId="48" xfId="0">
      <alignment horizontal="center" vertical="center"/>
    </xf>
    <xf numFmtId="0" fontId="8" fillId="54" borderId="53" xfId="0">
      <alignment horizontal="center" vertical="center"/>
    </xf>
    <xf numFmtId="177" fontId="8" fillId="70" borderId="69" xfId="0">
      <alignment horizontal="right" vertical="center"/>
    </xf>
    <xf numFmtId="0" fontId="8" fillId="51" borderId="50" xfId="0">
      <alignment horizontal="center" vertical="center"/>
    </xf>
    <xf numFmtId="0" fontId="11" fillId="71" borderId="70" xfId="0">
      <alignment horizontal="center" vertical="center"/>
    </xf>
    <xf numFmtId="0" fontId="11" fillId="71" borderId="70" xfId="0">
      <alignment horizontal="center" vertical="center"/>
    </xf>
    <xf numFmtId="0" fontId="11" fillId="71" borderId="70" xfId="0">
      <alignment horizontal="center" vertical="center"/>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6" fillId="41" borderId="40" xfId="0"/>
    <xf numFmtId="0" fontId="10" fillId="42" borderId="41" xfId="0">
      <alignment horizontal="left" vertical="center" wrapText="1"/>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4" borderId="43" xfId="0"/>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6" fillId="41" borderId="40" xfId="0"/>
    <xf numFmtId="0" fontId="10" fillId="42" borderId="41" xfId="0">
      <alignment horizontal="left" vertical="center" wrapText="1"/>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4" borderId="43" xfId="0"/>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180" fontId="8" fillId="343" borderId="74" xfId="0" applyFill="1">
      <alignment horizontal="righ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76" borderId="75"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77" borderId="76" xfId="0">
      <alignment horizontal="right" vertical="center"/>
    </xf>
    <xf numFmtId="0" fontId="6" fillId="78" borderId="77" xfId="0"/>
    <xf numFmtId="0" fontId="6" fillId="78" borderId="77" xfId="0"/>
    <xf numFmtId="0" fontId="6" fillId="78" borderId="77" xfId="0"/>
    <xf numFmtId="0" fontId="6" fillId="78" borderId="77" xfId="0"/>
    <xf numFmtId="0" fontId="6" fillId="79" borderId="78"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77" borderId="76" xfId="0">
      <alignment horizontal="right" vertical="center"/>
    </xf>
    <xf numFmtId="0" fontId="6" fillId="80" borderId="79" xfId="0"/>
    <xf numFmtId="0" fontId="6" fillId="80" borderId="79" xfId="0"/>
    <xf numFmtId="0" fontId="6" fillId="80" borderId="79" xfId="0"/>
    <xf numFmtId="0" fontId="6" fillId="80" borderId="79" xfId="0"/>
    <xf numFmtId="0" fontId="6" fillId="81" borderId="80"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67" borderId="66"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6" fillId="41" borderId="40" xfId="0"/>
    <xf numFmtId="0" fontId="10" fillId="42" borderId="41" xfId="0">
      <alignment horizontal="left" vertical="center" wrapText="1"/>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4" borderId="43" xfId="0"/>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53" borderId="52" xfId="0">
      <alignment horizontal="center" vertical="center"/>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82" borderId="81" xfId="0">
      <alignment horizontal="center"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82" borderId="81" xfId="0">
      <alignment horizontal="center"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82" borderId="81" xfId="0">
      <alignment horizontal="center"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8" fillId="46" borderId="45"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5" borderId="44" xfId="0">
      <alignment horizontal="left" vertical="center" wrapText="1"/>
    </xf>
    <xf numFmtId="0" fontId="6" fillId="73" borderId="72" xfId="0">
      <alignment horizontal="center" vertical="center" wrapText="1"/>
    </xf>
    <xf numFmtId="0" fontId="8" fillId="47" borderId="46" xfId="0">
      <alignment horizontal="left" vertical="center" wrapText="1"/>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55" borderId="54" xfId="0">
      <alignment horizontal="left" vertical="center" wrapText="1"/>
    </xf>
    <xf numFmtId="0" fontId="6" fillId="73" borderId="72" xfId="0">
      <alignment horizontal="center" vertical="center" wrapText="1"/>
    </xf>
    <xf numFmtId="0" fontId="8" fillId="56" borderId="55" xfId="0">
      <alignment horizontal="left" vertical="center" wrapText="1"/>
    </xf>
    <xf numFmtId="0" fontId="8" fillId="58" borderId="57" xfId="0">
      <alignment horizontal="center" vertical="center"/>
    </xf>
    <xf numFmtId="178" fontId="8" fillId="83" borderId="82" xfId="0">
      <alignment horizontal="right" vertical="center"/>
    </xf>
    <xf numFmtId="178" fontId="8" fillId="83" borderId="82"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84" borderId="83" xfId="0">
      <alignment horizontal="left" vertical="center" wrapText="1"/>
    </xf>
    <xf numFmtId="0" fontId="12" fillId="85" borderId="84" xfId="0">
      <alignment horizontal="center" vertical="center" wrapText="1"/>
    </xf>
    <xf numFmtId="0" fontId="7" fillId="86" borderId="85" xfId="0">
      <alignment wrapText="1"/>
    </xf>
    <xf numFmtId="0" fontId="8" fillId="343" borderId="86" xfId="0" applyFill="1">
      <alignment horizontal="right" vertical="center"/>
    </xf>
    <xf numFmtId="0" fontId="8" fillId="88" borderId="87" xfId="0"/>
    <xf numFmtId="0" fontId="8" fillId="88" borderId="87" xfId="0"/>
    <xf numFmtId="0" fontId="8" fillId="89" borderId="88" xfId="0">
      <alignment horizontal="right" vertical="center"/>
    </xf>
    <xf numFmtId="0" fontId="8" fillId="90" borderId="89" xfId="0">
      <alignment horizontal="center" vertical="center"/>
    </xf>
    <xf numFmtId="0" fontId="8" fillId="89" borderId="88" xfId="0">
      <alignment horizontal="right" vertical="center"/>
    </xf>
    <xf numFmtId="0" fontId="8" fillId="91" borderId="90" xfId="0">
      <alignment horizontal="left" vertical="center"/>
    </xf>
    <xf numFmtId="0" fontId="12" fillId="85" borderId="84" xfId="0">
      <alignment horizontal="center" vertical="center" wrapText="1"/>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8" fillId="93" borderId="92" xfId="0">
      <alignment horizont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8" fillId="28" borderId="27" xfId="0"/>
    <xf numFmtId="0" fontId="8" fillId="28" borderId="27" xfId="0"/>
    <xf numFmtId="0" fontId="8" fillId="28" borderId="27" xfId="0"/>
    <xf numFmtId="0" fontId="8" fillId="28" borderId="27" xfId="0"/>
    <xf numFmtId="0" fontId="8" fillId="28" borderId="27" xfId="0"/>
    <xf numFmtId="0" fontId="8" fillId="28" borderId="27" xfId="0"/>
    <xf numFmtId="0" fontId="8" fillId="28" borderId="27" xfId="0"/>
    <xf numFmtId="0" fontId="8" fillId="93" borderId="92" xfId="0">
      <alignment horizontal="center"/>
    </xf>
    <xf numFmtId="0" fontId="8" fillId="94" borderId="93" xfId="0">
      <alignment horizontal="right"/>
    </xf>
    <xf numFmtId="0" fontId="8" fillId="94" borderId="93" xfId="0">
      <alignment horizontal="right"/>
    </xf>
    <xf numFmtId="0" fontId="8" fillId="94" borderId="93" xfId="0">
      <alignment horizontal="right"/>
    </xf>
    <xf numFmtId="49" fontId="8" fillId="32" borderId="31" xfId="0">
      <alignment horizontal="left" vertical="center" wrapText="1"/>
    </xf>
    <xf numFmtId="0" fontId="8" fillId="36" borderId="35" xfId="0"/>
    <xf numFmtId="0" fontId="8" fillId="36" borderId="35" xfId="0"/>
    <xf numFmtId="0" fontId="8" fillId="36" borderId="35" xfId="0"/>
    <xf numFmtId="0" fontId="8" fillId="36" borderId="35" xfId="0"/>
    <xf numFmtId="0" fontId="8" fillId="36" borderId="35" xfId="0"/>
    <xf numFmtId="0" fontId="8" fillId="36" borderId="35" xfId="0"/>
    <xf numFmtId="0" fontId="8" fillId="95" borderId="94" xfId="0">
      <alignment horizontal="center"/>
    </xf>
    <xf numFmtId="0" fontId="8" fillId="96" borderId="95" xfId="0">
      <alignment horizontal="right"/>
    </xf>
    <xf numFmtId="0" fontId="8" fillId="96" borderId="95" xfId="0">
      <alignment horizontal="right"/>
    </xf>
    <xf numFmtId="0" fontId="8" fillId="96" borderId="95" xfId="0">
      <alignment horizontal="right"/>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7" borderId="36" xfId="0">
      <alignment horizontal="center" vertical="center" wrapText="1"/>
    </xf>
    <xf numFmtId="0" fontId="9" fillId="38" borderId="37" xfId="0">
      <alignment horizontal="center" vertical="center"/>
    </xf>
    <xf numFmtId="0" fontId="9" fillId="38" borderId="37" xfId="0">
      <alignment horizontal="center" vertical="center"/>
    </xf>
    <xf numFmtId="0" fontId="9" fillId="37" borderId="36" xfId="0">
      <alignment horizontal="center" vertical="center" wrapText="1"/>
    </xf>
    <xf numFmtId="0" fontId="8" fillId="51" borderId="50" xfId="0">
      <alignment horizontal="center" vertical="center"/>
    </xf>
    <xf numFmtId="0" fontId="8" fillId="51" borderId="50" xfId="0">
      <alignment horizontal="center" vertical="center"/>
    </xf>
    <xf numFmtId="0" fontId="8" fillId="51" borderId="50"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9" fillId="38" borderId="37" xfId="0">
      <alignment horizontal="center" vertical="center"/>
    </xf>
    <xf numFmtId="0" fontId="8" fillId="51" borderId="50" xfId="0">
      <alignment horizontal="center" vertical="center"/>
    </xf>
    <xf numFmtId="0" fontId="8" fillId="51" borderId="50" xfId="0">
      <alignment horizontal="center" vertical="center"/>
    </xf>
    <xf numFmtId="0" fontId="8" fillId="51" borderId="50" xfId="0">
      <alignment horizontal="center" vertical="center"/>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97" borderId="96" xfId="0">
      <alignment horizontal="center"/>
    </xf>
    <xf numFmtId="0" fontId="9" fillId="43" borderId="42" xfId="0">
      <alignment horizontal="left" vertical="center"/>
    </xf>
    <xf numFmtId="0" fontId="9" fillId="43" borderId="42" xfId="0">
      <alignment horizontal="left" vertical="center"/>
    </xf>
    <xf numFmtId="0" fontId="9" fillId="43" borderId="42" xfId="0">
      <alignment horizontal="left" vertical="center"/>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101" borderId="100" xfId="0"/>
    <xf numFmtId="0" fontId="9" fillId="101" borderId="100" xfId="0"/>
    <xf numFmtId="0" fontId="9" fillId="101" borderId="100" xfId="0"/>
    <xf numFmtId="0" fontId="9" fillId="101" borderId="100" xfId="0"/>
    <xf numFmtId="0" fontId="8" fillId="97" borderId="96" xfId="0">
      <alignment horizontal="center"/>
    </xf>
    <xf numFmtId="0" fontId="9" fillId="101" borderId="100" xfId="0"/>
    <xf numFmtId="0" fontId="9" fillId="101" borderId="100" xfId="0"/>
    <xf numFmtId="0" fontId="9" fillId="101" borderId="100" xfId="0"/>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56" borderId="55" xfId="0">
      <alignment horizontal="left" vertical="center" wrapText="1"/>
    </xf>
    <xf numFmtId="0" fontId="8" fillId="102" borderId="101" xfId="0">
      <alignment horizontal="center" vertical="center" wrapText="1"/>
    </xf>
    <xf numFmtId="0" fontId="8" fillId="103" borderId="102" xfId="0">
      <alignment horizontal="left" vertical="center"/>
    </xf>
    <xf numFmtId="0" fontId="8" fillId="58" borderId="57" xfId="0">
      <alignment horizontal="center" vertical="center"/>
    </xf>
    <xf numFmtId="178" fontId="8" fillId="83" borderId="82" xfId="0">
      <alignment horizontal="right" vertical="center"/>
    </xf>
    <xf numFmtId="178" fontId="8" fillId="83" borderId="82"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104" borderId="103" xfId="0">
      <alignment horizontal="left" vertical="center" wrapText="1"/>
    </xf>
    <xf numFmtId="0" fontId="8" fillId="105" borderId="104" xfId="0">
      <alignment horizontal="center" vertical="center" wrapText="1"/>
    </xf>
    <xf numFmtId="0" fontId="8" fillId="106" borderId="105" xfId="0">
      <alignment horizontal="left" vertical="center"/>
    </xf>
    <xf numFmtId="176" fontId="8" fillId="343" borderId="106" xfId="0" applyFill="1">
      <alignment horizontal="right" vertical="center"/>
    </xf>
    <xf numFmtId="0" fontId="8" fillId="108" borderId="107" xfId="0">
      <alignment horizontal="center" vertical="center"/>
    </xf>
    <xf numFmtId="0" fontId="8" fillId="109" borderId="108" xfId="0">
      <alignment horizontal="right" vertical="center"/>
    </xf>
    <xf numFmtId="0" fontId="8" fillId="109" borderId="108" xfId="0">
      <alignment horizontal="right" vertical="center"/>
    </xf>
    <xf numFmtId="0" fontId="8" fillId="110" borderId="109" xfId="0">
      <alignment horizontal="center" vertical="center"/>
    </xf>
    <xf numFmtId="49" fontId="8" fillId="111" borderId="110" xfId="0">
      <alignment horizontal="left" vertical="center" wrapText="1"/>
    </xf>
    <xf numFmtId="49" fontId="8" fillId="111" borderId="110" xfId="0">
      <alignment horizontal="left" vertical="center" wrapText="1"/>
    </xf>
    <xf numFmtId="49" fontId="8" fillId="111" borderId="110" xfId="0">
      <alignment horizontal="left" vertical="center" wrapText="1"/>
    </xf>
    <xf numFmtId="0" fontId="6" fillId="78" borderId="77" xfId="0"/>
    <xf numFmtId="0" fontId="6" fillId="78" borderId="77" xfId="0"/>
    <xf numFmtId="0" fontId="8" fillId="106" borderId="105" xfId="0">
      <alignment horizontal="left" vertical="center"/>
    </xf>
    <xf numFmtId="176" fontId="8" fillId="343" borderId="111" xfId="0" applyFill="1">
      <alignment horizontal="right" vertical="center"/>
    </xf>
    <xf numFmtId="0" fontId="8" fillId="58" borderId="57" xfId="0">
      <alignment horizontal="center" vertical="center"/>
    </xf>
    <xf numFmtId="178" fontId="8" fillId="83" borderId="82" xfId="0">
      <alignment horizontal="right" vertical="center"/>
    </xf>
    <xf numFmtId="178" fontId="8" fillId="83" borderId="82"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104" borderId="103" xfId="0">
      <alignment horizontal="left" vertical="center" wrapText="1"/>
    </xf>
    <xf numFmtId="0" fontId="8" fillId="105" borderId="104" xfId="0">
      <alignment horizontal="center" vertical="center" wrapText="1"/>
    </xf>
    <xf numFmtId="0" fontId="8" fillId="106" borderId="105" xfId="0">
      <alignment horizontal="left" vertical="center"/>
    </xf>
    <xf numFmtId="0" fontId="8" fillId="108" borderId="107" xfId="0">
      <alignment horizontal="center" vertical="center"/>
    </xf>
    <xf numFmtId="0" fontId="8" fillId="109" borderId="108" xfId="0">
      <alignment horizontal="right" vertical="center"/>
    </xf>
    <xf numFmtId="0" fontId="8" fillId="109" borderId="108" xfId="0">
      <alignment horizontal="right" vertical="center"/>
    </xf>
    <xf numFmtId="0" fontId="8" fillId="110" borderId="109" xfId="0">
      <alignment horizontal="center" vertical="center"/>
    </xf>
    <xf numFmtId="49" fontId="8" fillId="111" borderId="110" xfId="0">
      <alignment horizontal="left" vertical="center" wrapText="1"/>
    </xf>
    <xf numFmtId="49" fontId="8" fillId="111" borderId="110" xfId="0">
      <alignment horizontal="left" vertical="center" wrapText="1"/>
    </xf>
    <xf numFmtId="49" fontId="8" fillId="111" borderId="110" xfId="0">
      <alignment horizontal="left" vertical="center" wrapText="1"/>
    </xf>
    <xf numFmtId="0" fontId="6" fillId="78" borderId="77" xfId="0"/>
    <xf numFmtId="0" fontId="6" fillId="78" borderId="77" xfId="0"/>
    <xf numFmtId="0" fontId="8" fillId="106" borderId="105" xfId="0">
      <alignment horizontal="left" vertical="center"/>
    </xf>
    <xf numFmtId="0" fontId="8" fillId="58" borderId="57" xfId="0">
      <alignment horizontal="center" vertical="center"/>
    </xf>
    <xf numFmtId="178" fontId="8" fillId="83" borderId="82" xfId="0">
      <alignment horizontal="right" vertical="center"/>
    </xf>
    <xf numFmtId="178" fontId="8" fillId="83" borderId="82"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63" borderId="62" xfId="0">
      <alignment horizontal="left" vertical="center" wrapText="1"/>
    </xf>
    <xf numFmtId="0" fontId="8" fillId="63" borderId="62" xfId="0">
      <alignment horizontal="left" vertical="center" wrapText="1"/>
    </xf>
    <xf numFmtId="0" fontId="8" fillId="113" borderId="112" xfId="0">
      <alignment horizontal="left" vertical="center"/>
    </xf>
    <xf numFmtId="0" fontId="8" fillId="114" borderId="113" xfId="0">
      <alignment horizontal="center" vertical="center"/>
    </xf>
    <xf numFmtId="0" fontId="8" fillId="66" borderId="65" xfId="0">
      <alignment horizontal="right" vertical="center"/>
    </xf>
    <xf numFmtId="0" fontId="8" fillId="66" borderId="65" xfId="0">
      <alignment horizontal="right" vertical="center"/>
    </xf>
    <xf numFmtId="0" fontId="8" fillId="67" borderId="66"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101" borderId="100" xfId="0"/>
    <xf numFmtId="0" fontId="9" fillId="101" borderId="100" xfId="0"/>
    <xf numFmtId="0" fontId="9" fillId="101" borderId="100" xfId="0"/>
    <xf numFmtId="0" fontId="9" fillId="101" borderId="100" xfId="0"/>
    <xf numFmtId="0" fontId="8" fillId="115" borderId="114" xfId="0">
      <alignment horizontal="center"/>
    </xf>
    <xf numFmtId="0" fontId="9" fillId="116" borderId="115" xfId="0">
      <alignment horizontal="right" vertical="center"/>
    </xf>
    <xf numFmtId="0" fontId="9" fillId="116" borderId="115" xfId="0">
      <alignment horizontal="right" vertical="center"/>
    </xf>
    <xf numFmtId="0" fontId="9" fillId="116" borderId="115" xfId="0">
      <alignment horizontal="right" vertical="center"/>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176" fontId="8" fillId="117" borderId="116" xfId="0">
      <alignment horizontal="righ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97" borderId="96" xfId="0">
      <alignment horizont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118" borderId="117" xfId="0"/>
    <xf numFmtId="0" fontId="8" fillId="118" borderId="117" xfId="0"/>
    <xf numFmtId="0" fontId="8" fillId="97" borderId="96" xfId="0">
      <alignment horizont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118" borderId="117" xfId="0"/>
    <xf numFmtId="0" fontId="8" fillId="118" borderId="117" xfId="0"/>
    <xf numFmtId="0" fontId="8" fillId="97" borderId="96" xfId="0">
      <alignment horizont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97" borderId="96" xfId="0">
      <alignment horizont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97" borderId="96" xfId="0">
      <alignment horizont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101" borderId="100" xfId="0"/>
    <xf numFmtId="0" fontId="9" fillId="101" borderId="100" xfId="0"/>
    <xf numFmtId="0" fontId="9" fillId="101" borderId="100" xfId="0"/>
    <xf numFmtId="0" fontId="9" fillId="101" borderId="100" xfId="0"/>
    <xf numFmtId="0" fontId="8" fillId="97" borderId="96" xfId="0">
      <alignment horizontal="center"/>
    </xf>
    <xf numFmtId="0" fontId="9" fillId="101" borderId="100" xfId="0"/>
    <xf numFmtId="0" fontId="9" fillId="101" borderId="100" xfId="0"/>
    <xf numFmtId="0" fontId="9" fillId="101" borderId="100" xfId="0"/>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102" borderId="101" xfId="0">
      <alignment horizontal="center" vertical="center" wrapText="1"/>
    </xf>
    <xf numFmtId="0" fontId="8" fillId="103" borderId="102" xfId="0">
      <alignment horizontal="left" vertical="center"/>
    </xf>
    <xf numFmtId="0" fontId="8" fillId="58" borderId="57" xfId="0">
      <alignment horizontal="center" vertical="center"/>
    </xf>
    <xf numFmtId="0" fontId="8" fillId="119" borderId="118" xfId="0">
      <alignment horizontal="right" vertical="center"/>
    </xf>
    <xf numFmtId="0" fontId="8" fillId="119" borderId="118" xfId="0">
      <alignment horizontal="right" vertical="center"/>
    </xf>
    <xf numFmtId="0" fontId="8" fillId="120" borderId="11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45" borderId="44" xfId="0">
      <alignment horizontal="left" vertical="center" wrapText="1"/>
    </xf>
    <xf numFmtId="0" fontId="8" fillId="105" borderId="104" xfId="0">
      <alignment horizontal="center" vertical="center" wrapText="1"/>
    </xf>
    <xf numFmtId="0" fontId="8" fillId="106" borderId="105" xfId="0">
      <alignment horizontal="left" vertical="center"/>
    </xf>
    <xf numFmtId="176" fontId="8" fillId="343" borderId="120" xfId="0" applyFill="1">
      <alignment horizontal="right" vertical="center"/>
    </xf>
    <xf numFmtId="0" fontId="8" fillId="122" borderId="121" xfId="0">
      <alignment horizontal="center" vertical="center"/>
    </xf>
    <xf numFmtId="0" fontId="8" fillId="123" borderId="122" xfId="0">
      <alignment horizontal="right" vertical="center"/>
    </xf>
    <xf numFmtId="0" fontId="8" fillId="123" borderId="122" xfId="0">
      <alignment horizontal="right" vertical="center"/>
    </xf>
    <xf numFmtId="0" fontId="8" fillId="124" borderId="123"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6" fillId="126" borderId="125" xfId="0"/>
    <xf numFmtId="0" fontId="6" fillId="78" borderId="77" xfId="0"/>
    <xf numFmtId="0" fontId="8" fillId="127" borderId="126" xfId="0">
      <alignment horizontal="left" vertical="center"/>
    </xf>
    <xf numFmtId="176" fontId="8" fillId="128" borderId="127" xfId="0">
      <alignment horizontal="right" vertical="center"/>
    </xf>
    <xf numFmtId="0" fontId="8" fillId="122" borderId="121" xfId="0">
      <alignment horizontal="center" vertical="center"/>
    </xf>
    <xf numFmtId="0" fontId="8" fillId="123" borderId="122" xfId="0">
      <alignment horizontal="right" vertical="center"/>
    </xf>
    <xf numFmtId="0" fontId="8" fillId="123" borderId="122"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5" borderId="44" xfId="0">
      <alignment horizontal="left" vertical="center" wrapText="1"/>
    </xf>
    <xf numFmtId="0" fontId="8" fillId="105" borderId="104" xfId="0">
      <alignment horizontal="center" vertical="center" wrapText="1"/>
    </xf>
    <xf numFmtId="0" fontId="8" fillId="106" borderId="105" xfId="0">
      <alignment horizontal="left" vertical="center"/>
    </xf>
    <xf numFmtId="0" fontId="8" fillId="122" borderId="121" xfId="0">
      <alignment horizontal="center" vertical="center"/>
    </xf>
    <xf numFmtId="0" fontId="8" fillId="123" borderId="122" xfId="0">
      <alignment horizontal="right" vertical="center"/>
    </xf>
    <xf numFmtId="0" fontId="8" fillId="123" borderId="122" xfId="0">
      <alignment horizontal="right" vertical="center"/>
    </xf>
    <xf numFmtId="0" fontId="8" fillId="124" borderId="123"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6" fillId="126" borderId="125" xfId="0"/>
    <xf numFmtId="0" fontId="6" fillId="78" borderId="77" xfId="0"/>
    <xf numFmtId="0" fontId="8" fillId="127" borderId="126" xfId="0">
      <alignment horizontal="left" vertical="center"/>
    </xf>
    <xf numFmtId="176" fontId="8" fillId="128" borderId="127" xfId="0">
      <alignment horizontal="right" vertical="center"/>
    </xf>
    <xf numFmtId="0" fontId="8" fillId="122" borderId="121" xfId="0">
      <alignment horizontal="center" vertical="center"/>
    </xf>
    <xf numFmtId="0" fontId="8" fillId="123" borderId="122" xfId="0">
      <alignment horizontal="right" vertical="center"/>
    </xf>
    <xf numFmtId="0" fontId="8" fillId="123" borderId="122"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5" borderId="44" xfId="0">
      <alignment horizontal="left" vertical="center" wrapText="1"/>
    </xf>
    <xf numFmtId="0" fontId="8" fillId="105" borderId="104" xfId="0">
      <alignment horizontal="center" vertical="center" wrapText="1"/>
    </xf>
    <xf numFmtId="0" fontId="8" fillId="106" borderId="105" xfId="0">
      <alignment horizontal="left" vertical="center"/>
    </xf>
    <xf numFmtId="0" fontId="8" fillId="122" borderId="121" xfId="0">
      <alignment horizontal="center" vertical="center"/>
    </xf>
    <xf numFmtId="0" fontId="8" fillId="123" borderId="122" xfId="0">
      <alignment horizontal="right" vertical="center"/>
    </xf>
    <xf numFmtId="0" fontId="8" fillId="123" borderId="122" xfId="0">
      <alignment horizontal="right" vertical="center"/>
    </xf>
    <xf numFmtId="0" fontId="8" fillId="110" borderId="109"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45" borderId="44" xfId="0">
      <alignment horizontal="left" vertical="center" wrapText="1"/>
    </xf>
    <xf numFmtId="0" fontId="8" fillId="105" borderId="104" xfId="0">
      <alignment horizontal="center" vertical="center" wrapText="1"/>
    </xf>
    <xf numFmtId="0" fontId="8" fillId="106" borderId="105" xfId="0">
      <alignment horizontal="left" vertical="center"/>
    </xf>
    <xf numFmtId="0" fontId="8" fillId="122" borderId="121" xfId="0">
      <alignment horizontal="center" vertical="center"/>
    </xf>
    <xf numFmtId="177" fontId="8" fillId="130" borderId="129" xfId="0">
      <alignment horizontal="right" vertical="center"/>
    </xf>
    <xf numFmtId="177" fontId="8" fillId="131" borderId="130" xfId="0">
      <alignment horizontal="right" vertical="center"/>
    </xf>
    <xf numFmtId="0" fontId="11" fillId="132" borderId="13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47" borderId="46" xfId="0">
      <alignment horizontal="left" vertical="center" wrapText="1"/>
    </xf>
    <xf numFmtId="0" fontId="8" fillId="63" borderId="62" xfId="0">
      <alignment horizontal="left" vertical="center" wrapText="1"/>
    </xf>
    <xf numFmtId="0" fontId="8" fillId="113" borderId="112" xfId="0">
      <alignment horizontal="left" vertical="center"/>
    </xf>
    <xf numFmtId="0" fontId="8" fillId="114" borderId="113" xfId="0">
      <alignment horizontal="center" vertical="center"/>
    </xf>
    <xf numFmtId="0" fontId="8" fillId="66" borderId="65" xfId="0">
      <alignment horizontal="right" vertical="center"/>
    </xf>
    <xf numFmtId="0" fontId="8" fillId="66" borderId="65" xfId="0">
      <alignment horizontal="right" vertical="center"/>
    </xf>
    <xf numFmtId="0" fontId="8" fillId="67" borderId="66"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103" borderId="102"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133" borderId="132"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49" fontId="11" fillId="134" borderId="133"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8" fillId="56" borderId="55" xfId="0">
      <alignment horizontal="left" vertical="center" wrapText="1"/>
    </xf>
    <xf numFmtId="0" fontId="8" fillId="56" borderId="55" xfId="0">
      <alignment horizontal="left" vertical="center" wrapText="1"/>
    </xf>
    <xf numFmtId="0" fontId="8" fillId="133" borderId="132" xfId="0">
      <alignment horizontal="left" vertical="center"/>
    </xf>
    <xf numFmtId="0" fontId="8" fillId="58" borderId="57" xfId="0">
      <alignment horizontal="center" vertical="center"/>
    </xf>
    <xf numFmtId="177" fontId="8" fillId="70" borderId="69" xfId="0">
      <alignment horizontal="right" vertical="center"/>
    </xf>
    <xf numFmtId="177" fontId="8" fillId="70" borderId="69" xfId="0">
      <alignment horizontal="right" vertical="center"/>
    </xf>
    <xf numFmtId="0" fontId="11" fillId="137" borderId="136"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63" borderId="62" xfId="0">
      <alignment horizontal="left" vertical="center" wrapText="1"/>
    </xf>
    <xf numFmtId="0" fontId="8" fillId="63" borderId="62" xfId="0">
      <alignment horizontal="left" vertical="center" wrapText="1"/>
    </xf>
    <xf numFmtId="0" fontId="8" fillId="113" borderId="112" xfId="0">
      <alignment horizontal="left" vertical="center"/>
    </xf>
    <xf numFmtId="0" fontId="8" fillId="114" borderId="11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101" borderId="100" xfId="0"/>
    <xf numFmtId="0" fontId="9" fillId="101" borderId="100" xfId="0"/>
    <xf numFmtId="0" fontId="9" fillId="101" borderId="100" xfId="0"/>
    <xf numFmtId="0" fontId="9" fillId="101" borderId="100" xfId="0"/>
    <xf numFmtId="0" fontId="8" fillId="97" borderId="96" xfId="0">
      <alignment horizontal="center"/>
    </xf>
    <xf numFmtId="0" fontId="9" fillId="101" borderId="100" xfId="0"/>
    <xf numFmtId="0" fontId="9" fillId="101" borderId="100" xfId="0"/>
    <xf numFmtId="0" fontId="9" fillId="101" borderId="100" xfId="0"/>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0" borderId="4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4" borderId="53" xfId="0">
      <alignment horizontal="center"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4" borderId="53" xfId="0">
      <alignment horizontal="center"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4" borderId="53" xfId="0">
      <alignment horizontal="center"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0" borderId="4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0" fontId="8" fillId="50" borderId="4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101" borderId="100" xfId="0"/>
    <xf numFmtId="0" fontId="9" fillId="101" borderId="100" xfId="0"/>
    <xf numFmtId="0" fontId="9" fillId="101" borderId="100" xfId="0"/>
    <xf numFmtId="0" fontId="9" fillId="101" borderId="100" xfId="0"/>
    <xf numFmtId="0" fontId="8" fillId="97" borderId="96" xfId="0">
      <alignment horizontal="center"/>
    </xf>
    <xf numFmtId="0" fontId="9" fillId="101" borderId="100" xfId="0"/>
    <xf numFmtId="0" fontId="9" fillId="101" borderId="100" xfId="0"/>
    <xf numFmtId="0" fontId="9" fillId="101" borderId="100" xfId="0"/>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00" borderId="9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176" fontId="8" fillId="117" borderId="116" xfId="0">
      <alignment horizontal="righ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132" borderId="131" xfId="0">
      <alignment horizontal="center" vertic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176" fontId="8" fillId="117" borderId="116" xfId="0">
      <alignment horizontal="righ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47" borderId="46" xfId="0">
      <alignment horizontal="left" vertical="center" wrapText="1"/>
    </xf>
    <xf numFmtId="0" fontId="8" fillId="103" borderId="102" xfId="0">
      <alignment horizontal="left" vertical="center"/>
    </xf>
    <xf numFmtId="0" fontId="8" fillId="58" borderId="57" xfId="0">
      <alignment horizontal="center" vertical="center"/>
    </xf>
    <xf numFmtId="177" fontId="8" fillId="59" borderId="58" xfId="0">
      <alignment horizontal="right" vertical="center"/>
    </xf>
    <xf numFmtId="177" fontId="8" fillId="59" borderId="58" xfId="0">
      <alignment horizontal="right" vertical="center"/>
    </xf>
    <xf numFmtId="0" fontId="11" fillId="132" borderId="13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113" borderId="112" xfId="0">
      <alignment horizontal="left" vertical="center"/>
    </xf>
    <xf numFmtId="180" fontId="8" fillId="343" borderId="137" xfId="0" applyFill="1">
      <alignment horizontal="right" vertical="center"/>
    </xf>
    <xf numFmtId="0" fontId="8" fillId="114" borderId="113" xfId="0">
      <alignment horizontal="center" vertical="center"/>
    </xf>
    <xf numFmtId="0" fontId="8" fillId="66" borderId="65" xfId="0">
      <alignment horizontal="right" vertical="center"/>
    </xf>
    <xf numFmtId="0" fontId="8" fillId="66" borderId="65" xfId="0">
      <alignment horizontal="right" vertical="center"/>
    </xf>
    <xf numFmtId="0" fontId="8" fillId="67" borderId="66"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118" borderId="117" xfId="0"/>
    <xf numFmtId="0" fontId="8" fillId="118" borderId="117" xfId="0"/>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118" borderId="117" xfId="0"/>
    <xf numFmtId="0" fontId="8" fillId="118" borderId="117" xfId="0"/>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118" borderId="117" xfId="0"/>
    <xf numFmtId="0" fontId="8" fillId="118" borderId="117" xfId="0"/>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118" borderId="117" xfId="0"/>
    <xf numFmtId="0" fontId="8" fillId="118" borderId="117" xfId="0"/>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118" borderId="117" xfId="0"/>
    <xf numFmtId="0" fontId="8" fillId="118" borderId="117" xfId="0"/>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101" borderId="100" xfId="0"/>
    <xf numFmtId="0" fontId="9" fillId="101" borderId="100" xfId="0"/>
    <xf numFmtId="0" fontId="9" fillId="101" borderId="100" xfId="0"/>
    <xf numFmtId="0" fontId="9" fillId="101" borderId="100" xfId="0"/>
    <xf numFmtId="0" fontId="8" fillId="97" borderId="96" xfId="0">
      <alignment horizontal="center"/>
    </xf>
    <xf numFmtId="0" fontId="9" fillId="101" borderId="100" xfId="0"/>
    <xf numFmtId="0" fontId="9" fillId="101" borderId="100" xfId="0"/>
    <xf numFmtId="0" fontId="9" fillId="101" borderId="100" xfId="0"/>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56" borderId="55" xfId="0">
      <alignment horizontal="left" vertical="center" wrapText="1"/>
    </xf>
    <xf numFmtId="0" fontId="8" fillId="102" borderId="101" xfId="0">
      <alignment horizontal="center" vertical="center" wrapText="1"/>
    </xf>
    <xf numFmtId="0" fontId="8" fillId="103" borderId="102"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8" fillId="63" borderId="62" xfId="0">
      <alignment horizontal="left" vertical="center" wrapText="1"/>
    </xf>
    <xf numFmtId="0" fontId="8" fillId="139" borderId="138" xfId="0">
      <alignment horizontal="center"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98" borderId="97" xfId="0">
      <alignment horizontal="center"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8" fillId="47" borderId="46" xfId="0">
      <alignment horizontal="left" vertical="center" wrapText="1"/>
    </xf>
    <xf numFmtId="0" fontId="8" fillId="98" borderId="97" xfId="0">
      <alignment horizontal="center" vertical="center" wrapText="1"/>
    </xf>
    <xf numFmtId="0" fontId="8" fillId="133" borderId="132" xfId="0">
      <alignment horizontal="left" vertical="center"/>
    </xf>
    <xf numFmtId="0" fontId="8" fillId="54" borderId="53" xfId="0">
      <alignment horizontal="center" vertical="center"/>
    </xf>
    <xf numFmtId="181" fontId="8" fillId="100" borderId="99" xfId="0">
      <alignment horizontal="right" vertical="center"/>
    </xf>
    <xf numFmtId="181" fontId="8" fillId="135" borderId="134"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8" fillId="56" borderId="55" xfId="0">
      <alignment horizontal="left" vertical="center" wrapText="1"/>
    </xf>
    <xf numFmtId="0" fontId="8" fillId="102" borderId="101" xfId="0">
      <alignment horizontal="center" vertical="center" wrapText="1"/>
    </xf>
    <xf numFmtId="0" fontId="8" fillId="133" borderId="132" xfId="0">
      <alignment horizontal="left" vertical="center"/>
    </xf>
    <xf numFmtId="0" fontId="8" fillId="58" borderId="57" xfId="0">
      <alignment horizontal="center" vertical="center"/>
    </xf>
    <xf numFmtId="177" fontId="8" fillId="59" borderId="58" xfId="0">
      <alignment horizontal="right" vertical="center"/>
    </xf>
    <xf numFmtId="177" fontId="8" fillId="59" borderId="58" xfId="0">
      <alignment horizontal="right" vertical="center"/>
    </xf>
    <xf numFmtId="0" fontId="11" fillId="132" borderId="13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63" borderId="62" xfId="0">
      <alignment horizontal="left" vertical="center" wrapText="1"/>
    </xf>
    <xf numFmtId="0" fontId="8" fillId="139" borderId="138" xfId="0">
      <alignment horizontal="center" vertical="center" wrapText="1"/>
    </xf>
    <xf numFmtId="0" fontId="8" fillId="113" borderId="112" xfId="0">
      <alignment horizontal="left" vertical="center"/>
    </xf>
    <xf numFmtId="0" fontId="8" fillId="114" borderId="113" xfId="0">
      <alignment horizontal="center" vertical="center"/>
    </xf>
    <xf numFmtId="0" fontId="8" fillId="66" borderId="65" xfId="0">
      <alignment horizontal="right" vertical="center"/>
    </xf>
    <xf numFmtId="0" fontId="8" fillId="66" borderId="65" xfId="0">
      <alignment horizontal="right" vertical="center"/>
    </xf>
    <xf numFmtId="0" fontId="8" fillId="67" borderId="66"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8" fontId="8" fillId="74" borderId="73" xfId="0">
      <alignment horizontal="right" vertical="center"/>
    </xf>
    <xf numFmtId="178" fontId="8" fillId="74" borderId="73"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56" borderId="55" xfId="0">
      <alignment horizontal="left" vertical="center" wrapText="1"/>
    </xf>
    <xf numFmtId="0" fontId="8" fillId="56" borderId="55"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104" borderId="103" xfId="0">
      <alignment horizontal="left" vertical="center" wrapText="1"/>
    </xf>
    <xf numFmtId="0" fontId="8" fillId="104" borderId="103" xfId="0">
      <alignment horizontal="left" vertical="center" wrapText="1"/>
    </xf>
    <xf numFmtId="0" fontId="8" fillId="140" borderId="139"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104" borderId="103" xfId="0">
      <alignment horizontal="left" vertical="center" wrapText="1"/>
    </xf>
    <xf numFmtId="0" fontId="8" fillId="104" borderId="103" xfId="0">
      <alignment horizontal="left" vertical="center" wrapText="1"/>
    </xf>
    <xf numFmtId="0" fontId="8" fillId="140" borderId="139"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60" borderId="59" xfId="0">
      <alignment horizontal="center" vertical="center"/>
    </xf>
    <xf numFmtId="49" fontId="8" fillId="61" borderId="60" xfId="0">
      <alignment horizontal="left" vertical="center" wrapText="1"/>
    </xf>
    <xf numFmtId="49" fontId="8" fillId="61" borderId="60" xfId="0">
      <alignment horizontal="left" vertical="center" wrapText="1"/>
    </xf>
    <xf numFmtId="49" fontId="8" fillId="61" borderId="60" xfId="0">
      <alignment horizontal="left" vertical="center" wrapText="1"/>
    </xf>
    <xf numFmtId="0" fontId="6" fillId="78" borderId="77" xfId="0"/>
    <xf numFmtId="0" fontId="6" fillId="78" borderId="77" xfId="0"/>
    <xf numFmtId="0" fontId="8" fillId="140" borderId="139" xfId="0">
      <alignment horizontal="left" vertical="center"/>
    </xf>
    <xf numFmtId="0" fontId="8" fillId="54" borderId="53" xfId="0">
      <alignment horizontal="center" vertical="center"/>
    </xf>
    <xf numFmtId="177" fontId="8" fillId="70" borderId="69" xfId="0">
      <alignment horizontal="right" vertical="center"/>
    </xf>
    <xf numFmtId="177" fontId="8" fillId="141" borderId="140" xfId="0">
      <alignment horizontal="right" vertical="center"/>
    </xf>
    <xf numFmtId="0" fontId="11" fillId="142" borderId="141" xfId="0">
      <alignment horizontal="center" vertical="center"/>
    </xf>
    <xf numFmtId="0" fontId="6" fillId="78" borderId="77" xfId="0"/>
    <xf numFmtId="0" fontId="6" fillId="78" borderId="77" xfId="0"/>
    <xf numFmtId="0" fontId="6" fillId="78" borderId="77" xfId="0"/>
    <xf numFmtId="0" fontId="8" fillId="63" borderId="62" xfId="0">
      <alignment horizontal="left" vertical="center" wrapText="1"/>
    </xf>
    <xf numFmtId="0" fontId="8" fillId="63" borderId="62"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77" borderId="76" xfId="0">
      <alignment horizontal="right" vertical="center"/>
    </xf>
    <xf numFmtId="0" fontId="8" fillId="124" borderId="123"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77" borderId="76" xfId="0">
      <alignment horizontal="right" vertical="center"/>
    </xf>
    <xf numFmtId="0" fontId="8" fillId="124" borderId="123"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67" borderId="66" xfId="0">
      <alignment horizontal="center" vertical="center"/>
    </xf>
    <xf numFmtId="49" fontId="8" fillId="68" borderId="67" xfId="0">
      <alignment horizontal="left" vertical="center" wrapText="1"/>
    </xf>
    <xf numFmtId="49" fontId="8" fillId="68" borderId="67" xfId="0">
      <alignment horizontal="left" vertical="center" wrapText="1"/>
    </xf>
    <xf numFmtId="49" fontId="8" fillId="68" borderId="67"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98" borderId="97" xfId="0">
      <alignment horizontal="center"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9" fillId="40" borderId="39" xfId="0">
      <alignment horizontal="left" vertical="center" wrapText="1"/>
    </xf>
    <xf numFmtId="0" fontId="9" fillId="40" borderId="39" xfId="0">
      <alignment horizontal="left" vertical="center" wrapText="1"/>
    </xf>
    <xf numFmtId="0" fontId="9" fillId="43" borderId="42" xfId="0">
      <alignment horizontal="left" vertical="center"/>
    </xf>
    <xf numFmtId="0" fontId="9" fillId="101" borderId="100" xfId="0"/>
    <xf numFmtId="0" fontId="9" fillId="101" borderId="100" xfId="0"/>
    <xf numFmtId="0" fontId="9" fillId="101" borderId="100" xfId="0"/>
    <xf numFmtId="0" fontId="9" fillId="101" borderId="100" xfId="0"/>
    <xf numFmtId="0" fontId="8" fillId="97" borderId="96" xfId="0">
      <alignment horizontal="center"/>
    </xf>
    <xf numFmtId="0" fontId="9" fillId="101" borderId="100" xfId="0"/>
    <xf numFmtId="0" fontId="9" fillId="101" borderId="100" xfId="0"/>
    <xf numFmtId="0" fontId="9" fillId="101" borderId="100" xfId="0"/>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0" fontId="8" fillId="50" borderId="49" xfId="0">
      <alignment horizontal="right" vertical="center"/>
    </xf>
    <xf numFmtId="0" fontId="8" fillId="50" borderId="49" xfId="0">
      <alignment horizontal="right" vertical="center"/>
    </xf>
    <xf numFmtId="0" fontId="8" fillId="51" borderId="5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47" borderId="46" xfId="0">
      <alignment horizontal="left" vertical="center" wrapText="1"/>
    </xf>
    <xf numFmtId="0" fontId="8" fillId="47" borderId="46" xfId="0">
      <alignment horizontal="left" vertical="center" wrapText="1"/>
    </xf>
    <xf numFmtId="0" fontId="8" fillId="99" borderId="98" xfId="0">
      <alignment horizontal="left" vertical="center"/>
    </xf>
    <xf numFmtId="0" fontId="8" fillId="54" borderId="53" xfId="0">
      <alignment horizontal="center" vertical="center"/>
    </xf>
    <xf numFmtId="177" fontId="8" fillId="70" borderId="69" xfId="0">
      <alignment horizontal="right" vertical="center"/>
    </xf>
    <xf numFmtId="177" fontId="8" fillId="70" borderId="69" xfId="0">
      <alignment horizontal="right" vertical="center"/>
    </xf>
    <xf numFmtId="0" fontId="11" fillId="71" borderId="70" xfId="0">
      <alignment horizontal="center" vertical="center"/>
    </xf>
    <xf numFmtId="49" fontId="8" fillId="52" borderId="51" xfId="0">
      <alignment horizontal="left" vertical="center" wrapText="1"/>
    </xf>
    <xf numFmtId="49" fontId="8" fillId="52" borderId="51" xfId="0">
      <alignment horizontal="left" vertical="center" wrapText="1"/>
    </xf>
    <xf numFmtId="49" fontId="8" fillId="52" borderId="51" xfId="0">
      <alignment horizontal="left" vertical="center" wrapText="1"/>
    </xf>
    <xf numFmtId="0" fontId="8" fillId="143" borderId="142" xfId="0"/>
    <xf numFmtId="0" fontId="8" fillId="143" borderId="142" xfId="0"/>
    <xf numFmtId="0" fontId="8" fillId="144" borderId="143" xfId="0">
      <alignment horizontal="left" vertical="center"/>
    </xf>
    <xf numFmtId="0" fontId="8" fillId="143" borderId="142" xfId="0"/>
    <xf numFmtId="0" fontId="8" fillId="143" borderId="142" xfId="0"/>
    <xf numFmtId="0" fontId="8" fillId="143" borderId="142" xfId="0"/>
    <xf numFmtId="0" fontId="8" fillId="145" borderId="144" xfId="0">
      <alignment horizontal="right" vertical="center"/>
    </xf>
    <xf numFmtId="0" fontId="8" fillId="146" borderId="145" xfId="0">
      <alignment horizontal="center"/>
    </xf>
    <xf numFmtId="0" fontId="8" fillId="145" borderId="144" xfId="0">
      <alignment horizontal="right" vertical="center"/>
    </xf>
    <xf numFmtId="0" fontId="8" fillId="145" borderId="144" xfId="0">
      <alignment horizontal="right" vertical="center"/>
    </xf>
    <xf numFmtId="0" fontId="8" fillId="145" borderId="144" xfId="0">
      <alignment horizontal="right" vertical="center"/>
    </xf>
    <xf numFmtId="0" fontId="5" fillId="23" borderId="22" xfId="0">
      <alignment horizontal="center" vertical="center" wrapText="1"/>
    </xf>
    <xf numFmtId="0" fontId="5" fillId="26" borderId="25" xfId="0">
      <alignment horizontal="center" vertical="center"/>
    </xf>
    <xf numFmtId="0" fontId="5" fillId="23" borderId="22" xfId="0">
      <alignment horizontal="center" vertical="center" wrapText="1"/>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147" borderId="146" xfId="0">
      <alignment horizont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30" borderId="29" xfId="0">
      <alignment horizontal="right" vertical="center" wrapText="1"/>
    </xf>
    <xf numFmtId="0" fontId="7" fillId="148" borderId="147" xfId="0">
      <alignment horizontal="right" vertical="center"/>
    </xf>
    <xf numFmtId="0" fontId="7" fillId="30" borderId="29" xfId="0">
      <alignment horizontal="right" vertical="center" wrapText="1"/>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7" borderId="146" xfId="0">
      <alignment horizont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49" fontId="7" fillId="149" borderId="148" xfId="0">
      <alignment horizontal="left" vertical="center" wrapText="1"/>
    </xf>
    <xf numFmtId="0" fontId="7" fillId="150" borderId="149" xfId="0">
      <alignment horizontal="left" vertical="center" wrapText="1"/>
    </xf>
    <xf numFmtId="0" fontId="7" fillId="34" borderId="33" xfId="0">
      <alignment horizontal="right" vertical="center" wrapText="1"/>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2" borderId="151" xfId="0">
      <alignment horizont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10" fillId="39" borderId="38" xfId="0">
      <alignment horizontal="center" vertical="center" wrapText="1"/>
    </xf>
    <xf numFmtId="0" fontId="10" fillId="153" borderId="152" xfId="0">
      <alignment horizontal="center" vertical="center"/>
    </xf>
    <xf numFmtId="0" fontId="10" fillId="39" borderId="38" xfId="0">
      <alignment horizontal="center" vertical="center" wrapText="1"/>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5" borderId="154"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156" borderId="155" xfId="0">
      <alignment horizontal="left" vertical="center"/>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176" fontId="7" fillId="343" borderId="158" xfId="0" applyFill="1">
      <alignment horizontal="right" vertical="center"/>
    </xf>
    <xf numFmtId="0" fontId="10" fillId="160" borderId="159"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56" borderId="55" xfId="0">
      <alignment horizontal="left" vertical="center" wrapText="1"/>
    </xf>
    <xf numFmtId="0" fontId="8" fillId="166" borderId="165" xfId="0">
      <alignment horizontal="center" vertical="center" wrapText="1"/>
    </xf>
    <xf numFmtId="0" fontId="8" fillId="56" borderId="55" xfId="0">
      <alignment horizontal="left" vertical="center" wrapText="1"/>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8" fillId="63" borderId="62" xfId="0">
      <alignment horizontal="left" vertical="center" wrapText="1"/>
    </xf>
    <xf numFmtId="0" fontId="8" fillId="171" borderId="170" xfId="0">
      <alignment horizontal="center" vertical="center" wrapText="1"/>
    </xf>
    <xf numFmtId="0" fontId="8" fillId="63" borderId="62" xfId="0">
      <alignment horizontal="left" vertical="center" wrapText="1"/>
    </xf>
    <xf numFmtId="176" fontId="7" fillId="172" borderId="171" xfId="0">
      <alignment horizontal="righ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14" fillId="175" borderId="174"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6" borderId="165"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8" fillId="45" borderId="44" xfId="0">
      <alignment horizontal="left" vertical="center" wrapText="1"/>
    </xf>
    <xf numFmtId="0" fontId="8" fillId="182" borderId="181" xfId="0">
      <alignment vertical="center" wrapText="1"/>
    </xf>
    <xf numFmtId="0" fontId="8" fillId="47" borderId="46" xfId="0">
      <alignment horizontal="left" vertical="center" wrapText="1"/>
    </xf>
    <xf numFmtId="180" fontId="7" fillId="343" borderId="182" xfId="0" applyFill="1">
      <alignment horizontal="right" vertical="center"/>
    </xf>
    <xf numFmtId="0" fontId="7" fillId="165" borderId="164" xfId="0">
      <alignment horizontal="center" vertical="center"/>
    </xf>
    <xf numFmtId="0" fontId="7" fillId="161" borderId="160" xfId="0">
      <alignment horizontal="right" vertical="center"/>
    </xf>
    <xf numFmtId="0" fontId="7" fillId="184" borderId="183" xfId="0">
      <alignment horizontal="right" vertical="center"/>
    </xf>
    <xf numFmtId="0" fontId="6" fillId="78" borderId="77" xfId="0"/>
    <xf numFmtId="0" fontId="6" fillId="78" borderId="77" xfId="0"/>
    <xf numFmtId="0" fontId="6" fillId="78" borderId="77" xfId="0"/>
    <xf numFmtId="0" fontId="6" fillId="78" borderId="77" xfId="0"/>
    <xf numFmtId="0" fontId="8" fillId="45" borderId="44" xfId="0">
      <alignment horizontal="left" vertical="center" wrapText="1"/>
    </xf>
    <xf numFmtId="0" fontId="6" fillId="185" borderId="184" xfId="0">
      <alignment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84" borderId="183" xfId="0">
      <alignment horizontal="right" vertical="center"/>
    </xf>
    <xf numFmtId="0" fontId="6" fillId="80" borderId="79" xfId="0"/>
    <xf numFmtId="0" fontId="6" fillId="80" borderId="79" xfId="0"/>
    <xf numFmtId="0" fontId="6" fillId="80" borderId="79" xfId="0"/>
    <xf numFmtId="0" fontId="6" fillId="80" borderId="79" xfId="0"/>
    <xf numFmtId="0" fontId="8" fillId="55" borderId="54" xfId="0">
      <alignment horizontal="left" vertical="center" wrapText="1"/>
    </xf>
    <xf numFmtId="0" fontId="6" fillId="185" borderId="184" xfId="0">
      <alignment vertical="center" wrapText="1"/>
    </xf>
    <xf numFmtId="0" fontId="8" fillId="56" borderId="55" xfId="0">
      <alignment horizontal="left" vertical="center" wrapText="1"/>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8" fillId="63" borderId="62" xfId="0">
      <alignment horizontal="left" vertical="center" wrapText="1"/>
    </xf>
    <xf numFmtId="0" fontId="8" fillId="171" borderId="170" xfId="0">
      <alignment horizontal="center" vertical="center" wrapText="1"/>
    </xf>
    <xf numFmtId="0" fontId="8" fillId="63" borderId="62" xfId="0">
      <alignment horizontal="left" vertical="center" wrapText="1"/>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8" fillId="47" borderId="46" xfId="0">
      <alignment horizontal="left" vertical="center" wrapText="1"/>
    </xf>
    <xf numFmtId="0" fontId="8" fillId="158" borderId="157"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84" borderId="183" xfId="0">
      <alignment horizontal="right" vertical="center"/>
    </xf>
    <xf numFmtId="0" fontId="6" fillId="78" borderId="77" xfId="0"/>
    <xf numFmtId="0" fontId="6" fillId="78" borderId="77" xfId="0"/>
    <xf numFmtId="0" fontId="6" fillId="78" borderId="77" xfId="0"/>
    <xf numFmtId="0" fontId="6" fillId="78" borderId="77" xfId="0"/>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84" borderId="183" xfId="0">
      <alignment horizontal="right" vertical="center"/>
    </xf>
    <xf numFmtId="0" fontId="6" fillId="80" borderId="79" xfId="0"/>
    <xf numFmtId="0" fontId="6" fillId="78" borderId="77" xfId="0"/>
    <xf numFmtId="0" fontId="6" fillId="78" borderId="77" xfId="0"/>
    <xf numFmtId="0" fontId="6" fillId="78" borderId="77" xfId="0"/>
    <xf numFmtId="0" fontId="8" fillId="56" borderId="55" xfId="0">
      <alignment horizontal="left" vertical="center" wrapText="1"/>
    </xf>
    <xf numFmtId="0" fontId="8" fillId="166" borderId="165" xfId="0">
      <alignment horizontal="center" vertical="center" wrapText="1"/>
    </xf>
    <xf numFmtId="0" fontId="8" fillId="56" borderId="55" xfId="0">
      <alignment horizontal="left" vertical="center" wrapText="1"/>
    </xf>
    <xf numFmtId="176" fontId="7" fillId="343" borderId="186" xfId="0" applyFill="1">
      <alignment horizontal="righ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8" fillId="63" borderId="62" xfId="0">
      <alignment horizontal="left" vertical="center" wrapText="1"/>
    </xf>
    <xf numFmtId="0" fontId="8" fillId="171" borderId="170" xfId="0">
      <alignment horizontal="center" vertical="center" wrapText="1"/>
    </xf>
    <xf numFmtId="0" fontId="8" fillId="63" borderId="62" xfId="0">
      <alignment horizontal="left" vertical="center" wrapText="1"/>
    </xf>
    <xf numFmtId="176" fontId="7" fillId="343" borderId="188" xfId="0" applyFill="1">
      <alignment horizontal="righ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8" fillId="47" borderId="46" xfId="0">
      <alignment horizontal="left" vertical="center" wrapText="1"/>
    </xf>
    <xf numFmtId="0" fontId="8" fillId="164" borderId="163" xfId="0">
      <alignment horizontal="center" vertical="center" wrapText="1"/>
    </xf>
    <xf numFmtId="0" fontId="8" fillId="47" borderId="46"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8" fillId="47" borderId="46" xfId="0">
      <alignment horizontal="left" vertical="center" wrapText="1"/>
    </xf>
    <xf numFmtId="0" fontId="8" fillId="178" borderId="177" xfId="0">
      <alignment horizontal="center" vertical="center" wrapText="1"/>
    </xf>
    <xf numFmtId="0" fontId="8" fillId="47" borderId="46"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90" borderId="189" xfId="0">
      <alignment wrapText="1"/>
    </xf>
    <xf numFmtId="0" fontId="7" fillId="191" borderId="190" xfId="0"/>
    <xf numFmtId="0" fontId="7" fillId="190" borderId="189" xfId="0">
      <alignment wrapText="1"/>
    </xf>
    <xf numFmtId="0" fontId="7" fillId="343" borderId="191" xfId="0" applyFill="1">
      <alignment horizontal="right" vertical="center"/>
    </xf>
    <xf numFmtId="0" fontId="7" fillId="191" borderId="190" xfId="0"/>
    <xf numFmtId="0" fontId="7" fillId="191" borderId="190" xfId="0"/>
    <xf numFmtId="0" fontId="7" fillId="193" borderId="192" xfId="0">
      <alignment horizontal="right" vertical="center"/>
    </xf>
    <xf numFmtId="0" fontId="7" fillId="194" borderId="193" xfId="0">
      <alignment horizontal="center" vertical="center"/>
    </xf>
    <xf numFmtId="0" fontId="7" fillId="193" borderId="192" xfId="0">
      <alignment horizontal="right" vertical="center"/>
    </xf>
    <xf numFmtId="0" fontId="7" fillId="193" borderId="192" xfId="0">
      <alignment horizontal="right" vertical="center"/>
    </xf>
    <xf numFmtId="0" fontId="7" fillId="193" borderId="192" xfId="0">
      <alignment horizontal="right"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47" borderId="146" xfId="0">
      <alignment horizont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47" borderId="146" xfId="0">
      <alignment horizontal="center"/>
    </xf>
    <xf numFmtId="0" fontId="7" fillId="196" borderId="195" xfId="0">
      <alignment horizontal="right"/>
    </xf>
    <xf numFmtId="0" fontId="7" fillId="196" borderId="195" xfId="0">
      <alignment horizontal="right"/>
    </xf>
    <xf numFmtId="0" fontId="7" fillId="196" borderId="195" xfId="0">
      <alignment horizontal="right"/>
    </xf>
    <xf numFmtId="49" fontId="7" fillId="149" borderId="148" xfId="0">
      <alignment horizontal="left" vertical="center" wrapText="1"/>
    </xf>
    <xf numFmtId="0" fontId="7" fillId="197" borderId="196" xfId="0"/>
    <xf numFmtId="0" fontId="7" fillId="197" borderId="196" xfId="0"/>
    <xf numFmtId="0" fontId="7" fillId="197" borderId="196" xfId="0"/>
    <xf numFmtId="0" fontId="7" fillId="197" borderId="196" xfId="0"/>
    <xf numFmtId="0" fontId="7" fillId="197" borderId="196" xfId="0"/>
    <xf numFmtId="0" fontId="7" fillId="197" borderId="196" xfId="0"/>
    <xf numFmtId="0" fontId="7" fillId="152" borderId="151" xfId="0">
      <alignment horizontal="center"/>
    </xf>
    <xf numFmtId="0" fontId="7" fillId="198" borderId="197" xfId="0">
      <alignment horizontal="right"/>
    </xf>
    <xf numFmtId="0" fontId="7" fillId="198" borderId="197" xfId="0">
      <alignment horizontal="right"/>
    </xf>
    <xf numFmtId="0" fontId="7" fillId="198" borderId="197" xfId="0">
      <alignment horizontal="right"/>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2" borderId="20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165" borderId="164" xfId="0">
      <alignment horizontal="center"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165" borderId="164" xfId="0">
      <alignment horizontal="center"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165" borderId="164" xfId="0">
      <alignment horizontal="center"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165" borderId="164" xfId="0">
      <alignment horizontal="center"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8" fillId="105" borderId="104" xfId="0">
      <alignment horizontal="center" vertical="center" wrapText="1"/>
    </xf>
    <xf numFmtId="0" fontId="8" fillId="105" borderId="104" xfId="0">
      <alignment horizontal="center" vertical="center" wrapText="1"/>
    </xf>
    <xf numFmtId="0" fontId="8" fillId="207" borderId="206" xfId="0">
      <alignment vertical="center"/>
    </xf>
    <xf numFmtId="176" fontId="7" fillId="343" borderId="207" xfId="0" applyFill="1">
      <alignment horizontal="right" vertical="center"/>
    </xf>
    <xf numFmtId="0" fontId="7" fillId="209" borderId="208" xfId="0">
      <alignment horizontal="center" vertical="center"/>
    </xf>
    <xf numFmtId="181" fontId="7" fillId="210" borderId="209" xfId="0">
      <alignment horizontal="right" vertical="center"/>
    </xf>
    <xf numFmtId="181" fontId="7" fillId="210" borderId="209"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6" fillId="211" borderId="210" xfId="0">
      <alignment horizontal="center" vertical="center" wrapText="1"/>
    </xf>
    <xf numFmtId="0" fontId="6" fillId="211" borderId="210" xfId="0">
      <alignment horizontal="center" vertical="center" wrapText="1"/>
    </xf>
    <xf numFmtId="0" fontId="8" fillId="207" borderId="206" xfId="0">
      <alignment vertical="center"/>
    </xf>
    <xf numFmtId="0" fontId="7" fillId="209" borderId="208" xfId="0">
      <alignment horizontal="center" vertical="center"/>
    </xf>
    <xf numFmtId="181" fontId="7" fillId="212" borderId="211" xfId="0">
      <alignment horizontal="right" vertical="center"/>
    </xf>
    <xf numFmtId="181" fontId="7" fillId="212" borderId="211" xfId="0">
      <alignment horizontal="right" vertical="center"/>
    </xf>
    <xf numFmtId="0" fontId="6" fillId="136" borderId="135" xfId="0">
      <alignment horizontal="center"/>
    </xf>
    <xf numFmtId="0" fontId="6" fillId="80" borderId="79" xfId="0"/>
    <xf numFmtId="0" fontId="6" fillId="80" borderId="79" xfId="0"/>
    <xf numFmtId="0" fontId="6" fillId="80" borderId="79" xfId="0"/>
    <xf numFmtId="0" fontId="6" fillId="211" borderId="210" xfId="0">
      <alignment horizontal="center" vertical="center" wrapText="1"/>
    </xf>
    <xf numFmtId="0" fontId="6" fillId="211" borderId="210" xfId="0">
      <alignment horizontal="center" vertical="center" wrapText="1"/>
    </xf>
    <xf numFmtId="0" fontId="8" fillId="207" borderId="206" xfId="0">
      <alignment vertical="center"/>
    </xf>
    <xf numFmtId="0" fontId="7" fillId="213" borderId="212"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6" fillId="211" borderId="210" xfId="0">
      <alignment horizontal="center" vertical="center" wrapText="1"/>
    </xf>
    <xf numFmtId="0" fontId="6" fillId="211" borderId="210" xfId="0">
      <alignment horizontal="center" vertical="center" wrapText="1"/>
    </xf>
    <xf numFmtId="0" fontId="8" fillId="207" borderId="206" xfId="0">
      <alignment vertical="center"/>
    </xf>
    <xf numFmtId="176" fontId="7" fillId="214" borderId="213" xfId="0">
      <alignment horizontal="right" vertical="center"/>
    </xf>
    <xf numFmtId="0" fontId="7" fillId="209" borderId="208" xfId="0">
      <alignment horizontal="center" vertical="center"/>
    </xf>
    <xf numFmtId="181" fontId="7" fillId="210" borderId="209" xfId="0">
      <alignment horizontal="right" vertical="center"/>
    </xf>
    <xf numFmtId="181" fontId="7" fillId="210" borderId="209"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6" fillId="211" borderId="210" xfId="0">
      <alignment horizontal="center" vertical="center" wrapText="1"/>
    </xf>
    <xf numFmtId="0" fontId="6" fillId="211" borderId="210" xfId="0">
      <alignment horizontal="center" vertical="center" wrapText="1"/>
    </xf>
    <xf numFmtId="0" fontId="8" fillId="207" borderId="206" xfId="0">
      <alignment vertical="center"/>
    </xf>
    <xf numFmtId="0" fontId="7" fillId="209" borderId="208" xfId="0">
      <alignment horizontal="center" vertical="center"/>
    </xf>
    <xf numFmtId="181" fontId="7" fillId="212" borderId="211" xfId="0">
      <alignment horizontal="right" vertical="center"/>
    </xf>
    <xf numFmtId="181" fontId="7" fillId="212" borderId="211" xfId="0">
      <alignment horizontal="right" vertical="center"/>
    </xf>
    <xf numFmtId="0" fontId="6" fillId="136" borderId="135" xfId="0">
      <alignment horizontal="center"/>
    </xf>
    <xf numFmtId="0" fontId="6" fillId="80" borderId="79" xfId="0"/>
    <xf numFmtId="0" fontId="6" fillId="80" borderId="79" xfId="0"/>
    <xf numFmtId="0" fontId="6" fillId="80" borderId="79" xfId="0"/>
    <xf numFmtId="0" fontId="6" fillId="78" borderId="77" xfId="0"/>
    <xf numFmtId="0" fontId="6" fillId="78" borderId="77" xfId="0"/>
    <xf numFmtId="0" fontId="8" fillId="215" borderId="214" xfId="0">
      <alignment vertical="center"/>
    </xf>
    <xf numFmtId="176" fontId="7" fillId="343" borderId="215" xfId="0" applyFill="1">
      <alignment horizontal="right" vertical="center"/>
    </xf>
    <xf numFmtId="0" fontId="7" fillId="217" borderId="21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8" fontId="15" fillId="221" borderId="220" xfId="0">
      <alignment horizontal="righ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8" fontId="15" fillId="223" borderId="222" xfId="0">
      <alignment horizontal="righ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80" borderId="79" xfId="0"/>
    <xf numFmtId="0" fontId="6" fillId="80" borderId="79" xfId="0"/>
    <xf numFmtId="0" fontId="6" fillId="80" borderId="79" xfId="0"/>
    <xf numFmtId="0" fontId="6" fillId="80" borderId="79" xfId="0"/>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2" borderId="201" xfId="0">
      <alignment horizontal="righ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80" borderId="79" xfId="0"/>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27" borderId="226" xfId="0">
      <alignment horizontal="left" vertical="center"/>
    </xf>
    <xf numFmtId="176" fontId="7" fillId="202" borderId="201" xfId="0">
      <alignment horizontal="righ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2" borderId="20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2" borderId="201" xfId="0">
      <alignment horizontal="righ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80" borderId="79" xfId="0"/>
    <xf numFmtId="0" fontId="6" fillId="80" borderId="79" xfId="0"/>
    <xf numFmtId="0" fontId="6" fillId="80" borderId="79" xfId="0"/>
    <xf numFmtId="0" fontId="6" fillId="80" borderId="79" xfId="0"/>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8" fontId="7" fillId="230" borderId="229" xfId="0">
      <alignment horizontal="right" vertical="center"/>
    </xf>
    <xf numFmtId="178" fontId="7" fillId="230" borderId="229" xfId="0">
      <alignment horizontal="right" vertical="center"/>
    </xf>
    <xf numFmtId="49" fontId="14" fillId="231" borderId="230" xfId="0">
      <alignment horizontal="left"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27" borderId="226" xfId="0">
      <alignment horizontal="left" vertical="center"/>
    </xf>
    <xf numFmtId="176" fontId="7" fillId="202" borderId="201" xfId="0">
      <alignment horizontal="righ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2" borderId="20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2" borderId="20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2" borderId="20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1" borderId="200" xfId="0">
      <alignment horizontal="left" vertical="center"/>
    </xf>
    <xf numFmtId="176" fontId="7" fillId="203" borderId="202"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232" borderId="231"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232" borderId="231"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232" borderId="231"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232" borderId="231"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232" borderId="231"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80" borderId="79" xfId="0"/>
    <xf numFmtId="0" fontId="6" fillId="80" borderId="79" xfId="0"/>
    <xf numFmtId="0" fontId="6" fillId="80" borderId="79" xfId="0"/>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8" fontId="7" fillId="230" borderId="229" xfId="0">
      <alignment horizontal="right" vertical="center"/>
    </xf>
    <xf numFmtId="178" fontId="7" fillId="230" borderId="229" xfId="0">
      <alignment horizontal="right" vertical="center"/>
    </xf>
    <xf numFmtId="49" fontId="14" fillId="233" borderId="232"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219" borderId="218" xfId="0">
      <alignment horizontal="left" vertical="center"/>
    </xf>
    <xf numFmtId="0" fontId="7" fillId="173" borderId="172" xfId="0">
      <alignment horizontal="center" vertical="center"/>
    </xf>
    <xf numFmtId="178" fontId="7" fillId="234" borderId="233" xfId="0">
      <alignment horizontal="right" vertical="center"/>
    </xf>
    <xf numFmtId="178" fontId="7" fillId="234" borderId="233" xfId="0">
      <alignment horizontal="right" vertical="center"/>
    </xf>
    <xf numFmtId="49" fontId="14" fillId="180" borderId="179"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8" fillId="236" borderId="235" xfId="0">
      <alignment vertical="center" wrapText="1"/>
    </xf>
    <xf numFmtId="0" fontId="8" fillId="104" borderId="103" xfId="0">
      <alignment horizontal="left" vertical="center" wrapText="1"/>
    </xf>
    <xf numFmtId="0" fontId="8" fillId="215" borderId="214" xfId="0">
      <alignmen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6" fillId="237" borderId="236" xfId="0">
      <alignment vertical="center" wrapText="1"/>
    </xf>
    <xf numFmtId="0" fontId="6" fillId="238" borderId="237" xfId="0">
      <alignment horizontal="left" vertical="center" wrapText="1"/>
    </xf>
    <xf numFmtId="0" fontId="8" fillId="215" borderId="214" xfId="0">
      <alignmen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6" fillId="237" borderId="236" xfId="0">
      <alignment vertical="center" wrapText="1"/>
    </xf>
    <xf numFmtId="0" fontId="6" fillId="238" borderId="237" xfId="0">
      <alignment horizontal="left" vertical="center" wrapText="1"/>
    </xf>
    <xf numFmtId="0" fontId="8" fillId="215" borderId="214" xfId="0">
      <alignmen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80" borderId="79" xfId="0"/>
    <xf numFmtId="0" fontId="6" fillId="78" borderId="77" xfId="0"/>
    <xf numFmtId="0" fontId="6" fillId="78" borderId="77" xfId="0"/>
    <xf numFmtId="0" fontId="6" fillId="78" borderId="77" xfId="0"/>
    <xf numFmtId="0" fontId="6" fillId="237" borderId="236" xfId="0">
      <alignment vertical="center" wrapText="1"/>
    </xf>
    <xf numFmtId="0" fontId="6" fillId="238" borderId="237" xfId="0">
      <alignment horizontal="left" vertical="center" wrapText="1"/>
    </xf>
    <xf numFmtId="0" fontId="8" fillId="215" borderId="214" xfId="0">
      <alignment vertical="center"/>
    </xf>
    <xf numFmtId="0" fontId="7" fillId="167" borderId="166" xfId="0">
      <alignment horizontal="center" vertical="center"/>
    </xf>
    <xf numFmtId="178" fontId="7" fillId="230" borderId="229" xfId="0">
      <alignment horizontal="right" vertical="center"/>
    </xf>
    <xf numFmtId="178" fontId="7" fillId="230" borderId="229" xfId="0">
      <alignment horizontal="right" vertical="center"/>
    </xf>
    <xf numFmtId="49" fontId="14" fillId="239" borderId="238"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219" borderId="218" xfId="0">
      <alignment horizontal="left" vertical="center"/>
    </xf>
    <xf numFmtId="0" fontId="7" fillId="173" borderId="172" xfId="0">
      <alignment horizontal="center" vertical="center"/>
    </xf>
    <xf numFmtId="178" fontId="7" fillId="234" borderId="233" xfId="0">
      <alignment horizontal="right" vertical="center"/>
    </xf>
    <xf numFmtId="178" fontId="7" fillId="234" borderId="233" xfId="0">
      <alignment horizontal="right" vertical="center"/>
    </xf>
    <xf numFmtId="49" fontId="14" fillId="239" borderId="238"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8" fontId="7" fillId="228" borderId="227" xfId="0">
      <alignment horizontal="right" vertical="center"/>
    </xf>
    <xf numFmtId="178" fontId="7" fillId="228" borderId="227" xfId="0">
      <alignment horizontal="right" vertical="center"/>
    </xf>
    <xf numFmtId="49" fontId="14" fillId="239" borderId="238"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219" borderId="218" xfId="0">
      <alignment horizontal="left" vertical="center"/>
    </xf>
    <xf numFmtId="0" fontId="7" fillId="173" borderId="172"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5" fillId="23" borderId="22" xfId="0">
      <alignment horizontal="center" vertical="center" wrapText="1"/>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240" borderId="239"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30" borderId="29" xfId="0">
      <alignment horizontal="right" vertical="center" wrapText="1"/>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240" borderId="239" xfId="0">
      <alignment horizontal="center"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49" fontId="7" fillId="149" borderId="148" xfId="0">
      <alignment horizontal="left" vertical="center" wrapText="1"/>
    </xf>
    <xf numFmtId="0" fontId="7" fillId="150" borderId="149" xfId="0">
      <alignment horizontal="left" vertical="center" wrapText="1"/>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241" borderId="240" xfId="0">
      <alignment horizontal="center"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10" fillId="39" borderId="38" xfId="0">
      <alignment horizontal="center" vertical="center" wrapText="1"/>
    </xf>
    <xf numFmtId="0" fontId="10" fillId="153" borderId="152"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5" borderId="154"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2" borderId="24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10" fillId="160" borderId="159"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4" borderId="203" xfId="0">
      <alignment horizontal="left" vertical="center" wrapText="1"/>
    </xf>
    <xf numFmtId="0" fontId="7" fillId="245" borderId="24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14" fillId="175" borderId="174"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2" borderId="24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2" borderId="24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49" fontId="7" fillId="248" borderId="247"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2" borderId="24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3" borderId="242" xfId="0">
      <alignment horizontal="center"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4" borderId="243" xfId="0">
      <alignment horizontal="center"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4" borderId="243" xfId="0">
      <alignment horizontal="center"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7" borderId="246" xfId="0">
      <alignment horizontal="center"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90" borderId="189" xfId="0">
      <alignment wrapText="1"/>
    </xf>
    <xf numFmtId="0" fontId="7" fillId="191" borderId="190" xfId="0"/>
    <xf numFmtId="0" fontId="7" fillId="191" borderId="190" xfId="0"/>
    <xf numFmtId="0" fontId="7" fillId="191" borderId="190" xfId="0"/>
    <xf numFmtId="0" fontId="7" fillId="191" borderId="190" xfId="0"/>
    <xf numFmtId="0" fontId="7" fillId="193" borderId="192" xfId="0">
      <alignment horizontal="right" vertical="center"/>
    </xf>
    <xf numFmtId="0" fontId="7" fillId="194" borderId="193" xfId="0">
      <alignment horizontal="center" vertical="center"/>
    </xf>
    <xf numFmtId="0" fontId="7" fillId="193" borderId="192" xfId="0">
      <alignment horizontal="right" vertical="center"/>
    </xf>
    <xf numFmtId="0" fontId="7" fillId="193" borderId="192" xfId="0">
      <alignment horizontal="right" vertical="center"/>
    </xf>
    <xf numFmtId="0" fontId="7" fillId="193" borderId="192" xfId="0">
      <alignment horizontal="right"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47" borderId="146" xfId="0">
      <alignment horizont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47" borderId="146" xfId="0">
      <alignment horizontal="center"/>
    </xf>
    <xf numFmtId="0" fontId="7" fillId="196" borderId="195" xfId="0">
      <alignment horizontal="right"/>
    </xf>
    <xf numFmtId="0" fontId="7" fillId="196" borderId="195" xfId="0">
      <alignment horizontal="right"/>
    </xf>
    <xf numFmtId="0" fontId="7" fillId="196" borderId="195" xfId="0">
      <alignment horizontal="right"/>
    </xf>
    <xf numFmtId="49" fontId="7" fillId="149" borderId="148" xfId="0">
      <alignment horizontal="left" vertical="center" wrapText="1"/>
    </xf>
    <xf numFmtId="0" fontId="7" fillId="197" borderId="196" xfId="0"/>
    <xf numFmtId="0" fontId="7" fillId="197" borderId="196" xfId="0"/>
    <xf numFmtId="0" fontId="7" fillId="197" borderId="196" xfId="0"/>
    <xf numFmtId="0" fontId="7" fillId="197" borderId="196" xfId="0"/>
    <xf numFmtId="0" fontId="7" fillId="197" borderId="196" xfId="0"/>
    <xf numFmtId="0" fontId="7" fillId="197" borderId="196" xfId="0"/>
    <xf numFmtId="0" fontId="7" fillId="152" borderId="151" xfId="0">
      <alignment horizontal="center"/>
    </xf>
    <xf numFmtId="0" fontId="7" fillId="198" borderId="197" xfId="0">
      <alignment horizontal="right"/>
    </xf>
    <xf numFmtId="0" fontId="7" fillId="198" borderId="197" xfId="0">
      <alignment horizontal="right"/>
    </xf>
    <xf numFmtId="0" fontId="7" fillId="198" borderId="197" xfId="0">
      <alignment horizontal="right"/>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49" fontId="10" fillId="251" borderId="250"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165" borderId="164" xfId="0">
      <alignment horizontal="center"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165" borderId="164" xfId="0">
      <alignment horizontal="center"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165" borderId="164" xfId="0">
      <alignment horizontal="center"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177" fontId="7" fillId="179" borderId="178"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52" borderId="251" xfId="0">
      <alignment horizontal="left" vertical="center" wrapText="1"/>
    </xf>
    <xf numFmtId="0" fontId="7" fillId="253" borderId="252" xfId="0">
      <alignment horizontal="center" vertical="center" wrapText="1"/>
    </xf>
    <xf numFmtId="0" fontId="7" fillId="254" borderId="253" xfId="0">
      <alignment horizontal="left" vertical="center"/>
    </xf>
    <xf numFmtId="0" fontId="7" fillId="209" borderId="208" xfId="0">
      <alignment horizontal="center" vertical="center"/>
    </xf>
    <xf numFmtId="177" fontId="7" fillId="255" borderId="254" xfId="0">
      <alignment horizontal="right" vertical="center"/>
    </xf>
    <xf numFmtId="177" fontId="7" fillId="255" borderId="254" xfId="0">
      <alignment horizontal="right" vertical="center"/>
    </xf>
    <xf numFmtId="49" fontId="14" fillId="256" borderId="255" xfId="0">
      <alignment horizontal="center" vertical="center" wrapText="1"/>
    </xf>
    <xf numFmtId="49" fontId="7" fillId="257" borderId="256" xfId="0">
      <alignment horizontal="left" vertical="center" wrapText="1"/>
    </xf>
    <xf numFmtId="49" fontId="7" fillId="258" borderId="257" xfId="0">
      <alignment horizontal="left" vertical="center" wrapText="1"/>
    </xf>
    <xf numFmtId="49" fontId="7" fillId="181" borderId="180" xfId="0">
      <alignment horizontal="left" vertical="center" wrapText="1"/>
    </xf>
    <xf numFmtId="0" fontId="7" fillId="252" borderId="251" xfId="0">
      <alignment horizontal="left" vertical="center" wrapText="1"/>
    </xf>
    <xf numFmtId="0" fontId="7" fillId="253" borderId="252" xfId="0">
      <alignment horizontal="center" vertical="center" wrapText="1"/>
    </xf>
    <xf numFmtId="0" fontId="7" fillId="254" borderId="253" xfId="0">
      <alignment horizontal="left" vertical="center"/>
    </xf>
    <xf numFmtId="0" fontId="7" fillId="209" borderId="208" xfId="0">
      <alignment horizontal="center" vertical="center"/>
    </xf>
    <xf numFmtId="177" fontId="7" fillId="255" borderId="254" xfId="0">
      <alignment horizontal="right" vertical="center"/>
    </xf>
    <xf numFmtId="177" fontId="7" fillId="255" borderId="254" xfId="0">
      <alignment horizontal="right" vertical="center"/>
    </xf>
    <xf numFmtId="49" fontId="14" fillId="256" borderId="255" xfId="0">
      <alignment horizontal="center" vertical="center" wrapText="1"/>
    </xf>
    <xf numFmtId="49" fontId="7" fillId="257" borderId="256" xfId="0">
      <alignment horizontal="left" vertical="center" wrapText="1"/>
    </xf>
    <xf numFmtId="49" fontId="7" fillId="258" borderId="257" xfId="0">
      <alignment horizontal="left" vertical="center" wrapText="1"/>
    </xf>
    <xf numFmtId="49" fontId="7" fillId="181" borderId="180" xfId="0">
      <alignment horizontal="left" vertical="center" wrapText="1"/>
    </xf>
    <xf numFmtId="0" fontId="7" fillId="252" borderId="251" xfId="0">
      <alignment horizontal="left" vertical="center" wrapText="1"/>
    </xf>
    <xf numFmtId="0" fontId="7" fillId="253" borderId="252" xfId="0">
      <alignment horizontal="center" vertical="center" wrapText="1"/>
    </xf>
    <xf numFmtId="0" fontId="7" fillId="254" borderId="253" xfId="0">
      <alignment horizontal="left" vertical="center"/>
    </xf>
    <xf numFmtId="0" fontId="7" fillId="209" borderId="208" xfId="0">
      <alignment horizontal="center" vertical="center"/>
    </xf>
    <xf numFmtId="0" fontId="7" fillId="259" borderId="258" xfId="0">
      <alignment horizontal="right" vertical="center"/>
    </xf>
    <xf numFmtId="0" fontId="7" fillId="259" borderId="258" xfId="0">
      <alignment horizontal="right" vertical="center"/>
    </xf>
    <xf numFmtId="0" fontId="7" fillId="260" borderId="259" xfId="0">
      <alignment horizontal="center" vertical="center"/>
    </xf>
    <xf numFmtId="49" fontId="7" fillId="257" borderId="256" xfId="0">
      <alignment horizontal="left" vertical="center" wrapText="1"/>
    </xf>
    <xf numFmtId="49" fontId="7" fillId="258" borderId="257" xfId="0">
      <alignment horizontal="left" vertical="center" wrapText="1"/>
    </xf>
    <xf numFmtId="49" fontId="7" fillId="181" borderId="180" xfId="0">
      <alignment horizontal="left" vertical="center" wrapText="1"/>
    </xf>
    <xf numFmtId="0" fontId="6" fillId="78" borderId="77" xfId="0"/>
    <xf numFmtId="0" fontId="6" fillId="78" borderId="77" xfId="0"/>
    <xf numFmtId="0" fontId="7" fillId="254" borderId="253" xfId="0">
      <alignment horizontal="left" vertical="center"/>
    </xf>
    <xf numFmtId="0" fontId="7" fillId="209" borderId="208" xfId="0">
      <alignment horizontal="center" vertical="center"/>
    </xf>
    <xf numFmtId="178" fontId="7" fillId="261" borderId="260" xfId="0">
      <alignment horizontal="right" vertical="center"/>
    </xf>
    <xf numFmtId="178" fontId="7" fillId="261" borderId="260" xfId="0">
      <alignment horizontal="right" vertical="center"/>
    </xf>
    <xf numFmtId="49" fontId="14" fillId="262" borderId="261" xfId="0">
      <alignment horizontal="left" vertical="center" wrapText="1"/>
    </xf>
    <xf numFmtId="49" fontId="7" fillId="257" borderId="256" xfId="0">
      <alignment horizontal="left" vertical="center" wrapText="1"/>
    </xf>
    <xf numFmtId="49" fontId="7" fillId="258" borderId="257" xfId="0">
      <alignment horizontal="left" vertical="center" wrapText="1"/>
    </xf>
    <xf numFmtId="49" fontId="7" fillId="181" borderId="180" xfId="0">
      <alignment horizontal="left" vertical="center" wrapText="1"/>
    </xf>
    <xf numFmtId="0" fontId="10" fillId="263" borderId="262" xfId="0">
      <alignment horizontal="left" vertical="center" wrapText="1"/>
    </xf>
    <xf numFmtId="0" fontId="10" fillId="263" borderId="262" xfId="0">
      <alignment horizontal="left" vertical="center" wrapText="1"/>
    </xf>
    <xf numFmtId="0" fontId="10" fillId="264" borderId="263" xfId="0">
      <alignment horizontal="left" vertical="center"/>
    </xf>
    <xf numFmtId="0" fontId="10" fillId="265" borderId="264" xfId="0"/>
    <xf numFmtId="0" fontId="10" fillId="265" borderId="264" xfId="0"/>
    <xf numFmtId="0" fontId="10" fillId="265" borderId="264" xfId="0"/>
    <xf numFmtId="0" fontId="10" fillId="265" borderId="264" xfId="0"/>
    <xf numFmtId="0" fontId="7" fillId="266" borderId="265" xfId="0">
      <alignment horizontal="center"/>
    </xf>
    <xf numFmtId="0" fontId="10" fillId="265" borderId="264" xfId="0"/>
    <xf numFmtId="0" fontId="10" fillId="224" borderId="223" xfId="0"/>
    <xf numFmtId="0" fontId="10" fillId="224" borderId="223"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178" fontId="7" fillId="343" borderId="266" xfId="0" applyFill="1">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5" borderId="224" xfId="0">
      <alignment horizontal="right" vertical="center"/>
    </xf>
    <xf numFmtId="49" fontId="7" fillId="248" borderId="247"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91" borderId="190" xfId="0"/>
    <xf numFmtId="0" fontId="7" fillId="191" borderId="190" xfId="0"/>
    <xf numFmtId="0" fontId="7" fillId="268" borderId="267" xfId="0">
      <alignment horizontal="left" vertical="center"/>
    </xf>
    <xf numFmtId="0" fontId="7" fillId="191" borderId="190" xfId="0"/>
    <xf numFmtId="0" fontId="7" fillId="191" borderId="190" xfId="0"/>
    <xf numFmtId="0" fontId="7" fillId="191" borderId="190" xfId="0"/>
    <xf numFmtId="0" fontId="7" fillId="269" borderId="268" xfId="0">
      <alignment horizontal="right" vertical="center"/>
    </xf>
    <xf numFmtId="0" fontId="7" fillId="270" borderId="269" xfId="0">
      <alignment horizontal="center"/>
    </xf>
    <xf numFmtId="0" fontId="7" fillId="269" borderId="268" xfId="0">
      <alignment horizontal="right" vertical="center"/>
    </xf>
    <xf numFmtId="0" fontId="7" fillId="269" borderId="268" xfId="0">
      <alignment horizontal="right" vertical="center"/>
    </xf>
    <xf numFmtId="0" fontId="7" fillId="269" borderId="268" xfId="0">
      <alignment horizontal="right"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240" borderId="239"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240" borderId="239" xfId="0">
      <alignment horizontal="center"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49" fontId="7" fillId="149" borderId="148" xfId="0">
      <alignment horizontal="left" vertical="center" wrapText="1"/>
    </xf>
    <xf numFmtId="0" fontId="7" fillId="150" borderId="149" xfId="0">
      <alignment horizontal="left" vertical="center" wrapText="1"/>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241" borderId="240" xfId="0">
      <alignment horizontal="center"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10" fillId="154" borderId="153" xfId="0">
      <alignment horizontal="center" vertical="center"/>
    </xf>
    <xf numFmtId="0" fontId="10" fillId="153" borderId="152"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5" borderId="154"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2" borderId="24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00" borderId="199" xfId="0">
      <alignment horizontal="left" vertical="center"/>
    </xf>
    <xf numFmtId="0" fontId="7" fillId="243" borderId="242" xfId="0">
      <alignment horizontal="center" vertical="center" wrapText="1"/>
    </xf>
    <xf numFmtId="0" fontId="7" fillId="163" borderId="162" xfId="0">
      <alignment horizontal="left" vertical="center" wrapText="1"/>
    </xf>
    <xf numFmtId="0" fontId="10" fillId="160" borderId="159"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78" borderId="77" xfId="0"/>
    <xf numFmtId="0" fontId="6" fillId="78" borderId="77" xfId="0"/>
    <xf numFmtId="0" fontId="6" fillId="78" borderId="77" xfId="0"/>
    <xf numFmtId="0" fontId="6" fillId="78" borderId="77" xfId="0"/>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80" borderId="79" xfId="0"/>
    <xf numFmtId="0" fontId="6" fillId="80" borderId="79" xfId="0"/>
    <xf numFmtId="0" fontId="6" fillId="80" borderId="79" xfId="0"/>
    <xf numFmtId="0" fontId="6" fillId="80" borderId="79" xfId="0"/>
    <xf numFmtId="0" fontId="7" fillId="206" borderId="205" xfId="0">
      <alignment horizontal="left" vertical="center"/>
    </xf>
    <xf numFmtId="0" fontId="7" fillId="245" borderId="244" xfId="0">
      <alignment horizontal="center" vertical="center" wrapText="1"/>
    </xf>
    <xf numFmtId="0" fontId="7" fillId="204" borderId="203" xfId="0">
      <alignment horizontal="left" vertical="center" wrapText="1"/>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7" fillId="272" borderId="271" xfId="0">
      <alignment horizontal="center"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2" borderId="24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2" borderId="24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3" borderId="242" xfId="0">
      <alignment horizontal="center"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4" borderId="243" xfId="0">
      <alignment horizontal="center"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7" borderId="246" xfId="0">
      <alignment horizontal="center"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16" fillId="273" borderId="27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16" fillId="274" borderId="27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200" borderId="199"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180" fontId="7" fillId="343" borderId="274" xfId="0" applyFill="1">
      <alignment horizontal="right" vertical="center"/>
    </xf>
    <xf numFmtId="0" fontId="7" fillId="209" borderId="208" xfId="0">
      <alignment horizontal="center" vertical="center"/>
    </xf>
    <xf numFmtId="0" fontId="7" fillId="259" borderId="258" xfId="0">
      <alignment horizontal="right" vertical="center"/>
    </xf>
    <xf numFmtId="0" fontId="7" fillId="259" borderId="258"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180" fontId="7" fillId="343" borderId="275" xfId="0" applyFill="1">
      <alignment horizontal="right" vertical="center"/>
    </xf>
    <xf numFmtId="0" fontId="7" fillId="209" borderId="208" xfId="0">
      <alignment horizontal="center" vertical="center"/>
    </xf>
    <xf numFmtId="0" fontId="7" fillId="277" borderId="276" xfId="0">
      <alignment horizontal="right" vertical="center"/>
    </xf>
    <xf numFmtId="0" fontId="7" fillId="277" borderId="276"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4" borderId="203" xfId="0">
      <alignment horizontal="left" vertical="center" wrapText="1"/>
    </xf>
    <xf numFmtId="0" fontId="7" fillId="278" borderId="277" xfId="0">
      <alignment horizontal="left" vertical="center"/>
    </xf>
    <xf numFmtId="176" fontId="7" fillId="343" borderId="278" xfId="0" applyFill="1">
      <alignment horizontal="right" vertical="center"/>
    </xf>
    <xf numFmtId="0" fontId="7" fillId="213" borderId="212" xfId="0">
      <alignment horizontal="center" vertical="center"/>
    </xf>
    <xf numFmtId="177" fontId="7" fillId="179" borderId="178" xfId="0">
      <alignment horizontal="right" vertical="center"/>
    </xf>
    <xf numFmtId="177" fontId="7" fillId="168" borderId="167"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219" borderId="218" xfId="0">
      <alignment horizontal="left" vertical="center"/>
    </xf>
    <xf numFmtId="0" fontId="7" fillId="246" borderId="245" xfId="0">
      <alignment horizontal="center" vertical="center" wrapText="1"/>
    </xf>
    <xf numFmtId="0" fontId="7" fillId="219" borderId="218" xfId="0">
      <alignment horizontal="left" vertical="center"/>
    </xf>
    <xf numFmtId="0" fontId="7" fillId="173" borderId="172" xfId="0">
      <alignment horizontal="center" vertical="center"/>
    </xf>
    <xf numFmtId="177" fontId="7" fillId="179" borderId="178" xfId="0">
      <alignment horizontal="right" vertical="center"/>
    </xf>
    <xf numFmtId="0" fontId="7" fillId="174" borderId="173" xfId="0">
      <alignment horizontal="right" vertical="center"/>
    </xf>
    <xf numFmtId="0" fontId="7" fillId="186" borderId="185"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6" borderId="205" xfId="0">
      <alignment horizontal="left" vertical="center"/>
    </xf>
    <xf numFmtId="0" fontId="7" fillId="245" borderId="244"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84" borderId="183"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84" borderId="183"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4" borderId="203" xfId="0">
      <alignment horizontal="left" vertical="center" wrapText="1"/>
    </xf>
    <xf numFmtId="0" fontId="7" fillId="245" borderId="24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280" borderId="279" xfId="0"/>
    <xf numFmtId="0" fontId="7" fillId="280" borderId="279" xfId="0"/>
    <xf numFmtId="0" fontId="7" fillId="280" borderId="279" xfId="0"/>
    <xf numFmtId="0" fontId="7" fillId="343" borderId="280" xfId="0" applyFill="1">
      <alignment horizontal="right" vertical="center"/>
    </xf>
    <xf numFmtId="0" fontId="7" fillId="280" borderId="279" xfId="0"/>
    <xf numFmtId="0" fontId="7" fillId="280" borderId="279" xfId="0"/>
    <xf numFmtId="0" fontId="7" fillId="282" borderId="281" xfId="0">
      <alignment horizontal="right" vertical="center"/>
    </xf>
    <xf numFmtId="0" fontId="7" fillId="283" borderId="282" xfId="0">
      <alignment horizontal="center" vertical="center"/>
    </xf>
    <xf numFmtId="0" fontId="7" fillId="282" borderId="281" xfId="0">
      <alignment horizontal="right" vertical="center"/>
    </xf>
    <xf numFmtId="0" fontId="7" fillId="284" borderId="283" xfId="0">
      <alignment horizontal="right" vertical="center"/>
    </xf>
    <xf numFmtId="0" fontId="7" fillId="284" borderId="283" xfId="0">
      <alignment horizontal="right"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240" borderId="239" xfId="0">
      <alignment horizontal="center" vertical="center"/>
    </xf>
    <xf numFmtId="0" fontId="13" fillId="285" borderId="284" xfId="0">
      <alignment horizontal="left" vertical="center"/>
    </xf>
    <xf numFmtId="0" fontId="13" fillId="285" borderId="284" xfId="0">
      <alignment horizontal="left" vertical="center"/>
    </xf>
    <xf numFmtId="0" fontId="13" fillId="285" borderId="284" xfId="0">
      <alignment horizontal="left" vertical="center"/>
    </xf>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240" borderId="239" xfId="0">
      <alignment horizontal="center" vertical="center"/>
    </xf>
    <xf numFmtId="0" fontId="7" fillId="196" borderId="195" xfId="0">
      <alignment horizontal="right"/>
    </xf>
    <xf numFmtId="0" fontId="7" fillId="196" borderId="195" xfId="0">
      <alignment horizontal="right"/>
    </xf>
    <xf numFmtId="0" fontId="7" fillId="196" borderId="195" xfId="0">
      <alignment horizontal="right"/>
    </xf>
    <xf numFmtId="49" fontId="7" fillId="149" borderId="148" xfId="0">
      <alignment horizontal="left" vertical="center" wrapText="1"/>
    </xf>
    <xf numFmtId="0" fontId="7" fillId="197" borderId="196" xfId="0"/>
    <xf numFmtId="0" fontId="7" fillId="197" borderId="196" xfId="0"/>
    <xf numFmtId="0" fontId="7" fillId="197" borderId="196" xfId="0"/>
    <xf numFmtId="0" fontId="7" fillId="197" borderId="196" xfId="0"/>
    <xf numFmtId="0" fontId="7" fillId="197" borderId="196" xfId="0"/>
    <xf numFmtId="0" fontId="7" fillId="197" borderId="196" xfId="0"/>
    <xf numFmtId="0" fontId="7" fillId="241" borderId="240" xfId="0">
      <alignment horizontal="center" vertical="center"/>
    </xf>
    <xf numFmtId="0" fontId="7" fillId="198" borderId="197" xfId="0">
      <alignment horizontal="right"/>
    </xf>
    <xf numFmtId="0" fontId="7" fillId="198" borderId="197" xfId="0">
      <alignment horizontal="right"/>
    </xf>
    <xf numFmtId="0" fontId="7" fillId="198" borderId="197" xfId="0">
      <alignment horizontal="right"/>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2" borderId="16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2" borderId="16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5" borderId="224"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2" borderId="161"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62" borderId="161" xfId="0">
      <alignment horizontal="center" vertical="center"/>
    </xf>
    <xf numFmtId="0" fontId="10" fillId="286" borderId="285" xfId="0">
      <alignment horizontal="left"/>
    </xf>
    <xf numFmtId="0" fontId="10" fillId="286" borderId="285" xfId="0">
      <alignment horizontal="left"/>
    </xf>
    <xf numFmtId="0" fontId="10" fillId="286" borderId="285" xfId="0">
      <alignment horizontal="left"/>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0" borderId="199"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252" borderId="251" xfId="0">
      <alignment horizontal="left" vertical="center" wrapText="1"/>
    </xf>
    <xf numFmtId="0" fontId="7" fillId="287" borderId="286" xfId="0">
      <alignment horizontal="left" vertical="center" wrapText="1"/>
    </xf>
    <xf numFmtId="0" fontId="7" fillId="200" borderId="199" xfId="0">
      <alignment horizontal="left" vertical="center"/>
    </xf>
    <xf numFmtId="0" fontId="7" fillId="209" borderId="208" xfId="0">
      <alignment horizontal="center" vertical="center"/>
    </xf>
    <xf numFmtId="181" fontId="7" fillId="210" borderId="209" xfId="0">
      <alignment horizontal="right" vertical="center"/>
    </xf>
    <xf numFmtId="181" fontId="7" fillId="210" borderId="209"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252" borderId="251" xfId="0">
      <alignment horizontal="left" vertical="center" wrapText="1"/>
    </xf>
    <xf numFmtId="0" fontId="7" fillId="287" borderId="286" xfId="0">
      <alignment horizontal="left" vertical="center" wrapText="1"/>
    </xf>
    <xf numFmtId="0" fontId="7" fillId="200" borderId="199" xfId="0">
      <alignment horizontal="left" vertical="center"/>
    </xf>
    <xf numFmtId="0" fontId="7" fillId="209" borderId="208" xfId="0">
      <alignment horizontal="center" vertical="center"/>
    </xf>
    <xf numFmtId="181" fontId="7" fillId="210" borderId="209" xfId="0">
      <alignment horizontal="right" vertical="center"/>
    </xf>
    <xf numFmtId="181" fontId="7" fillId="210" borderId="209"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252" borderId="251" xfId="0">
      <alignment horizontal="left" vertical="center" wrapText="1"/>
    </xf>
    <xf numFmtId="0" fontId="7" fillId="287" borderId="286" xfId="0">
      <alignment horizontal="left" vertical="center" wrapText="1"/>
    </xf>
    <xf numFmtId="0" fontId="7" fillId="200" borderId="199" xfId="0">
      <alignment horizontal="left" vertical="center"/>
    </xf>
    <xf numFmtId="0" fontId="7" fillId="209" borderId="208" xfId="0">
      <alignment horizontal="center" vertical="center"/>
    </xf>
    <xf numFmtId="181" fontId="7" fillId="212" borderId="211" xfId="0">
      <alignment horizontal="right" vertical="center"/>
    </xf>
    <xf numFmtId="181" fontId="7" fillId="212" borderId="211"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252" borderId="251" xfId="0">
      <alignment horizontal="left" vertical="center" wrapText="1"/>
    </xf>
    <xf numFmtId="0" fontId="7" fillId="287" borderId="286" xfId="0">
      <alignment horizontal="left" vertical="center" wrapText="1"/>
    </xf>
    <xf numFmtId="0" fontId="7" fillId="278" borderId="277" xfId="0">
      <alignment horizontal="left" vertical="center"/>
    </xf>
    <xf numFmtId="0" fontId="7" fillId="213" borderId="212" xfId="0">
      <alignment horizontal="center" vertical="center"/>
    </xf>
    <xf numFmtId="177" fontId="7" fillId="179" borderId="178" xfId="0">
      <alignment horizontal="right" vertical="center"/>
    </xf>
    <xf numFmtId="177" fontId="7" fillId="179" borderId="178" xfId="0">
      <alignment horizontal="right" vertical="center"/>
    </xf>
    <xf numFmtId="49" fontId="14" fillId="239" borderId="238"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62" borderId="161" xfId="0">
      <alignment horizontal="center" vertical="center"/>
    </xf>
    <xf numFmtId="0" fontId="10" fillId="286" borderId="285" xfId="0">
      <alignment horizontal="left"/>
    </xf>
    <xf numFmtId="0" fontId="10" fillId="286" borderId="285" xfId="0">
      <alignment horizontal="left"/>
    </xf>
    <xf numFmtId="0" fontId="10" fillId="286" borderId="285" xfId="0">
      <alignment horizontal="left"/>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147" borderId="146" xfId="0">
      <alignment horizont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7" borderId="146" xfId="0">
      <alignment horizont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49" fontId="7" fillId="149" borderId="148" xfId="0">
      <alignment horizontal="left" vertical="center" wrapText="1"/>
    </xf>
    <xf numFmtId="0" fontId="7" fillId="150" borderId="149" xfId="0">
      <alignment horizontal="left" vertical="center" wrapText="1"/>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2" borderId="151" xfId="0">
      <alignment horizontal="center"/>
    </xf>
    <xf numFmtId="0" fontId="6" fillId="33" borderId="32" xfId="0"/>
    <xf numFmtId="0" fontId="7" fillId="151" borderId="150" xfId="0">
      <alignment horizontal="right" vertical="center"/>
    </xf>
    <xf numFmtId="0" fontId="7" fillId="151" borderId="150" xfId="0">
      <alignment horizontal="right" vertical="center"/>
    </xf>
    <xf numFmtId="0" fontId="10" fillId="154" borderId="153" xfId="0">
      <alignment horizontal="center" vertical="center"/>
    </xf>
    <xf numFmtId="0" fontId="10" fillId="153" borderId="152"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5" borderId="154"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00" borderId="199" xfId="0">
      <alignment horizontal="left" vertical="center"/>
    </xf>
    <xf numFmtId="0" fontId="7" fillId="243" borderId="242" xfId="0">
      <alignment horizontal="center" vertical="center" wrapText="1"/>
    </xf>
    <xf numFmtId="0" fontId="7" fillId="200" borderId="199" xfId="0">
      <alignment horizontal="left" vertical="center"/>
    </xf>
    <xf numFmtId="0" fontId="10" fillId="160" borderId="159"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6" borderId="205" xfId="0">
      <alignment horizontal="left" vertical="center"/>
    </xf>
    <xf numFmtId="0" fontId="7" fillId="245" borderId="24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176" borderId="175" xfId="0">
      <alignment horizontal="left" vertical="center" wrapText="1"/>
    </xf>
    <xf numFmtId="0" fontId="7" fillId="173" borderId="172" xfId="0">
      <alignment horizontal="center" vertical="center"/>
    </xf>
    <xf numFmtId="177" fontId="7" fillId="289" borderId="288" xfId="0">
      <alignment horizontal="right" vertical="center"/>
    </xf>
    <xf numFmtId="0" fontId="7" fillId="174" borderId="173" xfId="0">
      <alignment horizontal="right" vertical="center"/>
    </xf>
    <xf numFmtId="0" fontId="14" fillId="175" borderId="174"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91" borderId="290"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2" borderId="291"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3" borderId="292" xfId="0">
      <alignment horizontal="center" vertical="center"/>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91" borderId="190" xfId="0"/>
    <xf numFmtId="0" fontId="7" fillId="191" borderId="190" xfId="0"/>
    <xf numFmtId="0" fontId="7" fillId="191" borderId="190" xfId="0"/>
    <xf numFmtId="0" fontId="7" fillId="191" borderId="190" xfId="0"/>
    <xf numFmtId="0" fontId="7" fillId="191" borderId="190" xfId="0"/>
    <xf numFmtId="0" fontId="7" fillId="193" borderId="192" xfId="0">
      <alignment horizontal="right" vertical="center"/>
    </xf>
    <xf numFmtId="0" fontId="7" fillId="194" borderId="193" xfId="0">
      <alignment horizontal="center" vertical="center"/>
    </xf>
    <xf numFmtId="0" fontId="7" fillId="193" borderId="192" xfId="0">
      <alignment horizontal="right" vertical="center"/>
    </xf>
    <xf numFmtId="0" fontId="7" fillId="269" borderId="268" xfId="0">
      <alignment horizontal="right" vertical="center"/>
    </xf>
    <xf numFmtId="0" fontId="7" fillId="269" borderId="268" xfId="0">
      <alignment horizontal="right"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47" borderId="146" xfId="0">
      <alignment horizont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47" borderId="146" xfId="0">
      <alignment horizontal="center"/>
    </xf>
    <xf numFmtId="0" fontId="7" fillId="196" borderId="195" xfId="0">
      <alignment horizontal="right"/>
    </xf>
    <xf numFmtId="0" fontId="7" fillId="196" borderId="195" xfId="0">
      <alignment horizontal="right"/>
    </xf>
    <xf numFmtId="0" fontId="7" fillId="196" borderId="195" xfId="0">
      <alignment horizontal="right"/>
    </xf>
    <xf numFmtId="49" fontId="7" fillId="149" borderId="148" xfId="0">
      <alignment horizontal="left" vertical="center" wrapText="1"/>
    </xf>
    <xf numFmtId="0" fontId="7" fillId="197" borderId="196" xfId="0"/>
    <xf numFmtId="0" fontId="7" fillId="197" borderId="196" xfId="0"/>
    <xf numFmtId="0" fontId="7" fillId="197" borderId="196" xfId="0"/>
    <xf numFmtId="0" fontId="7" fillId="197" borderId="196" xfId="0"/>
    <xf numFmtId="0" fontId="7" fillId="197" borderId="196" xfId="0"/>
    <xf numFmtId="0" fontId="7" fillId="197" borderId="196" xfId="0"/>
    <xf numFmtId="0" fontId="7" fillId="152" borderId="151" xfId="0">
      <alignment horizontal="center"/>
    </xf>
    <xf numFmtId="0" fontId="7" fillId="198" borderId="197" xfId="0">
      <alignment horizontal="right"/>
    </xf>
    <xf numFmtId="0" fontId="7" fillId="198" borderId="197" xfId="0">
      <alignment horizontal="right"/>
    </xf>
    <xf numFmtId="0" fontId="7" fillId="198" borderId="197" xfId="0">
      <alignment horizontal="right"/>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7" fillId="248" borderId="247"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7" fillId="248" borderId="247"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7" fillId="248" borderId="247"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5" borderId="224"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5" borderId="164"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94" borderId="293" xfId="0">
      <alignment horizontal="center" vertical="center" wrapText="1"/>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94" borderId="293" xfId="0">
      <alignment horizontal="center" vertical="center" wrapText="1"/>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95" borderId="294" xfId="0">
      <alignment horizontal="right" vertical="center" wrapText="1"/>
    </xf>
    <xf numFmtId="0" fontId="7" fillId="161" borderId="160" xfId="0">
      <alignment horizontal="right" vertical="center"/>
    </xf>
    <xf numFmtId="49" fontId="14" fillId="180" borderId="179" xfId="0">
      <alignment horizontal="center" vertical="center" wrapText="1"/>
    </xf>
    <xf numFmtId="0" fontId="7" fillId="204" borderId="203"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96" borderId="295" xfId="0">
      <alignment horizontal="right" vertical="center" wrapText="1"/>
    </xf>
    <xf numFmtId="178" fontId="7" fillId="296" borderId="295" xfId="0">
      <alignment horizontal="right" vertical="center" wrapText="1"/>
    </xf>
    <xf numFmtId="49" fontId="14" fillId="239" borderId="238"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8" fontId="7" fillId="297" borderId="296" xfId="0">
      <alignment horizontal="right" vertical="center" wrapText="1"/>
    </xf>
    <xf numFmtId="178" fontId="7" fillId="297" borderId="296" xfId="0">
      <alignment horizontal="right" vertical="center" wrapText="1"/>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219" borderId="218" xfId="0">
      <alignment horizontal="left" vertical="center"/>
    </xf>
    <xf numFmtId="0" fontId="7" fillId="173" borderId="172" xfId="0">
      <alignment horizontal="center" vertical="center"/>
    </xf>
    <xf numFmtId="178" fontId="7" fillId="298" borderId="297" xfId="0">
      <alignment horizontal="center" vertical="center" wrapText="1"/>
    </xf>
    <xf numFmtId="178" fontId="7" fillId="234" borderId="233" xfId="0">
      <alignment horizontal="right" vertical="center"/>
    </xf>
    <xf numFmtId="49" fontId="14" fillId="233" borderId="232"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94" borderId="293" xfId="0">
      <alignment horizontal="center" vertical="center" wrapText="1"/>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99" borderId="298" xfId="0">
      <alignment horizontal="right" vertical="center" wrapText="1"/>
    </xf>
    <xf numFmtId="0" fontId="7" fillId="161" borderId="160" xfId="0">
      <alignment horizontal="right" vertical="center"/>
    </xf>
    <xf numFmtId="49" fontId="14" fillId="180" borderId="179" xfId="0">
      <alignment horizontal="center"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300" borderId="299" xfId="0">
      <alignment horizontal="center" vertical="center" wrapText="1"/>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98" borderId="297" xfId="0">
      <alignment horizontal="center" vertical="center" wrapText="1"/>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95" borderId="294" xfId="0">
      <alignment horizontal="right" vertical="center" wrapText="1"/>
    </xf>
    <xf numFmtId="0" fontId="7" fillId="161" borderId="160" xfId="0">
      <alignment horizontal="right" vertical="center"/>
    </xf>
    <xf numFmtId="49" fontId="14" fillId="180" borderId="179" xfId="0">
      <alignment horizontal="center"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94" borderId="293" xfId="0">
      <alignment horizontal="center" vertical="center" wrapText="1"/>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8" fontId="7" fillId="294" borderId="293" xfId="0">
      <alignment horizontal="center" vertical="center" wrapText="1"/>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95" borderId="294" xfId="0">
      <alignment horizontal="right" vertical="center" wrapText="1"/>
    </xf>
    <xf numFmtId="0" fontId="7" fillId="161" borderId="160" xfId="0">
      <alignment horizontal="right" vertical="center"/>
    </xf>
    <xf numFmtId="49" fontId="14" fillId="180" borderId="179" xfId="0">
      <alignment horizontal="center"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301" borderId="300" xfId="0">
      <alignment horizontal="right" vertical="center" wrapText="1"/>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7" fontId="7" fillId="302" borderId="301" xfId="0">
      <alignment horizontal="right" vertical="center" wrapText="1"/>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219" borderId="218" xfId="0">
      <alignment horizontal="left" vertical="center"/>
    </xf>
    <xf numFmtId="0" fontId="7" fillId="173" borderId="172" xfId="0">
      <alignment horizontal="center" vertical="center"/>
    </xf>
    <xf numFmtId="0" fontId="7" fillId="303" borderId="302" xfId="0">
      <alignment horizontal="right" vertical="center" wrapText="1"/>
    </xf>
    <xf numFmtId="0" fontId="7" fillId="174" borderId="173" xfId="0">
      <alignment horizontal="right" vertical="center"/>
    </xf>
    <xf numFmtId="49" fontId="14" fillId="233" borderId="232" xfId="0">
      <alignment horizontal="center" vertical="center" wrapText="1"/>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95" borderId="294" xfId="0">
      <alignment horizontal="right" vertical="center" wrapText="1"/>
    </xf>
    <xf numFmtId="0" fontId="7" fillId="161" borderId="160" xfId="0">
      <alignment horizontal="right" vertical="center"/>
    </xf>
    <xf numFmtId="49" fontId="14" fillId="180" borderId="179" xfId="0">
      <alignment horizontal="center"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95" borderId="294" xfId="0">
      <alignment horizontal="right" vertical="center" wrapText="1"/>
    </xf>
    <xf numFmtId="0" fontId="7" fillId="161" borderId="160" xfId="0">
      <alignment horizontal="right" vertical="center"/>
    </xf>
    <xf numFmtId="49" fontId="14" fillId="180" borderId="179" xfId="0">
      <alignment horizontal="center"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301" borderId="300" xfId="0">
      <alignment horizontal="right" vertical="center" wrapText="1"/>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301" borderId="300" xfId="0">
      <alignment horizontal="right" vertical="center" wrapText="1"/>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301" borderId="300" xfId="0">
      <alignment horizontal="right" vertical="center" wrapText="1"/>
    </xf>
    <xf numFmtId="177" fontId="7" fillId="301" borderId="300" xfId="0">
      <alignment horizontal="right" vertical="center" wrapText="1"/>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301" borderId="300" xfId="0">
      <alignment horizontal="right" vertical="center" wrapText="1"/>
    </xf>
    <xf numFmtId="177" fontId="7" fillId="301" borderId="300" xfId="0">
      <alignment horizontal="right" vertical="center" wrapText="1"/>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5" fillId="23" borderId="22" xfId="0">
      <alignment horizontal="center" vertical="center" wrapText="1"/>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147" borderId="146" xfId="0">
      <alignment horizont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30" borderId="29" xfId="0">
      <alignment horizontal="right" vertical="center" wrapText="1"/>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7" borderId="146" xfId="0">
      <alignment horizont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49" fontId="7" fillId="149" borderId="148" xfId="0">
      <alignment horizontal="left" vertical="center" wrapText="1"/>
    </xf>
    <xf numFmtId="0" fontId="7" fillId="150" borderId="149" xfId="0">
      <alignment horizontal="left" vertical="center" wrapText="1"/>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2" borderId="151" xfId="0">
      <alignment horizont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10" fillId="39" borderId="38" xfId="0">
      <alignment horizontal="center" vertical="center" wrapText="1"/>
    </xf>
    <xf numFmtId="0" fontId="10" fillId="153" borderId="152"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5" borderId="154"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10" fillId="160" borderId="159"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45" borderId="24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10" fillId="263" borderId="262" xfId="0">
      <alignment horizontal="left" vertical="center" wrapText="1"/>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7" fillId="304" borderId="303" xfId="0">
      <alignment horizont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80" borderId="79" xfId="0"/>
    <xf numFmtId="0" fontId="6" fillId="80" borderId="79" xfId="0"/>
    <xf numFmtId="0" fontId="6" fillId="80" borderId="79" xfId="0"/>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227" borderId="226" xfId="0">
      <alignment horizontal="left" vertical="center"/>
    </xf>
    <xf numFmtId="0" fontId="7" fillId="209" borderId="208" xfId="0">
      <alignment horizontal="center" vertical="center"/>
    </xf>
    <xf numFmtId="0" fontId="7" fillId="259" borderId="258" xfId="0">
      <alignment horizontal="right" vertical="center"/>
    </xf>
    <xf numFmtId="0" fontId="7" fillId="259" borderId="258"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244" borderId="243" xfId="0">
      <alignment horizontal="center" vertical="center" wrapText="1"/>
    </xf>
    <xf numFmtId="0" fontId="7" fillId="201" borderId="200" xfId="0">
      <alignment horizontal="left" vertical="center"/>
    </xf>
    <xf numFmtId="0" fontId="7" fillId="209" borderId="208" xfId="0">
      <alignment horizontal="center" vertical="center"/>
    </xf>
    <xf numFmtId="0" fontId="7" fillId="277" borderId="276" xfId="0">
      <alignment horizontal="right" vertical="center"/>
    </xf>
    <xf numFmtId="0" fontId="7" fillId="277" borderId="276"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45" borderId="244" xfId="0">
      <alignment horizontal="center" vertical="center" wrapText="1"/>
    </xf>
    <xf numFmtId="0" fontId="7" fillId="278" borderId="277" xfId="0">
      <alignment horizontal="left" vertical="center"/>
    </xf>
    <xf numFmtId="0" fontId="7" fillId="213" borderId="212" xfId="0">
      <alignment horizontal="center" vertical="center"/>
    </xf>
    <xf numFmtId="177" fontId="7" fillId="168" borderId="167" xfId="0">
      <alignment horizontal="right" vertical="center"/>
    </xf>
    <xf numFmtId="177" fontId="7" fillId="168" borderId="167"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80" borderId="79" xfId="0"/>
    <xf numFmtId="0" fontId="6" fillId="80" borderId="79" xfId="0"/>
    <xf numFmtId="0" fontId="6" fillId="80" borderId="79" xfId="0"/>
    <xf numFmtId="0" fontId="7" fillId="204" borderId="203" xfId="0">
      <alignment horizontal="left" vertical="center" wrapText="1"/>
    </xf>
    <xf numFmtId="0" fontId="7" fillId="205" borderId="204" xfId="0">
      <alignment horizontal="center" vertical="center" wrapText="1"/>
    </xf>
    <xf numFmtId="0" fontId="7" fillId="204" borderId="203" xfId="0">
      <alignment horizontal="left" vertical="center" wrapText="1"/>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176" borderId="175" xfId="0">
      <alignment horizontal="left" vertical="center" wrapText="1"/>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81" fontId="7" fillId="225" borderId="224" xfId="0">
      <alignment horizontal="right" vertical="center"/>
    </xf>
    <xf numFmtId="181" fontId="7" fillId="225" borderId="224"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4" borderId="203"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305" borderId="304" xfId="0">
      <alignment horizontal="left" vertical="center" wrapText="1"/>
    </xf>
    <xf numFmtId="0" fontId="8" fillId="182" borderId="181" xfId="0">
      <alignment vertical="center" wrapText="1"/>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305" borderId="304" xfId="0">
      <alignment horizontal="left" vertical="center" wrapText="1"/>
    </xf>
    <xf numFmtId="0" fontId="8" fillId="182" borderId="181" xfId="0">
      <alignment vertical="center" wrapText="1"/>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306" borderId="305" xfId="0">
      <alignment horizontal="left" vertical="center" wrapText="1"/>
    </xf>
    <xf numFmtId="0" fontId="8" fillId="182" borderId="181" xfId="0">
      <alignment vertical="center" wrapText="1"/>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176" borderId="175" xfId="0">
      <alignment horizontal="left" vertical="center" wrapText="1"/>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9" borderId="248" xfId="0">
      <alignment horizontal="left"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80" borderId="79" xfId="0"/>
    <xf numFmtId="0" fontId="6" fillId="80" borderId="79" xfId="0"/>
    <xf numFmtId="0" fontId="6" fillId="80" borderId="79" xfId="0"/>
    <xf numFmtId="0" fontId="7" fillId="308" borderId="307" xfId="0">
      <alignment horizontal="left" vertical="center" wrapText="1"/>
    </xf>
    <xf numFmtId="0" fontId="7" fillId="245" borderId="24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309" borderId="308" xfId="0">
      <alignment horizontal="left" vertical="center" wrapText="1"/>
    </xf>
    <xf numFmtId="0" fontId="7" fillId="246" borderId="245" xfId="0">
      <alignment horizontal="center" vertical="center" wrapText="1"/>
    </xf>
    <xf numFmtId="0" fontId="7" fillId="310" borderId="309" xfId="0">
      <alignment horizontal="left" vertical="center"/>
    </xf>
    <xf numFmtId="0" fontId="7" fillId="217" borderId="216" xfId="0">
      <alignment horizontal="center" vertical="center"/>
    </xf>
    <xf numFmtId="0" fontId="7" fillId="217" borderId="216" xfId="0">
      <alignment horizontal="center" vertical="center"/>
    </xf>
    <xf numFmtId="0" fontId="7" fillId="311" borderId="31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308" borderId="307" xfId="0">
      <alignment horizontal="left" vertical="center" wrapText="1"/>
    </xf>
    <xf numFmtId="0" fontId="7" fillId="245" borderId="244" xfId="0">
      <alignment horizontal="center" vertical="center" wrapText="1"/>
    </xf>
    <xf numFmtId="0" fontId="7" fillId="310" borderId="309" xfId="0">
      <alignment horizontal="left" vertical="center"/>
    </xf>
    <xf numFmtId="0" fontId="7" fillId="217" borderId="216" xfId="0">
      <alignment horizontal="center" vertical="center"/>
    </xf>
    <xf numFmtId="0" fontId="7" fillId="173" borderId="172" xfId="0">
      <alignment horizontal="center" vertical="center"/>
    </xf>
    <xf numFmtId="0" fontId="7" fillId="312" borderId="311" xfId="0">
      <alignment horizontal="center" vertical="center"/>
    </xf>
    <xf numFmtId="0" fontId="6" fillId="136" borderId="135" xfId="0">
      <alignment horizontal="center"/>
    </xf>
    <xf numFmtId="0" fontId="6" fillId="78" borderId="77" xfId="0"/>
    <xf numFmtId="0" fontId="6" fillId="78" borderId="77" xfId="0"/>
    <xf numFmtId="0" fontId="6" fillId="78" borderId="77" xfId="0"/>
    <xf numFmtId="0" fontId="7" fillId="313" borderId="312" xfId="0">
      <alignment horizontal="left" vertical="center" wrapText="1"/>
    </xf>
    <xf numFmtId="0" fontId="7" fillId="314" borderId="313" xfId="0">
      <alignment horizontal="center" vertical="center" wrapText="1"/>
    </xf>
    <xf numFmtId="0" fontId="7" fillId="310" borderId="309" xfId="0">
      <alignment horizontal="left" vertical="center"/>
    </xf>
    <xf numFmtId="0" fontId="7" fillId="217" borderId="216" xfId="0">
      <alignment horizontal="center" vertical="center"/>
    </xf>
    <xf numFmtId="178" fontId="7" fillId="230" borderId="229" xfId="0">
      <alignment horizontal="right" vertical="center"/>
    </xf>
    <xf numFmtId="178" fontId="7" fillId="230" borderId="229" xfId="0">
      <alignment horizontal="right" vertical="center"/>
    </xf>
    <xf numFmtId="49" fontId="14" fillId="188" borderId="187" xfId="0">
      <alignment horizontal="center" vertical="center" wrapText="1"/>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292" borderId="291"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3" borderId="292"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200" borderId="199" xfId="0">
      <alignment horizontal="left" vertical="center"/>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80" borderId="79" xfId="0"/>
    <xf numFmtId="0" fontId="6" fillId="80" borderId="79" xfId="0"/>
    <xf numFmtId="0" fontId="6" fillId="80" borderId="79" xfId="0"/>
    <xf numFmtId="0" fontId="7" fillId="204" borderId="203" xfId="0">
      <alignment horizontal="left" vertical="center" wrapText="1"/>
    </xf>
    <xf numFmtId="0" fontId="7" fillId="206" borderId="205" xfId="0">
      <alignment horizontal="left" vertical="center"/>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46" borderId="245"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292" borderId="291"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3" borderId="292" xfId="0">
      <alignment horizontal="center" vertical="center"/>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2" borderId="291"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3" borderId="292" xfId="0">
      <alignment horizontal="center" vertical="center"/>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2" borderId="291"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3" borderId="292" xfId="0">
      <alignment horizontal="center" vertical="center"/>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92" borderId="291" xfId="0">
      <alignment horizontal="center" vertical="center"/>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8" borderId="307" xfId="0">
      <alignment horizontal="left" vertical="center" wrapText="1"/>
    </xf>
    <xf numFmtId="0" fontId="7" fillId="315" borderId="314" xfId="0">
      <alignment horizontal="center" vertical="center"/>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86" borderId="85" xfId="0">
      <alignment wrapText="1"/>
    </xf>
    <xf numFmtId="0" fontId="7" fillId="280" borderId="279" xfId="0"/>
    <xf numFmtId="0" fontId="7" fillId="280" borderId="279" xfId="0"/>
    <xf numFmtId="0" fontId="7" fillId="280" borderId="279" xfId="0"/>
    <xf numFmtId="0" fontId="7" fillId="280" borderId="279" xfId="0"/>
    <xf numFmtId="0" fontId="7" fillId="282" borderId="281" xfId="0">
      <alignment horizontal="right" vertical="center"/>
    </xf>
    <xf numFmtId="0" fontId="7" fillId="283" borderId="282" xfId="0">
      <alignment horizontal="center" vertical="center"/>
    </xf>
    <xf numFmtId="0" fontId="7" fillId="282" borderId="281" xfId="0">
      <alignment horizontal="right" vertical="center"/>
    </xf>
    <xf numFmtId="0" fontId="7" fillId="284" borderId="283" xfId="0">
      <alignment horizontal="right" vertical="center"/>
    </xf>
    <xf numFmtId="0" fontId="7" fillId="284" borderId="283" xfId="0">
      <alignment horizontal="right"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47" borderId="146" xfId="0">
      <alignment horizont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47" borderId="146" xfId="0">
      <alignment horizontal="center"/>
    </xf>
    <xf numFmtId="0" fontId="7" fillId="196" borderId="195" xfId="0">
      <alignment horizontal="right"/>
    </xf>
    <xf numFmtId="0" fontId="7" fillId="196" borderId="195" xfId="0">
      <alignment horizontal="right"/>
    </xf>
    <xf numFmtId="0" fontId="7" fillId="196" borderId="195" xfId="0">
      <alignment horizontal="right"/>
    </xf>
    <xf numFmtId="49" fontId="7" fillId="149" borderId="148" xfId="0">
      <alignment horizontal="left" vertical="center" wrapText="1"/>
    </xf>
    <xf numFmtId="0" fontId="7" fillId="197" borderId="196" xfId="0"/>
    <xf numFmtId="0" fontId="7" fillId="197" borderId="196" xfId="0"/>
    <xf numFmtId="0" fontId="7" fillId="197" borderId="196" xfId="0"/>
    <xf numFmtId="0" fontId="7" fillId="197" borderId="196" xfId="0"/>
    <xf numFmtId="0" fontId="7" fillId="197" borderId="196" xfId="0"/>
    <xf numFmtId="0" fontId="7" fillId="197" borderId="196" xfId="0"/>
    <xf numFmtId="0" fontId="7" fillId="152" borderId="151" xfId="0">
      <alignment horizontal="center"/>
    </xf>
    <xf numFmtId="0" fontId="7" fillId="198" borderId="197" xfId="0">
      <alignment horizontal="right"/>
    </xf>
    <xf numFmtId="0" fontId="7" fillId="198" borderId="197" xfId="0">
      <alignment horizontal="right"/>
    </xf>
    <xf numFmtId="0" fontId="7" fillId="198" borderId="197" xfId="0">
      <alignment horizontal="right"/>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8" fillId="105" borderId="104" xfId="0">
      <alignment horizontal="center" vertical="center" wrapText="1"/>
    </xf>
    <xf numFmtId="0" fontId="8" fillId="105" borderId="104" xfId="0">
      <alignment horizontal="center" vertical="center" wrapText="1"/>
    </xf>
    <xf numFmtId="0" fontId="8" fillId="215" borderId="214" xfId="0">
      <alignmen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6" fillId="317" borderId="316" xfId="0">
      <alignment wrapText="1"/>
    </xf>
    <xf numFmtId="0" fontId="6" fillId="211" borderId="210" xfId="0">
      <alignment horizontal="center" vertical="center" wrapText="1"/>
    </xf>
    <xf numFmtId="0" fontId="8" fillId="215" borderId="214" xfId="0">
      <alignmen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6" fillId="317" borderId="316" xfId="0">
      <alignment wrapText="1"/>
    </xf>
    <xf numFmtId="0" fontId="6" fillId="211" borderId="210" xfId="0">
      <alignment horizontal="center" vertical="center" wrapText="1"/>
    </xf>
    <xf numFmtId="0" fontId="8" fillId="215" borderId="214" xfId="0">
      <alignmen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80" borderId="79" xfId="0"/>
    <xf numFmtId="0" fontId="6" fillId="80" borderId="79" xfId="0"/>
    <xf numFmtId="0" fontId="6" fillId="80" borderId="79" xfId="0"/>
    <xf numFmtId="0" fontId="6" fillId="317" borderId="316" xfId="0">
      <alignment wrapText="1"/>
    </xf>
    <xf numFmtId="0" fontId="6" fillId="211" borderId="210" xfId="0">
      <alignment horizontal="center" vertical="center" wrapText="1"/>
    </xf>
    <xf numFmtId="0" fontId="8" fillId="215" borderId="214" xfId="0">
      <alignment vertical="center"/>
    </xf>
    <xf numFmtId="0" fontId="7" fillId="167" borderId="166" xfId="0">
      <alignment horizontal="center" vertical="center"/>
    </xf>
    <xf numFmtId="178" fontId="7" fillId="230" borderId="229" xfId="0">
      <alignment horizontal="right" vertical="center"/>
    </xf>
    <xf numFmtId="178" fontId="7" fillId="230" borderId="229"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176" fontId="7" fillId="318" borderId="317" xfId="0">
      <alignment horizontal="right" vertical="center" wrapText="1"/>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0" fontId="14" fillId="175" borderId="174"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290" borderId="289" xfId="0">
      <alignment horizontal="righ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8" borderId="227"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8" fontId="7" fillId="228" borderId="227" xfId="0">
      <alignment horizontal="right" vertical="center"/>
    </xf>
    <xf numFmtId="178" fontId="7" fillId="229" borderId="228" xfId="0">
      <alignment horizontal="right" vertical="center"/>
    </xf>
    <xf numFmtId="0" fontId="6" fillId="80" borderId="79" xfId="0"/>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8" fontId="7" fillId="230" borderId="229" xfId="0">
      <alignment horizontal="right" vertical="center"/>
    </xf>
    <xf numFmtId="178" fontId="7" fillId="230" borderId="229"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0" fontId="14" fillId="177" borderId="176"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177" borderId="176"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0" fontId="14" fillId="177" borderId="176"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320" borderId="319" xfId="0">
      <alignment horizontal="center"/>
    </xf>
    <xf numFmtId="0" fontId="7" fillId="204" borderId="203"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8" fillId="105" borderId="104" xfId="0">
      <alignment horizontal="center" vertical="center" wrapText="1"/>
    </xf>
    <xf numFmtId="0" fontId="8" fillId="105" borderId="104" xfId="0">
      <alignment horizontal="center" vertical="center" wrapText="1"/>
    </xf>
    <xf numFmtId="0" fontId="8" fillId="182" borderId="181" xfId="0">
      <alignment vertical="center" wrapText="1"/>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6" fillId="211" borderId="210" xfId="0">
      <alignment horizontal="center" vertical="center" wrapText="1"/>
    </xf>
    <xf numFmtId="0" fontId="6" fillId="211" borderId="210" xfId="0">
      <alignment horizontal="center" vertical="center" wrapText="1"/>
    </xf>
    <xf numFmtId="0" fontId="8" fillId="182" borderId="181" xfId="0">
      <alignment vertical="center" wrapText="1"/>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136" borderId="135" xfId="0">
      <alignment horizontal="center"/>
    </xf>
    <xf numFmtId="0" fontId="6" fillId="80" borderId="79" xfId="0"/>
    <xf numFmtId="0" fontId="6" fillId="80" borderId="79" xfId="0"/>
    <xf numFmtId="0" fontId="6" fillId="80" borderId="79" xfId="0"/>
    <xf numFmtId="0" fontId="6" fillId="211" borderId="210" xfId="0">
      <alignment horizontal="center" vertical="center" wrapText="1"/>
    </xf>
    <xf numFmtId="0" fontId="6" fillId="211" borderId="210" xfId="0">
      <alignment horizontal="center" vertical="center" wrapText="1"/>
    </xf>
    <xf numFmtId="0" fontId="8" fillId="182" borderId="181" xfId="0">
      <alignment vertical="center" wrapText="1"/>
    </xf>
    <xf numFmtId="176" fontId="7" fillId="343" borderId="320" xfId="0" applyFill="1">
      <alignment horizontal="righ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6" fillId="211" borderId="210" xfId="0">
      <alignment horizontal="center" vertical="center" wrapText="1"/>
    </xf>
    <xf numFmtId="0" fontId="6" fillId="211" borderId="210" xfId="0">
      <alignment horizontal="center" vertical="center" wrapText="1"/>
    </xf>
    <xf numFmtId="0" fontId="8" fillId="182" borderId="181" xfId="0">
      <alignment vertical="center" wrapText="1"/>
    </xf>
    <xf numFmtId="176" fontId="7" fillId="290" borderId="289" xfId="0">
      <alignment horizontal="right" vertical="center" wrapText="1"/>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6" fillId="211" borderId="210" xfId="0">
      <alignment horizontal="center" vertical="center" wrapText="1"/>
    </xf>
    <xf numFmtId="0" fontId="6" fillId="211" borderId="210" xfId="0">
      <alignment horizontal="center" vertical="center" wrapText="1"/>
    </xf>
    <xf numFmtId="0" fontId="8" fillId="215" borderId="214" xfId="0">
      <alignmen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136" borderId="135" xfId="0">
      <alignment horizontal="center"/>
    </xf>
    <xf numFmtId="0" fontId="6" fillId="80" borderId="79" xfId="0"/>
    <xf numFmtId="0" fontId="6" fillId="80" borderId="79" xfId="0"/>
    <xf numFmtId="0" fontId="6" fillId="80" borderId="79" xfId="0"/>
    <xf numFmtId="0" fontId="6" fillId="211" borderId="210" xfId="0">
      <alignment horizontal="center" vertical="center" wrapText="1"/>
    </xf>
    <xf numFmtId="0" fontId="6" fillId="211" borderId="210" xfId="0">
      <alignment horizontal="center" vertical="center" wrapText="1"/>
    </xf>
    <xf numFmtId="0" fontId="8" fillId="215" borderId="214" xfId="0">
      <alignmen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80" borderId="79" xfId="0"/>
    <xf numFmtId="0" fontId="6" fillId="80" borderId="79" xfId="0"/>
    <xf numFmtId="0" fontId="6" fillId="80" borderId="79" xfId="0"/>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177" borderId="176"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218" borderId="217" xfId="0">
      <alignment horizontal="center" vertical="center" wrapText="1"/>
    </xf>
    <xf numFmtId="0" fontId="7" fillId="176" borderId="175" xfId="0">
      <alignment horizontal="left"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0" fontId="14" fillId="177" borderId="176"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99" borderId="198" xfId="0">
      <alignment horizontal="center"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5" borderId="204" xfId="0">
      <alignment horizontal="center" vertical="center" wrapText="1"/>
    </xf>
    <xf numFmtId="0" fontId="7" fillId="204" borderId="203" xfId="0">
      <alignment horizontal="left" vertical="center" wrapText="1"/>
    </xf>
    <xf numFmtId="0" fontId="7" fillId="206" borderId="205"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218" borderId="217" xfId="0">
      <alignment horizontal="center"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99" borderId="198" xfId="0">
      <alignment horizontal="center" vertical="center" wrapText="1"/>
    </xf>
    <xf numFmtId="0" fontId="7" fillId="199" borderId="198"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99" borderId="198" xfId="0">
      <alignment horizontal="center" vertical="center" wrapText="1"/>
    </xf>
    <xf numFmtId="0" fontId="7" fillId="199" borderId="198"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78" borderId="77" xfId="0"/>
    <xf numFmtId="0" fontId="6" fillId="78" borderId="77" xfId="0"/>
    <xf numFmtId="0" fontId="6" fillId="78" borderId="77" xfId="0"/>
    <xf numFmtId="0" fontId="7" fillId="205" borderId="204" xfId="0">
      <alignment horizontal="center" vertical="center" wrapText="1"/>
    </xf>
    <xf numFmtId="0" fontId="7" fillId="205" borderId="204"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218" borderId="217" xfId="0">
      <alignment horizontal="center"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99" borderId="198" xfId="0">
      <alignment horizontal="center" vertical="center" wrapText="1"/>
    </xf>
    <xf numFmtId="0" fontId="7" fillId="199" borderId="198"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99" borderId="198" xfId="0">
      <alignment horizontal="center" vertical="center" wrapText="1"/>
    </xf>
    <xf numFmtId="0" fontId="7" fillId="199" borderId="198"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78" borderId="77" xfId="0"/>
    <xf numFmtId="0" fontId="6" fillId="78" borderId="77" xfId="0"/>
    <xf numFmtId="0" fontId="6" fillId="78" borderId="77" xfId="0"/>
    <xf numFmtId="0" fontId="7" fillId="205" borderId="204" xfId="0">
      <alignment horizontal="center" vertical="center" wrapText="1"/>
    </xf>
    <xf numFmtId="0" fontId="7" fillId="205" borderId="204" xfId="0">
      <alignment horizontal="center" vertical="center" wrapText="1"/>
    </xf>
    <xf numFmtId="0" fontId="7" fillId="310" borderId="309"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82" fontId="7" fillId="323" borderId="322" xfId="0">
      <alignment horizontal="right" vertical="center"/>
    </xf>
    <xf numFmtId="182" fontId="7" fillId="323" borderId="322" xfId="0">
      <alignment horizontal="right" vertical="center"/>
    </xf>
    <xf numFmtId="49" fontId="14" fillId="233" borderId="232"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99" borderId="198" xfId="0">
      <alignment horizontal="center" vertical="center" wrapText="1"/>
    </xf>
    <xf numFmtId="49" fontId="7" fillId="181" borderId="180" xfId="0">
      <alignment horizontal="left" vertical="center" wrapText="1"/>
    </xf>
    <xf numFmtId="0" fontId="7" fillId="165" borderId="164" xfId="0">
      <alignment horizontal="center" vertical="center"/>
    </xf>
    <xf numFmtId="182" fontId="7" fillId="324" borderId="323" xfId="0">
      <alignment horizontal="right" vertical="center"/>
    </xf>
    <xf numFmtId="182" fontId="7" fillId="324" borderId="323"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49" fontId="7" fillId="181" borderId="180"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82" fontId="7" fillId="324" borderId="323" xfId="0">
      <alignment horizontal="right" vertical="center"/>
    </xf>
    <xf numFmtId="182" fontId="7" fillId="324" borderId="323"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82" fontId="7" fillId="324" borderId="323" xfId="0">
      <alignment horizontal="right" vertical="center"/>
    </xf>
    <xf numFmtId="182" fontId="7" fillId="324" borderId="323"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82" fontId="7" fillId="324" borderId="323" xfId="0">
      <alignment horizontal="right" vertical="center"/>
    </xf>
    <xf numFmtId="182" fontId="7" fillId="325" borderId="324"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80" borderId="79" xfId="0"/>
    <xf numFmtId="0" fontId="6" fillId="78" borderId="77" xfId="0"/>
    <xf numFmtId="0" fontId="6" fillId="78" borderId="77" xfId="0"/>
    <xf numFmtId="0" fontId="6" fillId="78" borderId="77"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80" borderId="79" xfId="0"/>
    <xf numFmtId="0" fontId="6" fillId="78" borderId="77" xfId="0"/>
    <xf numFmtId="0" fontId="6" fillId="78" borderId="77" xfId="0"/>
    <xf numFmtId="0" fontId="6" fillId="78" borderId="77" xfId="0"/>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8" fontId="7" fillId="234" borderId="233" xfId="0">
      <alignment horizontal="right" vertical="center"/>
    </xf>
    <xf numFmtId="49" fontId="14" fillId="233" borderId="232"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8" fontId="7" fillId="228" borderId="22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78" borderId="77" xfId="0"/>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80" borderId="79" xfId="0"/>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49" fontId="14" fillId="233" borderId="232"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222" borderId="221" xfId="0">
      <alignment horizontal="right" vertical="center"/>
    </xf>
    <xf numFmtId="0" fontId="6" fillId="326" borderId="325" xfId="0"/>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327" borderId="326" xfId="0">
      <alignment horizontal="right" vertical="center"/>
    </xf>
    <xf numFmtId="0" fontId="6" fillId="78" borderId="77" xfId="0"/>
    <xf numFmtId="0" fontId="6" fillId="78" borderId="77" xfId="0"/>
    <xf numFmtId="0" fontId="6" fillId="78" borderId="77" xfId="0"/>
    <xf numFmtId="0" fontId="6" fillId="78" borderId="77" xfId="0"/>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3" borderId="172" xfId="0">
      <alignment horizontal="center" vertical="center"/>
    </xf>
    <xf numFmtId="0" fontId="7" fillId="312" borderId="311"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80" borderId="79" xfId="0"/>
    <xf numFmtId="0" fontId="6" fillId="80" borderId="79" xfId="0"/>
    <xf numFmtId="0" fontId="6" fillId="80" borderId="79" xfId="0"/>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177" borderId="176"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0" fontId="14" fillId="177" borderId="176"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6" borderId="205"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63" borderId="162" xfId="0">
      <alignment horizontal="left" vertical="center" wrapText="1"/>
    </xf>
    <xf numFmtId="0" fontId="7" fillId="328" borderId="327" xfId="0">
      <alignment horizontal="center" vertical="center" wrapText="1"/>
    </xf>
    <xf numFmtId="0" fontId="8" fillId="207" borderId="206" xfId="0">
      <alignment vertical="center"/>
    </xf>
    <xf numFmtId="183" fontId="8" fillId="329" borderId="328" xfId="0">
      <alignment horizontal="righ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328" borderId="327" xfId="0">
      <alignment horizontal="center" vertical="center" wrapText="1"/>
    </xf>
    <xf numFmtId="0" fontId="8" fillId="207" borderId="206" xfId="0">
      <alignment vertical="center"/>
    </xf>
    <xf numFmtId="183" fontId="8" fillId="330" borderId="329" xfId="0">
      <alignment horizontal="righ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328" borderId="327" xfId="0">
      <alignment horizontal="center" vertical="center" wrapText="1"/>
    </xf>
    <xf numFmtId="0" fontId="8" fillId="215" borderId="214" xfId="0">
      <alignmen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328" borderId="327" xfId="0">
      <alignment horizontal="center" vertical="center" wrapText="1"/>
    </xf>
    <xf numFmtId="0" fontId="8" fillId="215" borderId="214" xfId="0">
      <alignmen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63" borderId="162" xfId="0">
      <alignment horizontal="left" vertical="center" wrapText="1"/>
    </xf>
    <xf numFmtId="0" fontId="7" fillId="328" borderId="327" xfId="0">
      <alignment horizontal="center" vertical="center" wrapText="1"/>
    </xf>
    <xf numFmtId="0" fontId="8" fillId="215" borderId="214" xfId="0">
      <alignmen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328" borderId="327" xfId="0">
      <alignment horizontal="center" vertical="center" wrapText="1"/>
    </xf>
    <xf numFmtId="0" fontId="8" fillId="215" borderId="214" xfId="0">
      <alignmen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328" borderId="327" xfId="0">
      <alignment horizontal="center" vertical="center" wrapText="1"/>
    </xf>
    <xf numFmtId="0" fontId="8" fillId="215" borderId="214" xfId="0">
      <alignmen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331" borderId="330" xfId="0">
      <alignment horizontal="center" vertical="center" wrapText="1"/>
    </xf>
    <xf numFmtId="0" fontId="8" fillId="215" borderId="214" xfId="0">
      <alignmen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310" borderId="309"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76" borderId="175" xfId="0">
      <alignment horizontal="left"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29" borderId="128" xfId="0">
      <alignment horizontal="center"/>
    </xf>
    <xf numFmtId="0" fontId="6" fillId="78" borderId="77" xfId="0"/>
    <xf numFmtId="0" fontId="6" fillId="78" borderId="77" xfId="0"/>
    <xf numFmtId="0" fontId="6" fillId="78" borderId="77" xfId="0"/>
    <xf numFmtId="0" fontId="7" fillId="176" borderId="175" xfId="0">
      <alignment horizontal="left"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0" fontId="7" fillId="165" borderId="164" xfId="0">
      <alignment horizontal="center" vertical="center"/>
    </xf>
    <xf numFmtId="0" fontId="7" fillId="271" borderId="270" xfId="0">
      <alignment horizontal="center"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310" borderId="309"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0" fontId="14" fillId="177" borderId="176" xfId="0">
      <alignment horizontal="center" vertical="center"/>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206" borderId="205"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6" borderId="315" xfId="0">
      <alignment horizontal="center" vertical="center"/>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310" borderId="30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163" borderId="162" xfId="0">
      <alignment horizontal="left" vertical="center" wrapText="1"/>
    </xf>
    <xf numFmtId="0" fontId="7" fillId="199" borderId="198" xfId="0">
      <alignment horizontal="center" vertical="center" wrapText="1"/>
    </xf>
    <xf numFmtId="0" fontId="7" fillId="310" borderId="309" xfId="0">
      <alignment horizontal="left" vertical="center"/>
    </xf>
    <xf numFmtId="0" fontId="7" fillId="165" borderId="164" xfId="0">
      <alignment horizontal="center" vertical="center"/>
    </xf>
    <xf numFmtId="181" fontId="7" fillId="225" borderId="224" xfId="0">
      <alignment horizontal="right" vertical="center"/>
    </xf>
    <xf numFmtId="181" fontId="7" fillId="226" borderId="225"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204" borderId="203" xfId="0">
      <alignment horizontal="left" vertical="center" wrapText="1"/>
    </xf>
    <xf numFmtId="0" fontId="7" fillId="205" borderId="204"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310" borderId="30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319" borderId="318"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204" borderId="203" xfId="0">
      <alignment horizontal="left" vertical="center" wrapText="1"/>
    </xf>
    <xf numFmtId="0" fontId="7" fillId="205" borderId="204" xfId="0">
      <alignment horizontal="center" vertical="center" wrapText="1"/>
    </xf>
    <xf numFmtId="0" fontId="7" fillId="310" borderId="309"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0" fontId="14" fillId="322" borderId="321" xfId="0">
      <alignment horizontal="center" vertical="center"/>
    </xf>
    <xf numFmtId="49" fontId="8" fillId="125" borderId="124" xfId="0">
      <alignment horizontal="left" vertical="center" wrapText="1"/>
    </xf>
    <xf numFmtId="49" fontId="8" fillId="125" borderId="124" xfId="0">
      <alignment horizontal="left" vertical="center" wrapText="1"/>
    </xf>
    <xf numFmtId="49" fontId="8" fillId="125" borderId="124"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0" fontId="14" fillId="177" borderId="176" xfId="0">
      <alignment horizontal="center" vertical="center"/>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5" fillId="23" borderId="22" xfId="0">
      <alignment horizontal="center" vertical="center" wrapText="1"/>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147" borderId="146" xfId="0">
      <alignment horizontal="center"/>
    </xf>
    <xf numFmtId="0" fontId="5" fillId="26" borderId="25" xfId="0">
      <alignment horizontal="center" vertical="center"/>
    </xf>
    <xf numFmtId="0" fontId="5" fillId="26" borderId="25" xfId="0">
      <alignment horizontal="center" vertical="center"/>
    </xf>
    <xf numFmtId="0" fontId="5" fillId="26" borderId="25" xfId="0">
      <alignment horizontal="center" vertical="center"/>
    </xf>
    <xf numFmtId="0" fontId="7" fillId="30" borderId="29" xfId="0">
      <alignment horizontal="right" vertical="center" wrapText="1"/>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0" fontId="7" fillId="147" borderId="146" xfId="0">
      <alignment horizontal="center"/>
    </xf>
    <xf numFmtId="0" fontId="7" fillId="148" borderId="147" xfId="0">
      <alignment horizontal="right" vertical="center"/>
    </xf>
    <xf numFmtId="0" fontId="7" fillId="148" borderId="147" xfId="0">
      <alignment horizontal="right" vertical="center"/>
    </xf>
    <xf numFmtId="0" fontId="7" fillId="148" borderId="147" xfId="0">
      <alignment horizontal="right" vertical="center"/>
    </xf>
    <xf numFmtId="49" fontId="7" fillId="149" borderId="148" xfId="0">
      <alignment horizontal="left" vertical="center" wrapText="1"/>
    </xf>
    <xf numFmtId="0" fontId="7" fillId="150" borderId="149" xfId="0">
      <alignment horizontal="left" vertical="center" wrapText="1"/>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7" fillId="152" borderId="151" xfId="0">
      <alignment horizontal="center"/>
    </xf>
    <xf numFmtId="0" fontId="7" fillId="151" borderId="150" xfId="0">
      <alignment horizontal="right" vertical="center"/>
    </xf>
    <xf numFmtId="0" fontId="7" fillId="151" borderId="150" xfId="0">
      <alignment horizontal="right" vertical="center"/>
    </xf>
    <xf numFmtId="0" fontId="7" fillId="151" borderId="150" xfId="0">
      <alignment horizontal="right" vertical="center"/>
    </xf>
    <xf numFmtId="0" fontId="10" fillId="39" borderId="38" xfId="0">
      <alignment horizontal="center" vertical="center" wrapText="1"/>
    </xf>
    <xf numFmtId="0" fontId="10" fillId="153" borderId="152"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5" borderId="154"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32" borderId="331" xfId="0">
      <alignment horizontal="left" vertical="center" wrapText="1"/>
    </xf>
    <xf numFmtId="0" fontId="10" fillId="333" borderId="332" xfId="0">
      <alignment horizontal="left" vertical="center"/>
    </xf>
    <xf numFmtId="0" fontId="10" fillId="333" borderId="332" xfId="0">
      <alignment horizontal="left" vertical="center"/>
    </xf>
    <xf numFmtId="0" fontId="10" fillId="333" borderId="332" xfId="0">
      <alignment horizontal="left" vertical="center"/>
    </xf>
    <xf numFmtId="0" fontId="10" fillId="333" borderId="332" xfId="0">
      <alignment horizontal="left" vertical="center"/>
    </xf>
    <xf numFmtId="0" fontId="10" fillId="333" borderId="332" xfId="0">
      <alignment horizontal="left" vertical="center"/>
    </xf>
    <xf numFmtId="0" fontId="10" fillId="333" borderId="332" xfId="0">
      <alignment horizontal="left" vertical="center"/>
    </xf>
    <xf numFmtId="0" fontId="7" fillId="334" borderId="333" xfId="0">
      <alignment horizontal="center"/>
    </xf>
    <xf numFmtId="0" fontId="10" fillId="333" borderId="332" xfId="0">
      <alignment horizontal="left" vertical="center"/>
    </xf>
    <xf numFmtId="0" fontId="10" fillId="333" borderId="332" xfId="0">
      <alignment horizontal="left" vertical="center"/>
    </xf>
    <xf numFmtId="0" fontId="10" fillId="333" borderId="332" xfId="0">
      <alignment horizontal="left" vertical="center"/>
    </xf>
    <xf numFmtId="0" fontId="7" fillId="252" borderId="251" xfId="0">
      <alignment horizontal="left" vertical="center" wrapText="1"/>
    </xf>
    <xf numFmtId="0" fontId="7" fillId="253" borderId="252" xfId="0">
      <alignment horizontal="center" vertical="center" wrapText="1"/>
    </xf>
    <xf numFmtId="0" fontId="7" fillId="254" borderId="253" xfId="0">
      <alignment horizontal="left" vertical="center"/>
    </xf>
    <xf numFmtId="0" fontId="10" fillId="335" borderId="334" xfId="0">
      <alignment horizontal="center" vertical="center"/>
    </xf>
    <xf numFmtId="0" fontId="7" fillId="259" borderId="258" xfId="0">
      <alignment horizontal="right" vertical="center"/>
    </xf>
    <xf numFmtId="0" fontId="7" fillId="259" borderId="258" xfId="0">
      <alignment horizontal="right" vertical="center"/>
    </xf>
    <xf numFmtId="0" fontId="7" fillId="260" borderId="259" xfId="0">
      <alignment horizontal="center" vertical="center"/>
    </xf>
    <xf numFmtId="0" fontId="7" fillId="252" borderId="251" xfId="0">
      <alignment horizontal="left" vertical="center" wrapText="1"/>
    </xf>
    <xf numFmtId="0" fontId="7" fillId="252" borderId="251" xfId="0">
      <alignment horizontal="left" vertical="center" wrapText="1"/>
    </xf>
    <xf numFmtId="0" fontId="7" fillId="252" borderId="251" xfId="0">
      <alignment horizontal="left" vertical="center" wrapText="1"/>
    </xf>
    <xf numFmtId="0" fontId="7" fillId="252" borderId="251" xfId="0">
      <alignment horizontal="left" vertical="center" wrapText="1"/>
    </xf>
    <xf numFmtId="0" fontId="7" fillId="253" borderId="252" xfId="0">
      <alignment horizontal="center" vertical="center" wrapText="1"/>
    </xf>
    <xf numFmtId="0" fontId="7" fillId="254" borderId="253" xfId="0">
      <alignment horizontal="left" vertical="center"/>
    </xf>
    <xf numFmtId="0" fontId="7" fillId="209" borderId="208" xfId="0">
      <alignment horizontal="center" vertical="center"/>
    </xf>
    <xf numFmtId="0" fontId="7" fillId="259" borderId="258" xfId="0">
      <alignment horizontal="right" vertical="center"/>
    </xf>
    <xf numFmtId="0" fontId="7" fillId="259" borderId="258" xfId="0">
      <alignment horizontal="right" vertical="center"/>
    </xf>
    <xf numFmtId="0" fontId="7" fillId="260" borderId="259" xfId="0">
      <alignment horizontal="center" vertical="center"/>
    </xf>
    <xf numFmtId="0" fontId="7" fillId="252" borderId="251" xfId="0">
      <alignment horizontal="left" vertical="center" wrapText="1"/>
    </xf>
    <xf numFmtId="0" fontId="7" fillId="252" borderId="251" xfId="0">
      <alignment horizontal="left" vertical="center" wrapText="1"/>
    </xf>
    <xf numFmtId="0" fontId="7" fillId="252" borderId="251" xfId="0">
      <alignment horizontal="left" vertical="center" wrapText="1"/>
    </xf>
    <xf numFmtId="0" fontId="7" fillId="252" borderId="251" xfId="0">
      <alignment horizontal="left" vertical="center" wrapText="1"/>
    </xf>
    <xf numFmtId="0" fontId="7" fillId="253" borderId="252" xfId="0">
      <alignment horizontal="center" vertical="center" wrapText="1"/>
    </xf>
    <xf numFmtId="0" fontId="7" fillId="254" borderId="253" xfId="0">
      <alignment horizontal="left" vertical="center"/>
    </xf>
    <xf numFmtId="0" fontId="7" fillId="209" borderId="208" xfId="0">
      <alignment horizontal="center" vertical="center"/>
    </xf>
    <xf numFmtId="177" fontId="7" fillId="255" borderId="254" xfId="0">
      <alignment horizontal="right" vertical="center"/>
    </xf>
    <xf numFmtId="177" fontId="7" fillId="255" borderId="254" xfId="0">
      <alignment horizontal="right" vertical="center"/>
    </xf>
    <xf numFmtId="49" fontId="14" fillId="256" borderId="255" xfId="0">
      <alignment horizontal="center" vertical="center" wrapText="1"/>
    </xf>
    <xf numFmtId="49" fontId="7" fillId="257" borderId="256" xfId="0">
      <alignment horizontal="left" vertical="center" wrapText="1"/>
    </xf>
    <xf numFmtId="49" fontId="7" fillId="257" borderId="256" xfId="0">
      <alignment horizontal="left" vertical="center" wrapText="1"/>
    </xf>
    <xf numFmtId="49" fontId="7" fillId="257" borderId="256" xfId="0">
      <alignment horizontal="left" vertical="center" wrapText="1"/>
    </xf>
    <xf numFmtId="0" fontId="10" fillId="263" borderId="262" xfId="0">
      <alignment horizontal="left" vertical="center" wrapText="1"/>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7" fillId="304" borderId="303" xfId="0">
      <alignment horizontal="center"/>
    </xf>
    <xf numFmtId="0" fontId="10" fillId="264" borderId="263" xfId="0">
      <alignment horizontal="left" vertical="center"/>
    </xf>
    <xf numFmtId="0" fontId="10" fillId="264" borderId="263" xfId="0">
      <alignment horizontal="left" vertical="center"/>
    </xf>
    <xf numFmtId="0" fontId="10" fillId="264" borderId="263"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2" borderId="291" xfId="0">
      <alignment horizontal="center" vertical="center"/>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93" borderId="292" xfId="0">
      <alignment horizontal="center" vertical="center"/>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7" fillId="248" borderId="247"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7" fillId="248" borderId="247"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165" borderId="164" xfId="0">
      <alignment horizontal="center" vertical="center"/>
    </xf>
    <xf numFmtId="181" fontId="7" fillId="225" borderId="224" xfId="0">
      <alignment horizontal="right" vertical="center"/>
    </xf>
    <xf numFmtId="181" fontId="7" fillId="225" borderId="224"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163" borderId="162" xfId="0">
      <alignment horizontal="left" vertical="center" wrapText="1"/>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163" borderId="162" xfId="0">
      <alignment horizontal="left" vertical="center" wrapText="1"/>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88" borderId="287"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243" borderId="242" xfId="0">
      <alignment horizontal="center"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50" borderId="249" xfId="0">
      <alignment horizontal="left" vertical="center" wrapText="1"/>
    </xf>
    <xf numFmtId="0" fontId="7" fillId="247" borderId="246" xfId="0">
      <alignment horizontal="center" vertical="center" wrapText="1"/>
    </xf>
    <xf numFmtId="0" fontId="7" fillId="200" borderId="199" xfId="0">
      <alignment horizontal="left" vertical="center"/>
    </xf>
    <xf numFmtId="0" fontId="7" fillId="271" borderId="270" xfId="0">
      <alignment horizontal="center" vertical="center"/>
    </xf>
    <xf numFmtId="177" fontId="7" fillId="338" borderId="337" xfId="0">
      <alignment horizontal="right" vertical="center"/>
    </xf>
    <xf numFmtId="177" fontId="7" fillId="338" borderId="337" xfId="0">
      <alignment horizontal="right" vertical="center"/>
    </xf>
    <xf numFmtId="49" fontId="14" fillId="339" borderId="338"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9" borderId="248" xfId="0">
      <alignment horizontal="left"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7" borderId="306" xfId="0">
      <alignment horizontal="left"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08" borderId="307" xfId="0">
      <alignment horizontal="left" vertical="center" wrapText="1"/>
    </xf>
    <xf numFmtId="0" fontId="7" fillId="245" borderId="244" xfId="0">
      <alignment horizontal="center" vertical="center" wrapText="1"/>
    </xf>
    <xf numFmtId="0" fontId="7" fillId="206" borderId="205" xfId="0">
      <alignment horizontal="left" vertical="center"/>
    </xf>
    <xf numFmtId="0" fontId="7" fillId="340" borderId="339" xfId="0">
      <alignment horizontal="center" vertical="center"/>
    </xf>
    <xf numFmtId="177" fontId="7" fillId="255" borderId="254" xfId="0">
      <alignment horizontal="right" vertical="center"/>
    </xf>
    <xf numFmtId="177" fontId="7" fillId="255" borderId="254" xfId="0">
      <alignment horizontal="right" vertical="center"/>
    </xf>
    <xf numFmtId="49" fontId="14" fillId="341" borderId="340"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86" borderId="85" xfId="0">
      <alignment wrapText="1"/>
    </xf>
    <xf numFmtId="0" fontId="7" fillId="280" borderId="279" xfId="0"/>
    <xf numFmtId="0" fontId="7" fillId="280" borderId="279" xfId="0"/>
    <xf numFmtId="0" fontId="7" fillId="280" borderId="279" xfId="0"/>
    <xf numFmtId="0" fontId="7" fillId="280" borderId="279" xfId="0"/>
    <xf numFmtId="0" fontId="7" fillId="282" borderId="281" xfId="0">
      <alignment horizontal="right" vertical="center"/>
    </xf>
    <xf numFmtId="0" fontId="7" fillId="283" borderId="282" xfId="0">
      <alignment horizontal="center" vertical="center"/>
    </xf>
    <xf numFmtId="0" fontId="7" fillId="282" borderId="281" xfId="0">
      <alignment horizontal="right" vertical="center"/>
    </xf>
    <xf numFmtId="0" fontId="7" fillId="284" borderId="283" xfId="0">
      <alignment horizontal="right" vertical="center"/>
    </xf>
    <xf numFmtId="0" fontId="7" fillId="284" borderId="283" xfId="0">
      <alignment horizontal="right"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47" borderId="146" xfId="0">
      <alignment horizontal="center"/>
    </xf>
    <xf numFmtId="0" fontId="13" fillId="92" borderId="91" xfId="0">
      <alignment horizontal="center" vertical="center"/>
    </xf>
    <xf numFmtId="0" fontId="13" fillId="92" borderId="91" xfId="0">
      <alignment horizontal="center" vertical="center"/>
    </xf>
    <xf numFmtId="0" fontId="13" fillId="92" borderId="91" xfId="0">
      <alignment horizontal="center" vertical="center"/>
    </xf>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95" borderId="194" xfId="0"/>
    <xf numFmtId="0" fontId="7" fillId="147" borderId="146" xfId="0">
      <alignment horizontal="center"/>
    </xf>
    <xf numFmtId="0" fontId="7" fillId="196" borderId="195" xfId="0">
      <alignment horizontal="right"/>
    </xf>
    <xf numFmtId="0" fontId="7" fillId="196" borderId="195" xfId="0">
      <alignment horizontal="right"/>
    </xf>
    <xf numFmtId="0" fontId="7" fillId="196" borderId="195" xfId="0">
      <alignment horizontal="right"/>
    </xf>
    <xf numFmtId="49" fontId="7" fillId="149" borderId="148" xfId="0">
      <alignment horizontal="left" vertical="center" wrapText="1"/>
    </xf>
    <xf numFmtId="0" fontId="7" fillId="197" borderId="196" xfId="0"/>
    <xf numFmtId="0" fontId="7" fillId="197" borderId="196" xfId="0"/>
    <xf numFmtId="0" fontId="7" fillId="197" borderId="196" xfId="0"/>
    <xf numFmtId="0" fontId="7" fillId="197" borderId="196" xfId="0"/>
    <xf numFmtId="0" fontId="7" fillId="197" borderId="196" xfId="0"/>
    <xf numFmtId="0" fontId="7" fillId="197" borderId="196" xfId="0"/>
    <xf numFmtId="0" fontId="7" fillId="152" borderId="151" xfId="0">
      <alignment horizontal="center"/>
    </xf>
    <xf numFmtId="0" fontId="7" fillId="198" borderId="197" xfId="0">
      <alignment horizontal="right"/>
    </xf>
    <xf numFmtId="0" fontId="7" fillId="198" borderId="197" xfId="0">
      <alignment horizontal="right"/>
    </xf>
    <xf numFmtId="0" fontId="7" fillId="198" borderId="197" xfId="0">
      <alignment horizontal="right"/>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39" borderId="38" xfId="0">
      <alignment horizontal="center" vertical="center" wrapText="1"/>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154" borderId="153" xfId="0">
      <alignment horizontal="center" vertical="center"/>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49" fontId="14" fillId="180" borderId="179" xfId="0">
      <alignment horizontal="center"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220" borderId="219" xfId="0"/>
    <xf numFmtId="0" fontId="7" fillId="220" borderId="219" xfId="0"/>
    <xf numFmtId="0" fontId="7" fillId="157" borderId="156" xfId="0">
      <alignment horizont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6" borderId="205" xfId="0">
      <alignment horizontal="left" vertical="center"/>
    </xf>
    <xf numFmtId="0" fontId="7" fillId="167" borderId="166" xfId="0">
      <alignment horizontal="center" vertical="center"/>
    </xf>
    <xf numFmtId="177" fontId="7" fillId="168" borderId="167" xfId="0">
      <alignment horizontal="right" vertical="center"/>
    </xf>
    <xf numFmtId="177" fontId="7" fillId="168" borderId="167"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10" borderId="309" xfId="0">
      <alignment horizontal="left" vertical="center"/>
    </xf>
    <xf numFmtId="0" fontId="7" fillId="217" borderId="216" xfId="0">
      <alignment horizontal="center" vertical="center"/>
    </xf>
    <xf numFmtId="0" fontId="7" fillId="217" borderId="216" xfId="0">
      <alignment horizontal="center" vertical="center"/>
    </xf>
    <xf numFmtId="0" fontId="7" fillId="217" borderId="216"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10" borderId="309" xfId="0">
      <alignment horizontal="left" vertical="center"/>
    </xf>
    <xf numFmtId="0" fontId="7" fillId="217" borderId="216" xfId="0">
      <alignment horizontal="center" vertical="center"/>
    </xf>
    <xf numFmtId="0" fontId="7" fillId="217" borderId="216" xfId="0">
      <alignment horizontal="center" vertical="center"/>
    </xf>
    <xf numFmtId="0" fontId="7" fillId="217" borderId="216"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310" borderId="309" xfId="0">
      <alignment horizontal="left" vertical="center"/>
    </xf>
    <xf numFmtId="0" fontId="7" fillId="217" borderId="216" xfId="0">
      <alignment horizontal="center" vertical="center"/>
    </xf>
    <xf numFmtId="0" fontId="7" fillId="217" borderId="216" xfId="0">
      <alignment horizontal="center" vertical="center"/>
    </xf>
    <xf numFmtId="0" fontId="7" fillId="217" borderId="216" xfId="0">
      <alignment horizontal="center"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310" borderId="309" xfId="0">
      <alignment horizontal="left" vertical="center"/>
    </xf>
    <xf numFmtId="0" fontId="7" fillId="217" borderId="216" xfId="0">
      <alignment horizontal="center" vertical="center"/>
    </xf>
    <xf numFmtId="0" fontId="7" fillId="217" borderId="216" xfId="0">
      <alignment horizontal="center" vertical="center"/>
    </xf>
    <xf numFmtId="0" fontId="7" fillId="217" borderId="216" xfId="0">
      <alignment horizontal="center" vertical="center"/>
    </xf>
    <xf numFmtId="49" fontId="14" fillId="169" borderId="168" xfId="0">
      <alignment horizontal="center" vertical="center" wrapText="1"/>
    </xf>
    <xf numFmtId="49" fontId="7" fillId="170" borderId="169" xfId="0">
      <alignment horizontal="left" vertical="center" wrapText="1"/>
    </xf>
    <xf numFmtId="49" fontId="7" fillId="170" borderId="169" xfId="0">
      <alignment horizontal="left" vertical="center" wrapText="1"/>
    </xf>
    <xf numFmtId="49" fontId="7" fillId="170" borderId="169" xfId="0">
      <alignment horizontal="left" vertical="center" wrapText="1"/>
    </xf>
    <xf numFmtId="0" fontId="7" fillId="176" borderId="175" xfId="0">
      <alignment horizontal="left" vertical="center" wrapText="1"/>
    </xf>
    <xf numFmtId="0" fontId="7" fillId="218" borderId="217" xfId="0">
      <alignment horizontal="center" vertical="center" wrapText="1"/>
    </xf>
    <xf numFmtId="0" fontId="7" fillId="219" borderId="218" xfId="0">
      <alignment horizontal="left" vertical="center"/>
    </xf>
    <xf numFmtId="0" fontId="7" fillId="173" borderId="172" xfId="0">
      <alignment horizontal="center" vertical="center"/>
    </xf>
    <xf numFmtId="0" fontId="7" fillId="174" borderId="173" xfId="0">
      <alignment horizontal="right" vertical="center"/>
    </xf>
    <xf numFmtId="0" fontId="7" fillId="174" borderId="173" xfId="0">
      <alignment horizontal="right" vertical="center"/>
    </xf>
    <xf numFmtId="0" fontId="7" fillId="186" borderId="185" xfId="0">
      <alignment horizontal="center" vertical="center"/>
    </xf>
    <xf numFmtId="0" fontId="7" fillId="176" borderId="175" xfId="0">
      <alignment horizontal="left" vertical="center" wrapText="1"/>
    </xf>
    <xf numFmtId="0" fontId="7" fillId="176" borderId="175" xfId="0">
      <alignment horizontal="left" vertical="center" wrapText="1"/>
    </xf>
    <xf numFmtId="0" fontId="7" fillId="176" borderId="175"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243" borderId="242" xfId="0">
      <alignment horizontal="center" vertical="center" wrapText="1"/>
    </xf>
    <xf numFmtId="0" fontId="7" fillId="243" borderId="242"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4" borderId="243" xfId="0">
      <alignment horizontal="center" vertical="center" wrapText="1"/>
    </xf>
    <xf numFmtId="0" fontId="7" fillId="244" borderId="243"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47" borderId="246" xfId="0">
      <alignment horizontal="center" vertical="center" wrapText="1"/>
    </xf>
    <xf numFmtId="0" fontId="7" fillId="247" borderId="246"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206" borderId="205" xfId="0">
      <alignment horizontal="left" vertical="center"/>
    </xf>
    <xf numFmtId="0" fontId="7" fillId="167" borderId="166" xfId="0">
      <alignment horizontal="center" vertical="center"/>
    </xf>
    <xf numFmtId="0" fontId="7" fillId="336" borderId="335" xfId="0">
      <alignment horizontal="right" vertical="center"/>
    </xf>
    <xf numFmtId="0" fontId="7" fillId="336" borderId="335" xfId="0">
      <alignment horizontal="right" vertical="center"/>
    </xf>
    <xf numFmtId="0" fontId="7" fillId="337" borderId="336" xfId="0">
      <alignment horizontal="center" vertical="center"/>
    </xf>
    <xf numFmtId="0" fontId="7" fillId="204" borderId="203" xfId="0">
      <alignment horizontal="left" vertical="center" wrapText="1"/>
    </xf>
    <xf numFmtId="0" fontId="7" fillId="204" borderId="203" xfId="0">
      <alignment horizontal="left" vertical="center" wrapText="1"/>
    </xf>
    <xf numFmtId="0" fontId="7" fillId="204" borderId="203" xfId="0">
      <alignment horizontal="left" vertical="center" wrapText="1"/>
    </xf>
    <xf numFmtId="0" fontId="7" fillId="252" borderId="251" xfId="0">
      <alignment horizontal="left" vertical="center" wrapText="1"/>
    </xf>
    <xf numFmtId="0" fontId="8" fillId="124" borderId="123" xfId="0">
      <alignment horizontal="center" vertical="center"/>
    </xf>
    <xf numFmtId="0" fontId="8" fillId="106" borderId="105" xfId="0">
      <alignment horizontal="left" vertical="center"/>
    </xf>
    <xf numFmtId="176" fontId="7" fillId="214" borderId="213" xfId="0">
      <alignment horizontal="right" vertical="center"/>
    </xf>
    <xf numFmtId="0" fontId="7" fillId="209" borderId="208" xfId="0">
      <alignment horizontal="center" vertical="center"/>
    </xf>
    <xf numFmtId="177" fontId="7" fillId="255" borderId="254" xfId="0">
      <alignment horizontal="right" vertical="center"/>
    </xf>
    <xf numFmtId="177" fontId="7" fillId="255" borderId="25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252" borderId="251" xfId="0">
      <alignment horizontal="left" vertical="center" wrapText="1"/>
    </xf>
    <xf numFmtId="0" fontId="6" fillId="342" borderId="341" xfId="0">
      <alignment horizontal="center" vertical="center"/>
    </xf>
    <xf numFmtId="0" fontId="8" fillId="106" borderId="105" xfId="0">
      <alignment horizontal="left" vertical="center"/>
    </xf>
    <xf numFmtId="176" fontId="7" fillId="214" borderId="213" xfId="0">
      <alignment horizontal="right" vertical="center"/>
    </xf>
    <xf numFmtId="0" fontId="7" fillId="209" borderId="208" xfId="0">
      <alignment horizontal="center" vertical="center"/>
    </xf>
    <xf numFmtId="177" fontId="7" fillId="255" borderId="254" xfId="0">
      <alignment horizontal="right" vertical="center"/>
    </xf>
    <xf numFmtId="177" fontId="7" fillId="255" borderId="25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252" borderId="251" xfId="0">
      <alignment horizontal="left" vertical="center" wrapText="1"/>
    </xf>
    <xf numFmtId="0" fontId="6" fillId="342" borderId="341" xfId="0">
      <alignment horizontal="center" vertical="center"/>
    </xf>
    <xf numFmtId="0" fontId="8" fillId="106" borderId="105" xfId="0">
      <alignment horizontal="left" vertical="center"/>
    </xf>
    <xf numFmtId="0" fontId="7" fillId="209" borderId="208" xfId="0">
      <alignment horizontal="center" vertical="center"/>
    </xf>
    <xf numFmtId="177" fontId="7" fillId="255" borderId="254" xfId="0">
      <alignment horizontal="right" vertical="center"/>
    </xf>
    <xf numFmtId="177" fontId="7" fillId="255" borderId="254" xfId="0">
      <alignment horizontal="right" vertical="center"/>
    </xf>
    <xf numFmtId="0" fontId="6" fillId="129" borderId="128" xfId="0">
      <alignment horizontal="center"/>
    </xf>
    <xf numFmtId="0" fontId="6" fillId="78" borderId="77" xfId="0"/>
    <xf numFmtId="0" fontId="6" fillId="78" borderId="77" xfId="0"/>
    <xf numFmtId="0" fontId="6" fillId="78" borderId="77" xfId="0"/>
    <xf numFmtId="0" fontId="7" fillId="252" borderId="251" xfId="0">
      <alignment horizontal="left" vertical="center" wrapText="1"/>
    </xf>
    <xf numFmtId="0" fontId="6" fillId="342" borderId="341" xfId="0">
      <alignment horizontal="center" vertical="center"/>
    </xf>
    <xf numFmtId="0" fontId="8" fillId="106" borderId="105" xfId="0">
      <alignment horizontal="left" vertical="center"/>
    </xf>
    <xf numFmtId="0" fontId="7" fillId="209" borderId="208" xfId="0">
      <alignment horizontal="center" vertical="center"/>
    </xf>
    <xf numFmtId="177" fontId="7" fillId="255" borderId="254" xfId="0">
      <alignment horizontal="right" vertical="center"/>
    </xf>
    <xf numFmtId="177" fontId="7" fillId="255" borderId="254" xfId="0">
      <alignment horizontal="right" vertical="center"/>
    </xf>
    <xf numFmtId="0" fontId="6" fillId="136" borderId="135" xfId="0">
      <alignment horizontal="center"/>
    </xf>
    <xf numFmtId="0" fontId="6" fillId="78" borderId="77" xfId="0"/>
    <xf numFmtId="0" fontId="6" fillId="78" borderId="77" xfId="0"/>
    <xf numFmtId="0" fontId="6" fillId="78" borderId="77" xfId="0"/>
    <xf numFmtId="0" fontId="7" fillId="176" borderId="175" xfId="0">
      <alignment horizontal="left" vertical="center" wrapText="1"/>
    </xf>
    <xf numFmtId="0" fontId="7" fillId="176" borderId="175" xfId="0">
      <alignment horizontal="left" vertical="center" wrapText="1"/>
    </xf>
    <xf numFmtId="0" fontId="7" fillId="219" borderId="218" xfId="0">
      <alignment horizontal="left" vertical="center"/>
    </xf>
    <xf numFmtId="0" fontId="7" fillId="173" borderId="172" xfId="0">
      <alignment horizontal="center" vertical="center"/>
    </xf>
    <xf numFmtId="177" fontId="7" fillId="289" borderId="288" xfId="0">
      <alignment horizontal="right" vertical="center"/>
    </xf>
    <xf numFmtId="177" fontId="7" fillId="289" borderId="288" xfId="0">
      <alignment horizontal="right" vertical="center"/>
    </xf>
    <xf numFmtId="49" fontId="14" fillId="180" borderId="179" xfId="0">
      <alignment horizontal="center" vertical="center" wrapText="1"/>
    </xf>
    <xf numFmtId="49" fontId="7" fillId="235" borderId="234" xfId="0">
      <alignment horizontal="left" vertical="center" wrapText="1"/>
    </xf>
    <xf numFmtId="49" fontId="7" fillId="235" borderId="234" xfId="0">
      <alignment horizontal="left" vertical="center" wrapText="1"/>
    </xf>
    <xf numFmtId="49" fontId="7" fillId="235" borderId="234"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57" borderId="156" xfId="0">
      <alignment horizontal="center"/>
    </xf>
    <xf numFmtId="0" fontId="10" fillId="156" borderId="155" xfId="0">
      <alignment horizontal="left" vertical="center"/>
    </xf>
    <xf numFmtId="0" fontId="10" fillId="156" borderId="155" xfId="0">
      <alignment horizontal="left" vertical="center"/>
    </xf>
    <xf numFmtId="0" fontId="10" fillId="156" borderId="155" xfId="0">
      <alignment horizontal="left" vertical="center"/>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0" fontId="7" fillId="161" borderId="160"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176" fontId="7" fillId="172" borderId="171" xfId="0">
      <alignment horizontal="righ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14" fillId="177" borderId="176"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5" borderId="224"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81" fontId="7" fillId="225" borderId="224" xfId="0">
      <alignment horizontal="right" vertical="center"/>
    </xf>
    <xf numFmtId="181" fontId="7" fillId="225" borderId="224"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0" fontId="7" fillId="161" borderId="160" xfId="0">
      <alignment horizontal="right" vertical="center"/>
    </xf>
    <xf numFmtId="0" fontId="7" fillId="161" borderId="160" xfId="0">
      <alignment horizontal="right" vertical="center"/>
    </xf>
    <xf numFmtId="0" fontId="7" fillId="162" borderId="161" xfId="0">
      <alignment horizontal="center" vertical="center"/>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99" borderId="198" xfId="0">
      <alignment horizontal="center"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10" fillId="42" borderId="41" xfId="0">
      <alignment horizontal="left" vertical="center" wrapText="1"/>
    </xf>
    <xf numFmtId="0" fontId="10" fillId="42" borderId="41" xfId="0">
      <alignment horizontal="left" vertical="center" wrapText="1"/>
    </xf>
    <xf numFmtId="0" fontId="10" fillId="156" borderId="155" xfId="0">
      <alignment horizontal="left" vertical="center"/>
    </xf>
    <xf numFmtId="0" fontId="10" fillId="224" borderId="223" xfId="0"/>
    <xf numFmtId="0" fontId="10" fillId="224" borderId="223" xfId="0"/>
    <xf numFmtId="0" fontId="10" fillId="224" borderId="223" xfId="0"/>
    <xf numFmtId="0" fontId="10" fillId="224" borderId="223" xfId="0"/>
    <xf numFmtId="0" fontId="7" fillId="157" borderId="156" xfId="0">
      <alignment horizontal="center"/>
    </xf>
    <xf numFmtId="0" fontId="10" fillId="224" borderId="223" xfId="0"/>
    <xf numFmtId="0" fontId="10" fillId="224" borderId="223" xfId="0"/>
    <xf numFmtId="0" fontId="10" fillId="224" borderId="223" xfId="0"/>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xf numFmtId="0" fontId="7" fillId="163" borderId="162" xfId="0">
      <alignment horizontal="left" vertical="center" wrapText="1"/>
    </xf>
    <xf numFmtId="0" fontId="7" fillId="163" borderId="162" xfId="0">
      <alignment horizontal="left" vertical="center" wrapText="1"/>
    </xf>
    <xf numFmtId="0" fontId="7" fillId="200" borderId="199" xfId="0">
      <alignment horizontal="left" vertical="center"/>
    </xf>
    <xf numFmtId="0" fontId="7" fillId="165" borderId="164" xfId="0">
      <alignment horizontal="center" vertical="center"/>
    </xf>
    <xf numFmtId="177" fontId="7" fillId="179" borderId="178" xfId="0">
      <alignment horizontal="right" vertical="center"/>
    </xf>
    <xf numFmtId="177" fontId="7" fillId="179" borderId="178" xfId="0">
      <alignment horizontal="right" vertical="center"/>
    </xf>
    <xf numFmtId="49" fontId="14" fillId="180" borderId="179" xfId="0">
      <alignment horizontal="center" vertical="center" wrapText="1"/>
    </xf>
    <xf numFmtId="49" fontId="7" fillId="181" borderId="180" xfId="0">
      <alignment horizontal="left" vertical="center" wrapText="1"/>
    </xf>
    <xf numFmtId="49" fontId="7" fillId="181" borderId="180" xfId="0">
      <alignment horizontal="left" vertical="center" wrapText="1"/>
    </xf>
    <xf numFmtId="49" fontId="7" fillId="181" borderId="180" xfId="0">
      <alignment horizontal="left" vertical="center" wrapText="1"/>
    </xf>
  </cellXfs>
  <cellStyles count="1">
    <cellStyle name="Normal" xfId="0"/>
  </cellStyles>
  <colors>
    <indexedColors>
      <rgbColor/>
      <rgbColor/>
      <rgbColor/>
      <rgbColor/>
      <rgbColor/>
      <rgbColor/>
      <rgbColor/>
      <rgbColor/>
      <rgbColor/>
      <rgbColor rgb="FFFFFF"/>
      <rgbColor rgb="0000FF"/>
      <rgbColor rgb="00FF00"/>
      <rgbColor rgb="FF0000"/>
      <rgbColor rgb="00FFFF"/>
      <rgbColor rgb="FF00FF"/>
      <rgbColor rgb="FFFF00"/>
      <rgbColor rgb="000080"/>
      <rgbColor rgb="008000"/>
      <rgbColor rgb="800000"/>
      <rgbColor rgb="008080"/>
      <rgbColor rgb="800080"/>
      <rgbColor rgb="808000"/>
      <rgbColor rgb="C0C0C0"/>
      <rgbColor rgb="808080"/>
      <rgbColor rgb="FF9999"/>
      <rgbColor rgb="663399"/>
      <rgbColor rgb="CCFFFF"/>
      <rgbColor rgb="FFFFCC"/>
      <rgbColor rgb="660066"/>
      <rgbColor rgb="8080FF"/>
      <rgbColor rgb="CC6600"/>
      <rgbColor rgb="FFCCCC"/>
      <rgbColor rgb="800000"/>
      <rgbColor rgb="FF00FF"/>
      <rgbColor rgb="00FFFF"/>
      <rgbColor rgb="FFFF00"/>
      <rgbColor rgb="800080"/>
      <rgbColor rgb="000080"/>
      <rgbColor rgb="808000"/>
      <rgbColor rgb="FF0000"/>
      <rgbColor rgb="FFCC00"/>
      <rgbColor rgb="FFFFCC"/>
      <rgbColor rgb="CCFFCC"/>
      <rgbColor rgb="99FFFF"/>
      <rgbColor rgb="FFCC99"/>
      <rgbColor rgb="CC99FF"/>
      <rgbColor rgb="FF99CC"/>
      <rgbColor rgb="99CCFF"/>
      <rgbColor rgb="FFFFFF"/>
      <rgbColor rgb="CCCC33"/>
      <rgbColor rgb="808080"/>
      <rgbColor rgb="FF0000"/>
      <rgbColor rgb="008000"/>
      <rgbColor rgb="0000FF"/>
      <rgbColor rgb="80FF80"/>
      <rgbColor rgb="C0C0C0"/>
      <rgbColor rgb="80FF00"/>
      <rgbColor rgb="FFFF80"/>
      <rgbColor rgb="00CC99"/>
      <rgbColor rgb="CCCC33"/>
      <rgbColor rgb="80FFFF"/>
      <rgbColor rgb="00FFFF"/>
      <rgbColor rgb="A0A0A0"/>
      <rgbColor rgb="F0F0F0"/>
    </indexedColors>
  </colors>
</styleSheet>
</file>

<file path=xl/_rels/workbook.xml.rels><?xml version="1.0" encoding="UTF-8" standalone="yes"?><Relationships xmlns="http://schemas.openxmlformats.org/package/2006/relationships" 
><Relationship Target="styles.xml" Type="http://schemas.openxmlformats.org/officeDocument/2006/relationships/styles" Id="rId1" /><Relationship Target="worksheets/sheet1.xml" Type="http://schemas.openxmlformats.org/officeDocument/2006/relationships/worksheet" Id="rId2" /><Relationship Target="worksheets/sheet2.xml" Type="http://schemas.openxmlformats.org/officeDocument/2006/relationships/worksheet" Id="rId3" /><Relationship Target="worksheets/sheet3.xml" Type="http://schemas.openxmlformats.org/officeDocument/2006/relationships/worksheet" Id="rId4" /><Relationship Target="worksheets/sheet4.xml" Type="http://schemas.openxmlformats.org/officeDocument/2006/relationships/worksheet" Id="rId5" /><Relationship Target="worksheets/sheet5.xml" Type="http://schemas.openxmlformats.org/officeDocument/2006/relationships/worksheet" Id="rId6" /><Relationship Target="worksheets/sheet6.xml" Type="http://schemas.openxmlformats.org/officeDocument/2006/relationships/worksheet" Id="rId7" /><Relationship Target="worksheets/sheet7.xml" Type="http://schemas.openxmlformats.org/officeDocument/2006/relationships/worksheet" Id="rId8" /><Relationship Target="worksheets/sheet8.xml" Type="http://schemas.openxmlformats.org/officeDocument/2006/relationships/worksheet" Id="rId9" /><Relationship Target="worksheets/sheet9.xml" Type="http://schemas.openxmlformats.org/officeDocument/2006/relationships/worksheet" Id="rId10" /><Relationship Target="worksheets/sheet10.xml" Type="http://schemas.openxmlformats.org/officeDocument/2006/relationships/worksheet" Id="rId11" /><Relationship Target="worksheets/sheet11.xml" Type="http://schemas.openxmlformats.org/officeDocument/2006/relationships/worksheet" Id="rId12" /><Relationship Target="worksheets/sheet12.xml" Type="http://schemas.openxmlformats.org/officeDocument/2006/relationships/worksheet" Id="rId13" /><Relationship Target="worksheets/sheet13.xml" Type="http://schemas.openxmlformats.org/officeDocument/2006/relationships/worksheet" Id="rId14" /><Relationship Target="worksheets/sheet14.xml" Type="http://schemas.openxmlformats.org/officeDocument/2006/relationships/worksheet" Id="rId15" /><Relationship Target="sharedStrings.xml" Type="http://schemas.openxmlformats.org/officeDocument/2006/relationships/sharedStrings" Id="rId16" /><Relationship Target="theme/theme1.xml" Type="http://schemas.openxmlformats.org/officeDocument/2006/relationships/theme" Id="rId17" />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130"/>
  <sheetViews>
    <sheetView topLeftCell="A1" zoomScaleNormal="100" zoomScalePageLayoutView="60" workbookViewId="0">
      <pane topLeftCell="D103" activePane="bottomRight" state="frozen"/>
      <selection activeCell="A1" sqref="A1"/>
    </sheetView>
  </sheetViews>
  <sheetFormatPr defaultColWidth="8" defaultRowHeight="14.25"/>
  <cols>
    <col min="1" max="1" width="22.8" style="16"/>
    <col min="2" max="2" width="33.4156862745098" style="16"/>
    <col min="3" max="3" width="36.4274509803922" style="16"/>
    <col min="4" max="4" width="22.8" style="16"/>
    <col min="5" max="5" width="5.44705882352941" style="16"/>
    <col min="6" max="6" width="8.74509803921569" style="16"/>
    <col min="7" max="7" width="8.31764705882353" style="16"/>
    <col min="8" max="8" width="7.6" style="16"/>
    <col min="9" max="9" width="37.8588235294118" style="16"/>
    <col min="10" max="10" width="37.8588235294118" style="16"/>
    <col min="11" max="11" width="37.8588235294118" style="16"/>
  </cols>
  <sheetData>
    <row r="1" ht="36.75" customHeight="1">
      <c r="A1" s="342" t="s">
        <v>0</v>
      </c>
      <c r="B1" s="343"/>
      <c r="C1" s="344"/>
      <c r="D1" s="345"/>
      <c r="E1" s="346"/>
      <c r="F1" s="347"/>
      <c r="G1" s="348"/>
      <c r="H1" s="349"/>
      <c r="I1" s="350"/>
      <c r="J1" s="351"/>
      <c r="K1" s="352"/>
    </row>
    <row r="2" ht="21.75" customHeight="1">
      <c r="A2" s="353" t="s">
        <v>1</v>
      </c>
      <c r="B2" s="354"/>
      <c r="C2" s="355"/>
      <c r="D2" s="356"/>
      <c r="E2" s="357"/>
      <c r="F2" s="358"/>
      <c r="G2" s="359"/>
      <c r="H2" s="360"/>
      <c r="I2" s="361"/>
      <c r="J2" s="362"/>
      <c r="K2" s="363"/>
    </row>
    <row r="3" ht="21.75" customHeight="1">
      <c r="A3" s="364" t="s">
        <v>2</v>
      </c>
      <c r="B3" s="365"/>
      <c r="C3" s="366"/>
      <c r="D3" s="367"/>
      <c r="E3" s="368"/>
      <c r="F3" s="369"/>
      <c r="G3" s="370"/>
      <c r="H3" s="371"/>
      <c r="I3" s="372"/>
      <c r="J3" s="373"/>
      <c r="K3" s="374" t="s">
        <v>3</v>
      </c>
    </row>
    <row r="4" ht="21.75" customHeight="1">
      <c r="A4" s="375" t="s">
        <v>4</v>
      </c>
      <c r="B4" s="376" t="s">
        <v>5</v>
      </c>
      <c r="C4" s="377" t="s">
        <v>6</v>
      </c>
      <c r="D4" s="378" t="s">
        <v>7</v>
      </c>
      <c r="E4" s="379" t="s">
        <v>8</v>
      </c>
      <c r="F4" s="380" t="s">
        <v>9</v>
      </c>
      <c r="G4" s="381"/>
      <c r="H4" s="382" t="s">
        <v>10</v>
      </c>
      <c r="I4" s="383" t="s">
        <v>11</v>
      </c>
      <c r="J4" s="384" t="s">
        <v>12</v>
      </c>
      <c r="K4" s="385" t="s">
        <v>13</v>
      </c>
    </row>
    <row r="5" ht="21.75" customHeight="1">
      <c r="A5" s="386"/>
      <c r="B5" s="387"/>
      <c r="C5" s="388"/>
      <c r="D5" s="389"/>
      <c r="E5" s="390"/>
      <c r="F5" s="391" t="s">
        <v>14</v>
      </c>
      <c r="G5" s="392" t="s">
        <v>15</v>
      </c>
      <c r="H5" s="393"/>
      <c r="I5" s="394"/>
      <c r="J5" s="395"/>
      <c r="K5" s="396"/>
    </row>
    <row r="6" ht="21.75" customHeight="1">
      <c r="A6" s="397" t="s">
        <v>16</v>
      </c>
      <c r="B6" s="398"/>
      <c r="C6" s="399"/>
      <c r="D6" s="400"/>
      <c r="E6" s="401"/>
      <c r="F6" s="402"/>
      <c r="G6" s="403"/>
      <c r="H6" s="404"/>
      <c r="I6" s="405"/>
      <c r="J6" s="406"/>
      <c r="K6" s="407"/>
    </row>
    <row r="7" ht="21.75" customHeight="1">
      <c r="A7" s="408" t="s">
        <v>17</v>
      </c>
      <c r="B7" s="409" t="s">
        <v>18</v>
      </c>
      <c r="C7" s="410" t="s">
        <v>19</v>
      </c>
      <c r="D7" s="411">
        <v>0</v>
      </c>
      <c r="E7" s="412"/>
      <c r="F7" s="413"/>
      <c r="G7" s="414"/>
      <c r="H7" s="415"/>
      <c r="I7" s="416"/>
      <c r="J7" s="417"/>
      <c r="K7" s="418"/>
    </row>
    <row r="8" ht="21.75" customHeight="1">
      <c r="A8" s="419"/>
      <c r="B8" s="420"/>
      <c r="C8" s="421" t="s">
        <v>20</v>
      </c>
      <c r="D8" s="411">
        <v>0</v>
      </c>
      <c r="E8" s="422"/>
      <c r="F8" s="423"/>
      <c r="G8" s="424"/>
      <c r="H8" s="425"/>
      <c r="I8" s="426"/>
      <c r="J8" s="427"/>
      <c r="K8" s="428"/>
    </row>
    <row r="9" ht="21.75" customHeight="1">
      <c r="A9" s="429"/>
      <c r="B9" s="430"/>
      <c r="C9" s="431" t="s">
        <v>21</v>
      </c>
      <c r="D9" s="432">
        <f>D8-D7</f>
        <v>0</v>
      </c>
      <c r="E9" s="433" t="s">
        <v>22</v>
      </c>
      <c r="F9" s="434">
        <v>0</v>
      </c>
      <c r="G9" s="435">
        <v>0</v>
      </c>
      <c r="H9" s="436" t="s">
        <v>23</v>
      </c>
      <c r="I9" s="437"/>
      <c r="J9" s="438"/>
      <c r="K9" s="439"/>
    </row>
    <row r="10" ht="21.75" customHeight="1">
      <c r="A10" s="440" t="s">
        <v>24</v>
      </c>
      <c r="B10" s="441" t="s">
        <v>25</v>
      </c>
      <c r="C10" s="442" t="s">
        <v>26</v>
      </c>
      <c r="D10" s="443">
        <v>0</v>
      </c>
      <c r="E10" s="444"/>
      <c r="F10" s="445"/>
      <c r="G10" s="446"/>
      <c r="H10" s="447"/>
      <c r="I10" s="448"/>
      <c r="J10" s="449"/>
      <c r="K10" s="450"/>
    </row>
    <row r="11" ht="21.75" customHeight="1">
      <c r="A11" s="451"/>
      <c r="B11" s="452"/>
      <c r="C11" s="453" t="s">
        <v>27</v>
      </c>
      <c r="D11" s="454">
        <v>0</v>
      </c>
      <c r="E11" s="455"/>
      <c r="F11" s="456"/>
      <c r="G11" s="457"/>
      <c r="H11" s="458"/>
      <c r="I11" s="459"/>
      <c r="J11" s="460"/>
      <c r="K11" s="461"/>
    </row>
    <row r="12" ht="21.75" customHeight="1">
      <c r="A12" s="462"/>
      <c r="B12" s="463"/>
      <c r="C12" s="464" t="s">
        <v>21</v>
      </c>
      <c r="D12" s="411">
        <f>D10-D11</f>
        <v>0</v>
      </c>
      <c r="E12" s="465" t="s">
        <v>22</v>
      </c>
      <c r="F12" s="466">
        <v>0</v>
      </c>
      <c r="G12" s="467">
        <v>0</v>
      </c>
      <c r="H12" s="468" t="s">
        <v>23</v>
      </c>
      <c r="I12" s="469"/>
      <c r="J12" s="470"/>
      <c r="K12" s="471"/>
    </row>
    <row r="13" ht="21.75" customHeight="1">
      <c r="A13" s="472" t="s">
        <v>28</v>
      </c>
      <c r="B13" s="473" t="s">
        <v>29</v>
      </c>
      <c r="C13" s="474" t="s">
        <v>26</v>
      </c>
      <c r="D13" s="411">
        <v>0</v>
      </c>
      <c r="E13" s="475"/>
      <c r="F13" s="476"/>
      <c r="G13" s="477"/>
      <c r="H13" s="478"/>
      <c r="I13" s="479"/>
      <c r="J13" s="480"/>
      <c r="K13" s="481"/>
    </row>
    <row r="14" ht="21.75" customHeight="1">
      <c r="A14" s="482"/>
      <c r="B14" s="483"/>
      <c r="C14" s="484" t="s">
        <v>30</v>
      </c>
      <c r="D14" s="485">
        <v>0</v>
      </c>
      <c r="E14" s="486"/>
      <c r="F14" s="487"/>
      <c r="G14" s="488"/>
      <c r="H14" s="489"/>
      <c r="I14" s="490"/>
      <c r="J14" s="491"/>
      <c r="K14" s="492"/>
    </row>
    <row r="15" ht="21.75" customHeight="1">
      <c r="A15" s="493"/>
      <c r="B15" s="494"/>
      <c r="C15" s="495" t="s">
        <v>21</v>
      </c>
      <c r="D15" s="411">
        <f>D14-D13</f>
        <v>0</v>
      </c>
      <c r="E15" s="496" t="s">
        <v>22</v>
      </c>
      <c r="F15" s="497">
        <v>0</v>
      </c>
      <c r="G15" s="498">
        <v>0</v>
      </c>
      <c r="H15" s="499" t="s">
        <v>23</v>
      </c>
      <c r="I15" s="500"/>
      <c r="J15" s="501"/>
      <c r="K15" s="502"/>
    </row>
    <row r="16" ht="21.75" customHeight="1">
      <c r="A16" s="503" t="s">
        <v>31</v>
      </c>
      <c r="B16" s="504" t="s">
        <v>32</v>
      </c>
      <c r="C16" s="505" t="s">
        <v>26</v>
      </c>
      <c r="D16" s="411">
        <v>0</v>
      </c>
      <c r="E16" s="506"/>
      <c r="F16" s="507"/>
      <c r="G16" s="508"/>
      <c r="H16" s="509"/>
      <c r="I16" s="510"/>
      <c r="J16" s="511"/>
      <c r="K16" s="512"/>
    </row>
    <row r="17" ht="21.75" customHeight="1">
      <c r="A17" s="513"/>
      <c r="B17" s="514"/>
      <c r="C17" s="515" t="s">
        <v>33</v>
      </c>
      <c r="D17" s="516">
        <v>0</v>
      </c>
      <c r="E17" s="517"/>
      <c r="F17" s="518"/>
      <c r="G17" s="519"/>
      <c r="H17" s="520"/>
      <c r="I17" s="521"/>
      <c r="J17" s="522"/>
      <c r="K17" s="523"/>
    </row>
    <row r="18" ht="21.75" customHeight="1">
      <c r="A18" s="524"/>
      <c r="B18" s="525"/>
      <c r="C18" s="526" t="s">
        <v>21</v>
      </c>
      <c r="D18" s="411">
        <f>D17-D16</f>
        <v>0</v>
      </c>
      <c r="E18" s="527" t="s">
        <v>22</v>
      </c>
      <c r="F18" s="528">
        <v>0</v>
      </c>
      <c r="G18" s="529">
        <v>0</v>
      </c>
      <c r="H18" s="530" t="s">
        <v>23</v>
      </c>
      <c r="I18" s="531"/>
      <c r="J18" s="532"/>
      <c r="K18" s="533"/>
    </row>
    <row r="19" ht="21.75" customHeight="1">
      <c r="A19" s="534" t="s">
        <v>34</v>
      </c>
      <c r="B19" s="535" t="s">
        <v>35</v>
      </c>
      <c r="C19" s="536" t="s">
        <v>26</v>
      </c>
      <c r="D19" s="411">
        <v>0</v>
      </c>
      <c r="E19" s="537"/>
      <c r="F19" s="538"/>
      <c r="G19" s="539"/>
      <c r="H19" s="540"/>
      <c r="I19" s="541"/>
      <c r="J19" s="542"/>
      <c r="K19" s="543"/>
    </row>
    <row r="20" ht="21.75" customHeight="1">
      <c r="A20" s="544"/>
      <c r="B20" s="545"/>
      <c r="C20" s="546" t="s">
        <v>36</v>
      </c>
      <c r="D20" s="547">
        <v>0</v>
      </c>
      <c r="E20" s="548"/>
      <c r="F20" s="549"/>
      <c r="G20" s="550"/>
      <c r="H20" s="551"/>
      <c r="I20" s="552"/>
      <c r="J20" s="553"/>
      <c r="K20" s="554"/>
    </row>
    <row r="21" ht="21.75" customHeight="1">
      <c r="A21" s="555"/>
      <c r="B21" s="556"/>
      <c r="C21" s="557" t="s">
        <v>21</v>
      </c>
      <c r="D21" s="411">
        <f>D20-D19</f>
        <v>0</v>
      </c>
      <c r="E21" s="558" t="s">
        <v>22</v>
      </c>
      <c r="F21" s="559">
        <v>0</v>
      </c>
      <c r="G21" s="560">
        <v>0</v>
      </c>
      <c r="H21" s="561" t="s">
        <v>23</v>
      </c>
      <c r="I21" s="562"/>
      <c r="J21" s="563"/>
      <c r="K21" s="564"/>
    </row>
    <row r="22" ht="21.75" customHeight="1">
      <c r="A22" s="565" t="s">
        <v>37</v>
      </c>
      <c r="B22" s="566" t="s">
        <v>38</v>
      </c>
      <c r="C22" s="567" t="s">
        <v>39</v>
      </c>
      <c r="D22" s="411">
        <v>0</v>
      </c>
      <c r="E22" s="568"/>
      <c r="F22" s="569"/>
      <c r="G22" s="570"/>
      <c r="H22" s="571"/>
      <c r="I22" s="572"/>
      <c r="J22" s="573"/>
      <c r="K22" s="574"/>
    </row>
    <row r="23" ht="21.75" customHeight="1">
      <c r="A23" s="575"/>
      <c r="B23" s="576"/>
      <c r="C23" s="577" t="s">
        <v>40</v>
      </c>
      <c r="D23" s="411">
        <v>0</v>
      </c>
      <c r="E23" s="578"/>
      <c r="F23" s="579"/>
      <c r="G23" s="580"/>
      <c r="H23" s="581"/>
      <c r="I23" s="582"/>
      <c r="J23" s="583"/>
      <c r="K23" s="584"/>
    </row>
    <row r="24" ht="21.75" customHeight="1">
      <c r="A24" s="585"/>
      <c r="B24" s="586"/>
      <c r="C24" s="587" t="s">
        <v>21</v>
      </c>
      <c r="D24" s="411">
        <f>D23-D22</f>
        <v>0</v>
      </c>
      <c r="E24" s="588" t="s">
        <v>22</v>
      </c>
      <c r="F24" s="589">
        <v>0</v>
      </c>
      <c r="G24" s="590">
        <v>0</v>
      </c>
      <c r="H24" s="591" t="s">
        <v>23</v>
      </c>
      <c r="I24" s="592"/>
      <c r="J24" s="593"/>
      <c r="K24" s="594"/>
    </row>
    <row r="25" ht="21.75" customHeight="1">
      <c r="A25" s="595" t="s">
        <v>41</v>
      </c>
      <c r="B25" s="596"/>
      <c r="C25" s="597"/>
      <c r="D25" s="598"/>
      <c r="E25" s="599"/>
      <c r="F25" s="600"/>
      <c r="G25" s="601"/>
      <c r="H25" s="602"/>
      <c r="I25" s="603"/>
      <c r="J25" s="604"/>
      <c r="K25" s="605"/>
    </row>
    <row r="26" ht="21.75" customHeight="1">
      <c r="A26" s="606" t="s">
        <v>42</v>
      </c>
      <c r="B26" s="607" t="s">
        <v>43</v>
      </c>
      <c r="C26" s="608" t="s">
        <v>44</v>
      </c>
      <c r="D26" s="411">
        <v>0</v>
      </c>
      <c r="E26" s="609"/>
      <c r="F26" s="610"/>
      <c r="G26" s="611"/>
      <c r="H26" s="612"/>
      <c r="I26" s="613"/>
      <c r="J26" s="614"/>
      <c r="K26" s="615"/>
    </row>
    <row r="27" ht="21.75" customHeight="1">
      <c r="A27" s="616"/>
      <c r="B27" s="617"/>
      <c r="C27" s="618" t="s">
        <v>26</v>
      </c>
      <c r="D27" s="411">
        <v>0</v>
      </c>
      <c r="E27" s="619"/>
      <c r="F27" s="620"/>
      <c r="G27" s="621"/>
      <c r="H27" s="622"/>
      <c r="I27" s="623"/>
      <c r="J27" s="624"/>
      <c r="K27" s="625"/>
    </row>
    <row r="28" ht="21.75" customHeight="1">
      <c r="A28" s="626"/>
      <c r="B28" s="627"/>
      <c r="C28" s="628" t="s">
        <v>45</v>
      </c>
      <c r="D28" s="411">
        <f>IF(D26=0,0,D27/D26)*100</f>
        <v>0</v>
      </c>
      <c r="E28" s="629" t="s">
        <v>22</v>
      </c>
      <c r="F28" s="630">
        <v>95</v>
      </c>
      <c r="G28" s="631">
        <v>105</v>
      </c>
      <c r="H28" s="632" t="s">
        <v>23</v>
      </c>
      <c r="I28" s="633"/>
      <c r="J28" s="634"/>
      <c r="K28" s="635"/>
    </row>
    <row r="29" ht="21.75" customHeight="1">
      <c r="A29" s="636" t="s">
        <v>46</v>
      </c>
      <c r="B29" s="637" t="s">
        <v>47</v>
      </c>
      <c r="C29" s="638" t="s">
        <v>44</v>
      </c>
      <c r="D29" s="411">
        <v>0</v>
      </c>
      <c r="E29" s="639"/>
      <c r="F29" s="640"/>
      <c r="G29" s="641"/>
      <c r="H29" s="642"/>
      <c r="I29" s="643"/>
      <c r="J29" s="644"/>
      <c r="K29" s="645"/>
    </row>
    <row r="30" ht="21.75" customHeight="1">
      <c r="A30" s="646"/>
      <c r="B30" s="647"/>
      <c r="C30" s="648" t="s">
        <v>26</v>
      </c>
      <c r="D30" s="411">
        <v>0</v>
      </c>
      <c r="E30" s="649"/>
      <c r="F30" s="650"/>
      <c r="G30" s="651"/>
      <c r="H30" s="652"/>
      <c r="I30" s="653"/>
      <c r="J30" s="654"/>
      <c r="K30" s="655"/>
    </row>
    <row r="31" ht="21.75" customHeight="1">
      <c r="A31" s="656"/>
      <c r="B31" s="657"/>
      <c r="C31" s="658" t="s">
        <v>45</v>
      </c>
      <c r="D31" s="411">
        <f>IF(D29=0,0,D30/D29)*100</f>
        <v>0</v>
      </c>
      <c r="E31" s="659" t="s">
        <v>22</v>
      </c>
      <c r="F31" s="660">
        <v>95</v>
      </c>
      <c r="G31" s="661">
        <v>105</v>
      </c>
      <c r="H31" s="662" t="s">
        <v>23</v>
      </c>
      <c r="I31" s="663"/>
      <c r="J31" s="664"/>
      <c r="K31" s="665"/>
    </row>
    <row r="32" ht="21.75" customHeight="1">
      <c r="A32" s="666" t="s">
        <v>48</v>
      </c>
      <c r="B32" s="667" t="s">
        <v>49</v>
      </c>
      <c r="C32" s="668" t="s">
        <v>44</v>
      </c>
      <c r="D32" s="411">
        <v>0</v>
      </c>
      <c r="E32" s="669"/>
      <c r="F32" s="670"/>
      <c r="G32" s="671"/>
      <c r="H32" s="672"/>
      <c r="I32" s="673"/>
      <c r="J32" s="674"/>
      <c r="K32" s="675"/>
    </row>
    <row r="33" ht="21.75" customHeight="1">
      <c r="A33" s="676"/>
      <c r="B33" s="677"/>
      <c r="C33" s="678" t="s">
        <v>26</v>
      </c>
      <c r="D33" s="411">
        <v>0</v>
      </c>
      <c r="E33" s="679"/>
      <c r="F33" s="680"/>
      <c r="G33" s="681"/>
      <c r="H33" s="682"/>
      <c r="I33" s="683"/>
      <c r="J33" s="684"/>
      <c r="K33" s="685"/>
    </row>
    <row r="34" ht="21.75" customHeight="1">
      <c r="A34" s="686"/>
      <c r="B34" s="687"/>
      <c r="C34" s="688" t="s">
        <v>45</v>
      </c>
      <c r="D34" s="411">
        <f>IF(D32=0,0,D33/D32)*100</f>
        <v>0</v>
      </c>
      <c r="E34" s="689" t="s">
        <v>22</v>
      </c>
      <c r="F34" s="690">
        <v>95</v>
      </c>
      <c r="G34" s="691">
        <v>105</v>
      </c>
      <c r="H34" s="692" t="s">
        <v>23</v>
      </c>
      <c r="I34" s="693"/>
      <c r="J34" s="694"/>
      <c r="K34" s="695"/>
    </row>
    <row r="35" ht="21.75" customHeight="1">
      <c r="A35" s="696" t="s">
        <v>50</v>
      </c>
      <c r="B35" s="697" t="s">
        <v>51</v>
      </c>
      <c r="C35" s="698" t="s">
        <v>44</v>
      </c>
      <c r="D35" s="411">
        <v>0</v>
      </c>
      <c r="E35" s="699"/>
      <c r="F35" s="700"/>
      <c r="G35" s="701"/>
      <c r="H35" s="702"/>
      <c r="I35" s="703"/>
      <c r="J35" s="704"/>
      <c r="K35" s="705"/>
    </row>
    <row r="36" ht="21.75" customHeight="1">
      <c r="A36" s="706"/>
      <c r="B36" s="707"/>
      <c r="C36" s="708" t="s">
        <v>26</v>
      </c>
      <c r="D36" s="411">
        <v>0</v>
      </c>
      <c r="E36" s="709"/>
      <c r="F36" s="710"/>
      <c r="G36" s="711"/>
      <c r="H36" s="712"/>
      <c r="I36" s="713"/>
      <c r="J36" s="714"/>
      <c r="K36" s="715"/>
    </row>
    <row r="37" ht="21.75" customHeight="1">
      <c r="A37" s="716"/>
      <c r="B37" s="717"/>
      <c r="C37" s="718" t="s">
        <v>45</v>
      </c>
      <c r="D37" s="411">
        <f>IF(D36=0,0,D36/D35)*100</f>
        <v>0</v>
      </c>
      <c r="E37" s="719" t="s">
        <v>22</v>
      </c>
      <c r="F37" s="720">
        <v>95</v>
      </c>
      <c r="G37" s="721">
        <v>105</v>
      </c>
      <c r="H37" s="722" t="s">
        <v>23</v>
      </c>
      <c r="I37" s="723"/>
      <c r="J37" s="724"/>
      <c r="K37" s="725"/>
    </row>
    <row r="38" ht="21.75" customHeight="1">
      <c r="A38" s="726" t="s">
        <v>52</v>
      </c>
      <c r="B38" s="727"/>
      <c r="C38" s="728"/>
      <c r="D38" s="729"/>
      <c r="E38" s="730"/>
      <c r="F38" s="731"/>
      <c r="G38" s="732"/>
      <c r="H38" s="733"/>
      <c r="I38" s="734"/>
      <c r="J38" s="735"/>
      <c r="K38" s="736"/>
    </row>
    <row r="39" ht="21.75" customHeight="1">
      <c r="A39" s="737" t="s">
        <v>53</v>
      </c>
      <c r="B39" s="738" t="s">
        <v>43</v>
      </c>
      <c r="C39" s="739" t="s">
        <v>54</v>
      </c>
      <c r="D39" s="411">
        <v>0</v>
      </c>
      <c r="E39" s="740"/>
      <c r="F39" s="741"/>
      <c r="G39" s="742"/>
      <c r="H39" s="743"/>
      <c r="I39" s="744"/>
      <c r="J39" s="745"/>
      <c r="K39" s="746"/>
    </row>
    <row r="40" ht="21.75" customHeight="1">
      <c r="A40" s="747"/>
      <c r="B40" s="748"/>
      <c r="C40" s="749" t="s">
        <v>26</v>
      </c>
      <c r="D40" s="411">
        <v>0</v>
      </c>
      <c r="E40" s="750"/>
      <c r="F40" s="751"/>
      <c r="G40" s="752"/>
      <c r="H40" s="753"/>
      <c r="I40" s="754"/>
      <c r="J40" s="755"/>
      <c r="K40" s="756"/>
    </row>
    <row r="41" ht="21.75" customHeight="1">
      <c r="A41" s="757"/>
      <c r="B41" s="758"/>
      <c r="C41" s="759" t="s">
        <v>55</v>
      </c>
      <c r="D41" s="411">
        <f>IF(D40=0,0,D39/D40)*100</f>
        <v>0</v>
      </c>
      <c r="E41" s="760" t="s">
        <v>22</v>
      </c>
      <c r="F41" s="761">
        <v>65</v>
      </c>
      <c r="G41" s="762">
        <v>80</v>
      </c>
      <c r="H41" s="763" t="s">
        <v>23</v>
      </c>
      <c r="I41" s="764"/>
      <c r="J41" s="765"/>
      <c r="K41" s="766"/>
    </row>
    <row r="42" ht="21.75" customHeight="1">
      <c r="A42" s="767" t="s">
        <v>56</v>
      </c>
      <c r="B42" s="768" t="s">
        <v>47</v>
      </c>
      <c r="C42" s="769" t="s">
        <v>54</v>
      </c>
      <c r="D42" s="411">
        <v>0</v>
      </c>
      <c r="E42" s="770"/>
      <c r="F42" s="771"/>
      <c r="G42" s="772"/>
      <c r="H42" s="773"/>
      <c r="I42" s="774"/>
      <c r="J42" s="775"/>
      <c r="K42" s="776"/>
    </row>
    <row r="43" ht="21.75" customHeight="1">
      <c r="A43" s="777"/>
      <c r="B43" s="778"/>
      <c r="C43" s="779" t="s">
        <v>57</v>
      </c>
      <c r="D43" s="411">
        <v>0</v>
      </c>
      <c r="E43" s="780"/>
      <c r="F43" s="781"/>
      <c r="G43" s="782"/>
      <c r="H43" s="783"/>
      <c r="I43" s="784"/>
      <c r="J43" s="785"/>
      <c r="K43" s="786"/>
    </row>
    <row r="44" ht="21.75" customHeight="1">
      <c r="A44" s="787"/>
      <c r="B44" s="788"/>
      <c r="C44" s="789" t="s">
        <v>55</v>
      </c>
      <c r="D44" s="411">
        <f>IF(D43=0,0,D42/D43)*100</f>
        <v>0</v>
      </c>
      <c r="E44" s="790" t="s">
        <v>22</v>
      </c>
      <c r="F44" s="791">
        <v>75</v>
      </c>
      <c r="G44" s="792">
        <v>100</v>
      </c>
      <c r="H44" s="793" t="s">
        <v>23</v>
      </c>
      <c r="I44" s="794"/>
      <c r="J44" s="795"/>
      <c r="K44" s="796"/>
    </row>
    <row r="45" ht="21.75" customHeight="1">
      <c r="A45" s="797" t="s">
        <v>58</v>
      </c>
      <c r="B45" s="798" t="s">
        <v>49</v>
      </c>
      <c r="C45" s="799" t="s">
        <v>54</v>
      </c>
      <c r="D45" s="411">
        <v>0</v>
      </c>
      <c r="E45" s="800"/>
      <c r="F45" s="801"/>
      <c r="G45" s="802"/>
      <c r="H45" s="803"/>
      <c r="I45" s="804"/>
      <c r="J45" s="805"/>
      <c r="K45" s="806"/>
    </row>
    <row r="46" ht="21.75" customHeight="1">
      <c r="A46" s="807"/>
      <c r="B46" s="808"/>
      <c r="C46" s="809" t="s">
        <v>26</v>
      </c>
      <c r="D46" s="411">
        <v>0</v>
      </c>
      <c r="E46" s="810"/>
      <c r="F46" s="811"/>
      <c r="G46" s="812"/>
      <c r="H46" s="813"/>
      <c r="I46" s="814"/>
      <c r="J46" s="815"/>
      <c r="K46" s="816"/>
    </row>
    <row r="47" ht="21.75" customHeight="1">
      <c r="A47" s="817"/>
      <c r="B47" s="818"/>
      <c r="C47" s="819" t="s">
        <v>55</v>
      </c>
      <c r="D47" s="411">
        <f>IF(D46=0,0,D45/D46)*100</f>
        <v>0</v>
      </c>
      <c r="E47" s="820" t="s">
        <v>22</v>
      </c>
      <c r="F47" s="821">
        <v>65</v>
      </c>
      <c r="G47" s="822">
        <v>80</v>
      </c>
      <c r="H47" s="823" t="s">
        <v>23</v>
      </c>
      <c r="I47" s="824"/>
      <c r="J47" s="825"/>
      <c r="K47" s="826"/>
    </row>
    <row r="48" ht="21.75" customHeight="1">
      <c r="A48" s="827" t="s">
        <v>59</v>
      </c>
      <c r="B48" s="828" t="s">
        <v>51</v>
      </c>
      <c r="C48" s="829" t="s">
        <v>54</v>
      </c>
      <c r="D48" s="411">
        <v>0</v>
      </c>
      <c r="E48" s="830"/>
      <c r="F48" s="831"/>
      <c r="G48" s="832"/>
      <c r="H48" s="833"/>
      <c r="I48" s="834"/>
      <c r="J48" s="835"/>
      <c r="K48" s="836"/>
    </row>
    <row r="49" ht="21.75" customHeight="1">
      <c r="A49" s="837"/>
      <c r="B49" s="838"/>
      <c r="C49" s="839" t="s">
        <v>26</v>
      </c>
      <c r="D49" s="411">
        <v>0</v>
      </c>
      <c r="E49" s="840"/>
      <c r="F49" s="841"/>
      <c r="G49" s="842"/>
      <c r="H49" s="843"/>
      <c r="I49" s="844"/>
      <c r="J49" s="845"/>
      <c r="K49" s="846"/>
    </row>
    <row r="50" ht="21.75" customHeight="1">
      <c r="A50" s="847"/>
      <c r="B50" s="848"/>
      <c r="C50" s="849" t="s">
        <v>55</v>
      </c>
      <c r="D50" s="411">
        <f>IF(D49=0,0,D48/D49*100)</f>
        <v>0</v>
      </c>
      <c r="E50" s="850"/>
      <c r="F50" s="851"/>
      <c r="G50" s="852"/>
      <c r="H50" s="853"/>
      <c r="I50" s="854"/>
      <c r="J50" s="855"/>
      <c r="K50" s="856"/>
    </row>
    <row r="51" ht="21.75" customHeight="1">
      <c r="A51" s="857" t="s">
        <v>60</v>
      </c>
      <c r="B51" s="858" t="s">
        <v>61</v>
      </c>
      <c r="C51" s="859" t="s">
        <v>54</v>
      </c>
      <c r="D51" s="860">
        <v>0</v>
      </c>
      <c r="E51" s="861"/>
      <c r="F51" s="862"/>
      <c r="G51" s="863"/>
      <c r="H51" s="864"/>
      <c r="I51" s="865"/>
      <c r="J51" s="866"/>
      <c r="K51" s="867"/>
    </row>
    <row r="52" ht="21.75" customHeight="1">
      <c r="A52" s="868"/>
      <c r="B52" s="869"/>
      <c r="C52" s="870" t="s">
        <v>26</v>
      </c>
      <c r="D52" s="860">
        <v>0</v>
      </c>
      <c r="E52" s="871"/>
      <c r="F52" s="872"/>
      <c r="G52" s="873"/>
      <c r="H52" s="874"/>
      <c r="I52" s="875"/>
      <c r="J52" s="876"/>
      <c r="K52" s="877"/>
    </row>
    <row r="53" ht="21.75" customHeight="1">
      <c r="A53" s="878"/>
      <c r="B53" s="879"/>
      <c r="C53" s="880" t="s">
        <v>55</v>
      </c>
      <c r="D53" s="411">
        <f>IF(D52=0,0,D51/D52*100)</f>
        <v>0</v>
      </c>
      <c r="E53" s="881" t="s">
        <v>22</v>
      </c>
      <c r="F53" s="882">
        <v>90</v>
      </c>
      <c r="G53" s="883">
        <v>105</v>
      </c>
      <c r="H53" s="884" t="s">
        <v>23</v>
      </c>
      <c r="I53" s="885"/>
      <c r="J53" s="886"/>
      <c r="K53" s="887"/>
    </row>
    <row r="54" ht="21.75" customHeight="1">
      <c r="A54" s="888" t="s">
        <v>62</v>
      </c>
      <c r="B54" s="889" t="s">
        <v>63</v>
      </c>
      <c r="C54" s="890" t="s">
        <v>54</v>
      </c>
      <c r="D54" s="860">
        <v>0</v>
      </c>
      <c r="E54" s="891"/>
      <c r="F54" s="892"/>
      <c r="G54" s="893"/>
      <c r="H54" s="894"/>
      <c r="I54" s="895"/>
      <c r="J54" s="896"/>
      <c r="K54" s="897"/>
    </row>
    <row r="55" ht="21.75" customHeight="1">
      <c r="A55" s="898"/>
      <c r="B55" s="899"/>
      <c r="C55" s="900" t="s">
        <v>26</v>
      </c>
      <c r="D55" s="860">
        <v>0</v>
      </c>
      <c r="E55" s="901"/>
      <c r="F55" s="902"/>
      <c r="G55" s="903"/>
      <c r="H55" s="904"/>
      <c r="I55" s="905"/>
      <c r="J55" s="906"/>
      <c r="K55" s="907"/>
    </row>
    <row r="56" ht="21.75" customHeight="1">
      <c r="A56" s="908"/>
      <c r="B56" s="909"/>
      <c r="C56" s="910" t="s">
        <v>55</v>
      </c>
      <c r="D56" s="411">
        <f>IF(D55=0,0,D54/D55*100)</f>
        <v>0</v>
      </c>
      <c r="E56" s="911" t="s">
        <v>22</v>
      </c>
      <c r="F56" s="912">
        <v>90</v>
      </c>
      <c r="G56" s="913">
        <v>105</v>
      </c>
      <c r="H56" s="914" t="s">
        <v>23</v>
      </c>
      <c r="I56" s="915"/>
      <c r="J56" s="916"/>
      <c r="K56" s="917"/>
    </row>
    <row r="57" ht="21.75" customHeight="1">
      <c r="A57" s="918" t="s">
        <v>64</v>
      </c>
      <c r="B57" s="919" t="s">
        <v>65</v>
      </c>
      <c r="C57" s="920" t="s">
        <v>54</v>
      </c>
      <c r="D57" s="411">
        <v>0</v>
      </c>
      <c r="E57" s="921"/>
      <c r="F57" s="922"/>
      <c r="G57" s="923"/>
      <c r="H57" s="924"/>
      <c r="I57" s="925"/>
      <c r="J57" s="926"/>
      <c r="K57" s="927"/>
    </row>
    <row r="58" ht="21.75" customHeight="1">
      <c r="A58" s="928"/>
      <c r="B58" s="929"/>
      <c r="C58" s="930" t="s">
        <v>26</v>
      </c>
      <c r="D58" s="860">
        <v>0</v>
      </c>
      <c r="E58" s="931"/>
      <c r="F58" s="932"/>
      <c r="G58" s="933"/>
      <c r="H58" s="934"/>
      <c r="I58" s="935"/>
      <c r="J58" s="936"/>
      <c r="K58" s="937"/>
    </row>
    <row r="59" ht="21.75" customHeight="1">
      <c r="A59" s="938"/>
      <c r="B59" s="939"/>
      <c r="C59" s="940" t="s">
        <v>55</v>
      </c>
      <c r="D59" s="860">
        <f>IF(D58=0,0,D57/D58*100)</f>
        <v>0</v>
      </c>
      <c r="E59" s="941" t="s">
        <v>22</v>
      </c>
      <c r="F59" s="942">
        <v>90</v>
      </c>
      <c r="G59" s="943">
        <v>105</v>
      </c>
      <c r="H59" s="944" t="s">
        <v>23</v>
      </c>
      <c r="I59" s="945"/>
      <c r="J59" s="946"/>
      <c r="K59" s="947"/>
    </row>
    <row r="60" ht="21.75" customHeight="1">
      <c r="A60" s="948" t="s">
        <v>66</v>
      </c>
      <c r="B60" s="949" t="s">
        <v>67</v>
      </c>
      <c r="C60" s="950" t="s">
        <v>54</v>
      </c>
      <c r="D60" s="860">
        <v>0</v>
      </c>
      <c r="E60" s="951"/>
      <c r="F60" s="952"/>
      <c r="G60" s="953"/>
      <c r="H60" s="954"/>
      <c r="I60" s="955"/>
      <c r="J60" s="956"/>
      <c r="K60" s="957"/>
    </row>
    <row r="61" ht="21.75" customHeight="1">
      <c r="A61" s="958"/>
      <c r="B61" s="959"/>
      <c r="C61" s="960" t="s">
        <v>26</v>
      </c>
      <c r="D61" s="860">
        <v>0</v>
      </c>
      <c r="E61" s="961"/>
      <c r="F61" s="962"/>
      <c r="G61" s="963"/>
      <c r="H61" s="964"/>
      <c r="I61" s="965"/>
      <c r="J61" s="966"/>
      <c r="K61" s="967"/>
    </row>
    <row r="62" ht="21.75" customHeight="1">
      <c r="A62" s="968"/>
      <c r="B62" s="969"/>
      <c r="C62" s="970" t="s">
        <v>55</v>
      </c>
      <c r="D62" s="411">
        <f>IF(D61=0,0,D60/D61)*100</f>
        <v>0</v>
      </c>
      <c r="E62" s="971" t="s">
        <v>22</v>
      </c>
      <c r="F62" s="972">
        <v>100</v>
      </c>
      <c r="G62" s="973">
        <v>120</v>
      </c>
      <c r="H62" s="974" t="s">
        <v>23</v>
      </c>
      <c r="I62" s="975"/>
      <c r="J62" s="976"/>
      <c r="K62" s="977"/>
    </row>
    <row r="63" ht="21.75" customHeight="1">
      <c r="A63" s="978" t="s">
        <v>68</v>
      </c>
      <c r="B63" s="979" t="s">
        <v>69</v>
      </c>
      <c r="C63" s="980" t="s">
        <v>54</v>
      </c>
      <c r="D63" s="860">
        <v>0</v>
      </c>
      <c r="E63" s="981"/>
      <c r="F63" s="982"/>
      <c r="G63" s="983"/>
      <c r="H63" s="984"/>
      <c r="I63" s="985"/>
      <c r="J63" s="986"/>
      <c r="K63" s="987"/>
    </row>
    <row r="64" ht="21.75" customHeight="1">
      <c r="A64" s="988"/>
      <c r="B64" s="989"/>
      <c r="C64" s="990" t="s">
        <v>26</v>
      </c>
      <c r="D64" s="860">
        <v>0</v>
      </c>
      <c r="E64" s="991"/>
      <c r="F64" s="992"/>
      <c r="G64" s="993"/>
      <c r="H64" s="994"/>
      <c r="I64" s="995"/>
      <c r="J64" s="996"/>
      <c r="K64" s="997"/>
    </row>
    <row r="65" ht="21.75" customHeight="1">
      <c r="A65" s="998"/>
      <c r="B65" s="999"/>
      <c r="C65" s="1000" t="s">
        <v>55</v>
      </c>
      <c r="D65" s="411">
        <f>IF(D64=0,0,D63/D64*100)</f>
        <v>0</v>
      </c>
      <c r="E65" s="1001" t="s">
        <v>22</v>
      </c>
      <c r="F65" s="1002">
        <v>90</v>
      </c>
      <c r="G65" s="1003">
        <v>105</v>
      </c>
      <c r="H65" s="1004" t="s">
        <v>23</v>
      </c>
      <c r="I65" s="1005"/>
      <c r="J65" s="1006"/>
      <c r="K65" s="1007"/>
    </row>
    <row r="66" ht="21.75" customHeight="1">
      <c r="A66" s="1008" t="s">
        <v>70</v>
      </c>
      <c r="B66" s="1009" t="s">
        <v>71</v>
      </c>
      <c r="C66" s="1010" t="s">
        <v>54</v>
      </c>
      <c r="D66" s="860">
        <v>0</v>
      </c>
      <c r="E66" s="1011"/>
      <c r="F66" s="1012"/>
      <c r="G66" s="1013"/>
      <c r="H66" s="1014"/>
      <c r="I66" s="1015"/>
      <c r="J66" s="1016"/>
      <c r="K66" s="1017"/>
    </row>
    <row r="67" ht="21.75" customHeight="1">
      <c r="A67" s="1018"/>
      <c r="B67" s="1019"/>
      <c r="C67" s="1020" t="s">
        <v>26</v>
      </c>
      <c r="D67" s="860">
        <v>0</v>
      </c>
      <c r="E67" s="1021"/>
      <c r="F67" s="1022"/>
      <c r="G67" s="1023"/>
      <c r="H67" s="1024"/>
      <c r="I67" s="1025"/>
      <c r="J67" s="1026"/>
      <c r="K67" s="1027"/>
    </row>
    <row r="68" ht="21.75" customHeight="1">
      <c r="A68" s="1028"/>
      <c r="B68" s="1029"/>
      <c r="C68" s="1030" t="s">
        <v>55</v>
      </c>
      <c r="D68" s="411">
        <f>IF(D67=0,0,D66/D67)*100</f>
        <v>0</v>
      </c>
      <c r="E68" s="1031" t="s">
        <v>22</v>
      </c>
      <c r="F68" s="1032">
        <v>65</v>
      </c>
      <c r="G68" s="1033">
        <v>80</v>
      </c>
      <c r="H68" s="1034" t="s">
        <v>23</v>
      </c>
      <c r="I68" s="1035"/>
      <c r="J68" s="1036"/>
      <c r="K68" s="1037"/>
    </row>
    <row r="69" ht="21.75" customHeight="1">
      <c r="A69" s="1038" t="s">
        <v>72</v>
      </c>
      <c r="B69" s="1039" t="s">
        <v>71</v>
      </c>
      <c r="C69" s="1040" t="s">
        <v>54</v>
      </c>
      <c r="D69" s="411">
        <v>0</v>
      </c>
      <c r="E69" s="1041"/>
      <c r="F69" s="1042"/>
      <c r="G69" s="1043"/>
      <c r="H69" s="1044"/>
      <c r="I69" s="1045"/>
      <c r="J69" s="1046"/>
      <c r="K69" s="1047"/>
    </row>
    <row r="70" ht="21.75" customHeight="1">
      <c r="A70" s="1048"/>
      <c r="B70" s="1049"/>
      <c r="C70" s="1050" t="s">
        <v>26</v>
      </c>
      <c r="D70" s="411">
        <v>0</v>
      </c>
      <c r="E70" s="1051"/>
      <c r="F70" s="1052"/>
      <c r="G70" s="1053"/>
      <c r="H70" s="1054"/>
      <c r="I70" s="1055"/>
      <c r="J70" s="1056"/>
      <c r="K70" s="1057"/>
    </row>
    <row r="71" ht="21.75" customHeight="1">
      <c r="A71" s="1058"/>
      <c r="B71" s="1059"/>
      <c r="C71" s="1060" t="s">
        <v>55</v>
      </c>
      <c r="D71" s="411">
        <f>IF(D70=0,0,D69/D70*100)</f>
        <v>0</v>
      </c>
      <c r="E71" s="1061" t="s">
        <v>22</v>
      </c>
      <c r="F71" s="1062">
        <v>65</v>
      </c>
      <c r="G71" s="1063">
        <v>80</v>
      </c>
      <c r="H71" s="1064" t="s">
        <v>23</v>
      </c>
      <c r="I71" s="1065"/>
      <c r="J71" s="1066"/>
      <c r="K71" s="1067"/>
    </row>
    <row r="72" ht="21.75" customHeight="1">
      <c r="A72" s="1068" t="s">
        <v>73</v>
      </c>
      <c r="B72" s="1069" t="s">
        <v>74</v>
      </c>
      <c r="C72" s="1070" t="s">
        <v>54</v>
      </c>
      <c r="D72" s="411">
        <v>0</v>
      </c>
      <c r="E72" s="1071"/>
      <c r="F72" s="1072"/>
      <c r="G72" s="1073"/>
      <c r="H72" s="1074"/>
      <c r="I72" s="1075"/>
      <c r="J72" s="1076"/>
      <c r="K72" s="1077"/>
    </row>
    <row r="73" ht="21.75" customHeight="1">
      <c r="A73" s="1078"/>
      <c r="B73" s="1079"/>
      <c r="C73" s="1080" t="s">
        <v>26</v>
      </c>
      <c r="D73" s="411">
        <v>0</v>
      </c>
      <c r="E73" s="1081"/>
      <c r="F73" s="1082"/>
      <c r="G73" s="1083"/>
      <c r="H73" s="1084"/>
      <c r="I73" s="1085"/>
      <c r="J73" s="1086"/>
      <c r="K73" s="1087"/>
    </row>
    <row r="74" ht="21.75" customHeight="1">
      <c r="A74" s="1088"/>
      <c r="B74" s="1089"/>
      <c r="C74" s="1090" t="s">
        <v>55</v>
      </c>
      <c r="D74" s="411">
        <f>IF(D73=0,0,D72/D73*100)</f>
        <v>0</v>
      </c>
      <c r="E74" s="1091" t="s">
        <v>22</v>
      </c>
      <c r="F74" s="1092">
        <v>90</v>
      </c>
      <c r="G74" s="1093">
        <v>105</v>
      </c>
      <c r="H74" s="1094" t="s">
        <v>23</v>
      </c>
      <c r="I74" s="1095"/>
      <c r="J74" s="1096"/>
      <c r="K74" s="1097"/>
    </row>
    <row r="75" ht="21.75" customHeight="1">
      <c r="A75" s="1098" t="s">
        <v>75</v>
      </c>
      <c r="B75" s="1099" t="s">
        <v>76</v>
      </c>
      <c r="C75" s="1100" t="s">
        <v>54</v>
      </c>
      <c r="D75" s="411">
        <v>0</v>
      </c>
      <c r="E75" s="1101"/>
      <c r="F75" s="1102"/>
      <c r="G75" s="1103"/>
      <c r="H75" s="1104"/>
      <c r="I75" s="1105"/>
      <c r="J75" s="1106"/>
      <c r="K75" s="1107"/>
    </row>
    <row r="76" ht="21.75" customHeight="1">
      <c r="A76" s="1108"/>
      <c r="B76" s="1109"/>
      <c r="C76" s="1110" t="s">
        <v>26</v>
      </c>
      <c r="D76" s="411">
        <v>0</v>
      </c>
      <c r="E76" s="1111"/>
      <c r="F76" s="1112"/>
      <c r="G76" s="1113"/>
      <c r="H76" s="1114"/>
      <c r="I76" s="1115"/>
      <c r="J76" s="1116"/>
      <c r="K76" s="1117"/>
    </row>
    <row r="77" ht="21.75" customHeight="1">
      <c r="A77" s="1118"/>
      <c r="B77" s="1119"/>
      <c r="C77" s="1120" t="s">
        <v>55</v>
      </c>
      <c r="D77" s="411">
        <f>IF(D76=0,0,D75/D76*100)</f>
        <v>0</v>
      </c>
      <c r="E77" s="1121" t="s">
        <v>22</v>
      </c>
      <c r="F77" s="1122">
        <v>90</v>
      </c>
      <c r="G77" s="1123">
        <v>105</v>
      </c>
      <c r="H77" s="1124" t="s">
        <v>23</v>
      </c>
      <c r="I77" s="1125"/>
      <c r="J77" s="1126"/>
      <c r="K77" s="1127"/>
    </row>
    <row r="78" ht="21.75" customHeight="1">
      <c r="A78" s="1128" t="s">
        <v>77</v>
      </c>
      <c r="B78" s="1129" t="s">
        <v>78</v>
      </c>
      <c r="C78" s="1130" t="s">
        <v>54</v>
      </c>
      <c r="D78" s="411">
        <v>0</v>
      </c>
      <c r="E78" s="1131"/>
      <c r="F78" s="1132"/>
      <c r="G78" s="1133"/>
      <c r="H78" s="1134"/>
      <c r="I78" s="1135"/>
      <c r="J78" s="1136"/>
      <c r="K78" s="1137"/>
    </row>
    <row r="79" ht="21.75" customHeight="1">
      <c r="A79" s="1138"/>
      <c r="B79" s="1139"/>
      <c r="C79" s="1140" t="s">
        <v>26</v>
      </c>
      <c r="D79" s="411">
        <v>0</v>
      </c>
      <c r="E79" s="1141"/>
      <c r="F79" s="1142"/>
      <c r="G79" s="1143"/>
      <c r="H79" s="1144"/>
      <c r="I79" s="1145"/>
      <c r="J79" s="1146"/>
      <c r="K79" s="1147"/>
    </row>
    <row r="80" ht="21.75" customHeight="1">
      <c r="A80" s="1148"/>
      <c r="B80" s="1149"/>
      <c r="C80" s="1150" t="s">
        <v>55</v>
      </c>
      <c r="D80" s="411">
        <f>IF(D79=0,0,D78/D79*100)</f>
        <v>0</v>
      </c>
      <c r="E80" s="1151" t="s">
        <v>22</v>
      </c>
      <c r="F80" s="1152">
        <v>65</v>
      </c>
      <c r="G80" s="1153">
        <v>80</v>
      </c>
      <c r="H80" s="1154" t="s">
        <v>23</v>
      </c>
      <c r="I80" s="1155"/>
      <c r="J80" s="1156"/>
      <c r="K80" s="1157"/>
    </row>
    <row r="81" ht="21.75" customHeight="1">
      <c r="A81" s="1158" t="s">
        <v>79</v>
      </c>
      <c r="B81" s="1159" t="s">
        <v>80</v>
      </c>
      <c r="C81" s="1160" t="s">
        <v>54</v>
      </c>
      <c r="D81" s="411">
        <v>0</v>
      </c>
      <c r="E81" s="1161"/>
      <c r="F81" s="1162"/>
      <c r="G81" s="1163"/>
      <c r="H81" s="1164"/>
      <c r="I81" s="1165"/>
      <c r="J81" s="1166"/>
      <c r="K81" s="1167"/>
    </row>
    <row r="82" ht="21.75" customHeight="1">
      <c r="A82" s="1168"/>
      <c r="B82" s="1169"/>
      <c r="C82" s="1170" t="s">
        <v>26</v>
      </c>
      <c r="D82" s="411">
        <v>0</v>
      </c>
      <c r="E82" s="1171"/>
      <c r="F82" s="1172"/>
      <c r="G82" s="1173"/>
      <c r="H82" s="1174"/>
      <c r="I82" s="1175"/>
      <c r="J82" s="1176"/>
      <c r="K82" s="1177"/>
    </row>
    <row r="83" ht="21.75" customHeight="1">
      <c r="A83" s="1178"/>
      <c r="B83" s="1179"/>
      <c r="C83" s="1180" t="s">
        <v>55</v>
      </c>
      <c r="D83" s="411">
        <f>IF(D82=0,0,D81/D82*100)</f>
        <v>0</v>
      </c>
      <c r="E83" s="1181" t="s">
        <v>22</v>
      </c>
      <c r="F83" s="1182">
        <v>65</v>
      </c>
      <c r="G83" s="1183">
        <v>80</v>
      </c>
      <c r="H83" s="1184" t="s">
        <v>23</v>
      </c>
      <c r="I83" s="1185"/>
      <c r="J83" s="1186"/>
      <c r="K83" s="1187"/>
    </row>
    <row r="84" ht="21.75" customHeight="1">
      <c r="A84" s="1188" t="s">
        <v>81</v>
      </c>
      <c r="B84" s="1189"/>
      <c r="C84" s="1190"/>
      <c r="D84" s="1191"/>
      <c r="E84" s="1192"/>
      <c r="F84" s="1193"/>
      <c r="G84" s="1194"/>
      <c r="H84" s="1195"/>
      <c r="I84" s="1196"/>
      <c r="J84" s="1197"/>
      <c r="K84" s="1198"/>
    </row>
    <row r="85" ht="21.75" customHeight="1">
      <c r="A85" s="1199" t="s">
        <v>82</v>
      </c>
      <c r="B85" s="1200" t="s">
        <v>83</v>
      </c>
      <c r="C85" s="1201" t="s">
        <v>84</v>
      </c>
      <c r="D85" s="411">
        <v>0</v>
      </c>
      <c r="E85" s="1202"/>
      <c r="F85" s="1203"/>
      <c r="G85" s="1204"/>
      <c r="H85" s="1205"/>
      <c r="I85" s="1206"/>
      <c r="J85" s="1207"/>
      <c r="K85" s="1208"/>
    </row>
    <row r="86" ht="21.75" customHeight="1">
      <c r="A86" s="1209"/>
      <c r="B86" s="1210"/>
      <c r="C86" s="1211" t="s">
        <v>26</v>
      </c>
      <c r="D86" s="411">
        <v>0</v>
      </c>
      <c r="E86" s="1212"/>
      <c r="F86" s="1213"/>
      <c r="G86" s="1214"/>
      <c r="H86" s="1215"/>
      <c r="I86" s="1216"/>
      <c r="J86" s="1217"/>
      <c r="K86" s="1218"/>
    </row>
    <row r="87" ht="21.75" customHeight="1">
      <c r="A87" s="1219"/>
      <c r="B87" s="1220"/>
      <c r="C87" s="1221" t="s">
        <v>85</v>
      </c>
      <c r="D87" s="411">
        <f>IF(D85=0,0,D86/D85-1)*100</f>
        <v>0</v>
      </c>
      <c r="E87" s="1222" t="s">
        <v>22</v>
      </c>
      <c r="F87" s="1223">
        <v>5</v>
      </c>
      <c r="G87" s="1224">
        <v>20</v>
      </c>
      <c r="H87" s="1225" t="s">
        <v>23</v>
      </c>
      <c r="I87" s="1226"/>
      <c r="J87" s="1227"/>
      <c r="K87" s="1228"/>
    </row>
    <row r="88" ht="21.75" customHeight="1">
      <c r="A88" s="1229" t="s">
        <v>86</v>
      </c>
      <c r="B88" s="1230" t="s">
        <v>47</v>
      </c>
      <c r="C88" s="1231" t="s">
        <v>84</v>
      </c>
      <c r="D88" s="411">
        <v>0</v>
      </c>
      <c r="E88" s="1232"/>
      <c r="F88" s="1233"/>
      <c r="G88" s="1234"/>
      <c r="H88" s="1235"/>
      <c r="I88" s="1236"/>
      <c r="J88" s="1237"/>
      <c r="K88" s="1238"/>
    </row>
    <row r="89" ht="21.75" customHeight="1">
      <c r="A89" s="1239"/>
      <c r="B89" s="1240"/>
      <c r="C89" s="1241" t="s">
        <v>26</v>
      </c>
      <c r="D89" s="411">
        <v>0</v>
      </c>
      <c r="E89" s="1242"/>
      <c r="F89" s="1243"/>
      <c r="G89" s="1244"/>
      <c r="H89" s="1245"/>
      <c r="I89" s="1246"/>
      <c r="J89" s="1247"/>
      <c r="K89" s="1248"/>
    </row>
    <row r="90" ht="21.75" customHeight="1">
      <c r="A90" s="1249"/>
      <c r="B90" s="1250"/>
      <c r="C90" s="1251" t="s">
        <v>85</v>
      </c>
      <c r="D90" s="411">
        <f>IF(D88=0,0,D89/D88-1)*100</f>
        <v>0</v>
      </c>
      <c r="E90" s="1252" t="s">
        <v>22</v>
      </c>
      <c r="F90" s="1253">
        <v>0</v>
      </c>
      <c r="G90" s="1254">
        <v>30</v>
      </c>
      <c r="H90" s="1255" t="s">
        <v>23</v>
      </c>
      <c r="I90" s="1256"/>
      <c r="J90" s="1257"/>
      <c r="K90" s="1258"/>
    </row>
    <row r="91" ht="21.75" customHeight="1">
      <c r="A91" s="1259" t="s">
        <v>87</v>
      </c>
      <c r="B91" s="1260" t="s">
        <v>49</v>
      </c>
      <c r="C91" s="1261" t="s">
        <v>84</v>
      </c>
      <c r="D91" s="411">
        <v>0</v>
      </c>
      <c r="E91" s="1262"/>
      <c r="F91" s="1263"/>
      <c r="G91" s="1264"/>
      <c r="H91" s="1265"/>
      <c r="I91" s="1266"/>
      <c r="J91" s="1267"/>
      <c r="K91" s="1268"/>
    </row>
    <row r="92" ht="21.75" customHeight="1">
      <c r="A92" s="1269"/>
      <c r="B92" s="1270"/>
      <c r="C92" s="1271" t="s">
        <v>26</v>
      </c>
      <c r="D92" s="411">
        <v>0</v>
      </c>
      <c r="E92" s="1272"/>
      <c r="F92" s="1273"/>
      <c r="G92" s="1274"/>
      <c r="H92" s="1275"/>
      <c r="I92" s="1276"/>
      <c r="J92" s="1277"/>
      <c r="K92" s="1278"/>
    </row>
    <row r="93" ht="21.75" customHeight="1">
      <c r="A93" s="1279"/>
      <c r="B93" s="1280"/>
      <c r="C93" s="1281" t="s">
        <v>85</v>
      </c>
      <c r="D93" s="411">
        <f>IF(D91=0,0,D92/D91-1)*100</f>
        <v>0</v>
      </c>
      <c r="E93" s="1282" t="s">
        <v>22</v>
      </c>
      <c r="F93" s="1283">
        <v>0</v>
      </c>
      <c r="G93" s="1284">
        <v>20</v>
      </c>
      <c r="H93" s="1285" t="s">
        <v>23</v>
      </c>
      <c r="I93" s="1286"/>
      <c r="J93" s="1287"/>
      <c r="K93" s="1288"/>
    </row>
    <row r="94" ht="21.75" customHeight="1">
      <c r="A94" s="1289" t="s">
        <v>88</v>
      </c>
      <c r="B94" s="1290" t="s">
        <v>51</v>
      </c>
      <c r="C94" s="1291" t="s">
        <v>84</v>
      </c>
      <c r="D94" s="411">
        <v>0</v>
      </c>
      <c r="E94" s="1292"/>
      <c r="F94" s="1293"/>
      <c r="G94" s="1294"/>
      <c r="H94" s="1295"/>
      <c r="I94" s="1296"/>
      <c r="J94" s="1297"/>
      <c r="K94" s="1298"/>
    </row>
    <row r="95" ht="21.75" customHeight="1">
      <c r="A95" s="1299"/>
      <c r="B95" s="1300"/>
      <c r="C95" s="1301" t="s">
        <v>26</v>
      </c>
      <c r="D95" s="411">
        <v>0</v>
      </c>
      <c r="E95" s="1302"/>
      <c r="F95" s="1303"/>
      <c r="G95" s="1304"/>
      <c r="H95" s="1305"/>
      <c r="I95" s="1306"/>
      <c r="J95" s="1307"/>
      <c r="K95" s="1308"/>
    </row>
    <row r="96" ht="21.75" customHeight="1">
      <c r="A96" s="1309"/>
      <c r="B96" s="1310"/>
      <c r="C96" s="1311" t="s">
        <v>85</v>
      </c>
      <c r="D96" s="411">
        <f>IF(D94=0,0,D95/D94-1)*100</f>
        <v>0</v>
      </c>
      <c r="E96" s="1312" t="s">
        <v>22</v>
      </c>
      <c r="F96" s="1313">
        <v>0</v>
      </c>
      <c r="G96" s="1314">
        <v>20</v>
      </c>
      <c r="H96" s="1315" t="s">
        <v>23</v>
      </c>
      <c r="I96" s="1316"/>
      <c r="J96" s="1317"/>
      <c r="K96" s="1318"/>
    </row>
    <row r="97" ht="21.75" customHeight="1">
      <c r="A97" s="1319" t="s">
        <v>89</v>
      </c>
      <c r="B97" s="1320" t="s">
        <v>61</v>
      </c>
      <c r="C97" s="1321" t="s">
        <v>84</v>
      </c>
      <c r="D97" s="860">
        <v>0</v>
      </c>
      <c r="E97" s="1322"/>
      <c r="F97" s="1323"/>
      <c r="G97" s="1324"/>
      <c r="H97" s="1325"/>
      <c r="I97" s="1326"/>
      <c r="J97" s="1327"/>
      <c r="K97" s="1328"/>
    </row>
    <row r="98" ht="21.75" customHeight="1">
      <c r="A98" s="1329"/>
      <c r="B98" s="1330"/>
      <c r="C98" s="1331" t="s">
        <v>26</v>
      </c>
      <c r="D98" s="860">
        <v>0</v>
      </c>
      <c r="E98" s="1332"/>
      <c r="F98" s="1333"/>
      <c r="G98" s="1334"/>
      <c r="H98" s="1335"/>
      <c r="I98" s="1336"/>
      <c r="J98" s="1337"/>
      <c r="K98" s="1338"/>
    </row>
    <row r="99" ht="21.75" customHeight="1">
      <c r="A99" s="1339"/>
      <c r="B99" s="1340"/>
      <c r="C99" s="1341" t="s">
        <v>85</v>
      </c>
      <c r="D99" s="411">
        <f>IF(D97=0,0,D98/D97-1)*100</f>
        <v>0</v>
      </c>
      <c r="E99" s="1342" t="s">
        <v>22</v>
      </c>
      <c r="F99" s="1343">
        <v>0</v>
      </c>
      <c r="G99" s="1344">
        <v>10</v>
      </c>
      <c r="H99" s="1345" t="s">
        <v>23</v>
      </c>
      <c r="I99" s="1346"/>
      <c r="J99" s="1347"/>
      <c r="K99" s="1348"/>
    </row>
    <row r="100" ht="21.75" customHeight="1">
      <c r="A100" s="1349" t="s">
        <v>90</v>
      </c>
      <c r="B100" s="1350" t="s">
        <v>63</v>
      </c>
      <c r="C100" s="1351" t="s">
        <v>84</v>
      </c>
      <c r="D100" s="860">
        <v>0</v>
      </c>
      <c r="E100" s="1352"/>
      <c r="F100" s="1353"/>
      <c r="G100" s="1354"/>
      <c r="H100" s="1355"/>
      <c r="I100" s="1356"/>
      <c r="J100" s="1357"/>
      <c r="K100" s="1358"/>
    </row>
    <row r="101" ht="21.75" customHeight="1">
      <c r="A101" s="1359"/>
      <c r="B101" s="1360"/>
      <c r="C101" s="1361" t="s">
        <v>26</v>
      </c>
      <c r="D101" s="860">
        <v>0</v>
      </c>
      <c r="E101" s="1362"/>
      <c r="F101" s="1363"/>
      <c r="G101" s="1364"/>
      <c r="H101" s="1365"/>
      <c r="I101" s="1366"/>
      <c r="J101" s="1367"/>
      <c r="K101" s="1368"/>
    </row>
    <row r="102" ht="21.75" customHeight="1">
      <c r="A102" s="1369"/>
      <c r="B102" s="1370"/>
      <c r="C102" s="1371" t="s">
        <v>85</v>
      </c>
      <c r="D102" s="411">
        <f>IF(D100=0,0,D101/D100-1)*100</f>
        <v>0</v>
      </c>
      <c r="E102" s="1372" t="s">
        <v>22</v>
      </c>
      <c r="F102" s="1373">
        <v>0</v>
      </c>
      <c r="G102" s="1374">
        <v>10</v>
      </c>
      <c r="H102" s="1375" t="s">
        <v>23</v>
      </c>
      <c r="I102" s="1376"/>
      <c r="J102" s="1377"/>
      <c r="K102" s="1378"/>
    </row>
    <row r="103" ht="21.75" customHeight="1">
      <c r="A103" s="1379" t="s">
        <v>91</v>
      </c>
      <c r="B103" s="1380" t="s">
        <v>65</v>
      </c>
      <c r="C103" s="1381" t="s">
        <v>84</v>
      </c>
      <c r="D103" s="860">
        <v>0</v>
      </c>
      <c r="E103" s="1382"/>
      <c r="F103" s="1383"/>
      <c r="G103" s="1384"/>
      <c r="H103" s="1385"/>
      <c r="I103" s="1386"/>
      <c r="J103" s="1387"/>
      <c r="K103" s="1388"/>
    </row>
    <row r="104" ht="21.75" customHeight="1">
      <c r="A104" s="1389"/>
      <c r="B104" s="1390"/>
      <c r="C104" s="1391" t="s">
        <v>26</v>
      </c>
      <c r="D104" s="860">
        <v>0</v>
      </c>
      <c r="E104" s="1392"/>
      <c r="F104" s="1393"/>
      <c r="G104" s="1394"/>
      <c r="H104" s="1395"/>
      <c r="I104" s="1396"/>
      <c r="J104" s="1397"/>
      <c r="K104" s="1398"/>
    </row>
    <row r="105" ht="21.75" customHeight="1">
      <c r="A105" s="1399"/>
      <c r="B105" s="1400"/>
      <c r="C105" s="1401" t="s">
        <v>85</v>
      </c>
      <c r="D105" s="411">
        <f>IF(D103=0,0,D104/D103-1)*100</f>
        <v>0</v>
      </c>
      <c r="E105" s="1402" t="s">
        <v>22</v>
      </c>
      <c r="F105" s="1403">
        <v>0</v>
      </c>
      <c r="G105" s="1404">
        <v>10</v>
      </c>
      <c r="H105" s="1405" t="s">
        <v>23</v>
      </c>
      <c r="I105" s="1406"/>
      <c r="J105" s="1407"/>
      <c r="K105" s="1408"/>
    </row>
    <row r="106" ht="21.75" customHeight="1">
      <c r="A106" s="1409" t="s">
        <v>92</v>
      </c>
      <c r="B106" s="1410" t="s">
        <v>67</v>
      </c>
      <c r="C106" s="1411" t="s">
        <v>84</v>
      </c>
      <c r="D106" s="411">
        <v>0</v>
      </c>
      <c r="E106" s="1412"/>
      <c r="F106" s="1413"/>
      <c r="G106" s="1414"/>
      <c r="H106" s="1415"/>
      <c r="I106" s="1416"/>
      <c r="J106" s="1417"/>
      <c r="K106" s="1418"/>
    </row>
    <row r="107" ht="21.75" customHeight="1">
      <c r="A107" s="1419"/>
      <c r="B107" s="1420"/>
      <c r="C107" s="1421" t="s">
        <v>26</v>
      </c>
      <c r="D107" s="411">
        <v>0</v>
      </c>
      <c r="E107" s="1422"/>
      <c r="F107" s="1423"/>
      <c r="G107" s="1424"/>
      <c r="H107" s="1425"/>
      <c r="I107" s="1426"/>
      <c r="J107" s="1427"/>
      <c r="K107" s="1428"/>
    </row>
    <row r="108" ht="21.75" customHeight="1">
      <c r="A108" s="1429"/>
      <c r="B108" s="1430"/>
      <c r="C108" s="1431" t="s">
        <v>85</v>
      </c>
      <c r="D108" s="411">
        <f>IF(D106=0,0,D107/D106*100-100)</f>
        <v>0</v>
      </c>
      <c r="E108" s="1432" t="s">
        <v>22</v>
      </c>
      <c r="F108" s="1433">
        <v>-30</v>
      </c>
      <c r="G108" s="1434">
        <v>0</v>
      </c>
      <c r="H108" s="1435" t="s">
        <v>23</v>
      </c>
      <c r="I108" s="1436"/>
      <c r="J108" s="1437"/>
      <c r="K108" s="1438"/>
    </row>
    <row r="109" ht="21.75" customHeight="1">
      <c r="A109" s="1439" t="s">
        <v>93</v>
      </c>
      <c r="B109" s="1440" t="s">
        <v>69</v>
      </c>
      <c r="C109" s="1441" t="s">
        <v>84</v>
      </c>
      <c r="D109" s="860">
        <v>0</v>
      </c>
      <c r="E109" s="1442"/>
      <c r="F109" s="1443"/>
      <c r="G109" s="1444"/>
      <c r="H109" s="1445"/>
      <c r="I109" s="1446"/>
      <c r="J109" s="1447"/>
      <c r="K109" s="1448"/>
    </row>
    <row r="110" ht="21.75" customHeight="1">
      <c r="A110" s="1449"/>
      <c r="B110" s="1450"/>
      <c r="C110" s="1451" t="s">
        <v>26</v>
      </c>
      <c r="D110" s="860">
        <v>0</v>
      </c>
      <c r="E110" s="1452"/>
      <c r="F110" s="1453"/>
      <c r="G110" s="1454"/>
      <c r="H110" s="1455"/>
      <c r="I110" s="1456"/>
      <c r="J110" s="1457"/>
      <c r="K110" s="1458"/>
    </row>
    <row r="111" ht="21.75" customHeight="1">
      <c r="A111" s="1459"/>
      <c r="B111" s="1460"/>
      <c r="C111" s="1461" t="s">
        <v>85</v>
      </c>
      <c r="D111" s="411">
        <f>IF(D109=0,0,D110/D109-1)*100</f>
        <v>0</v>
      </c>
      <c r="E111" s="1462" t="s">
        <v>22</v>
      </c>
      <c r="F111" s="1463">
        <v>0</v>
      </c>
      <c r="G111" s="1464">
        <v>10</v>
      </c>
      <c r="H111" s="1465" t="s">
        <v>23</v>
      </c>
      <c r="I111" s="1466"/>
      <c r="J111" s="1467"/>
      <c r="K111" s="1468"/>
    </row>
    <row r="112" ht="21.75" customHeight="1">
      <c r="A112" s="1469" t="s">
        <v>94</v>
      </c>
      <c r="B112" s="1470" t="s">
        <v>71</v>
      </c>
      <c r="C112" s="1471" t="s">
        <v>84</v>
      </c>
      <c r="D112" s="411">
        <v>0</v>
      </c>
      <c r="E112" s="1472"/>
      <c r="F112" s="1473"/>
      <c r="G112" s="1474"/>
      <c r="H112" s="1475"/>
      <c r="I112" s="1476"/>
      <c r="J112" s="1477"/>
      <c r="K112" s="1478"/>
    </row>
    <row r="113" ht="21.75" customHeight="1">
      <c r="A113" s="1479"/>
      <c r="B113" s="1480"/>
      <c r="C113" s="1481" t="s">
        <v>26</v>
      </c>
      <c r="D113" s="411">
        <v>0</v>
      </c>
      <c r="E113" s="1482"/>
      <c r="F113" s="1483"/>
      <c r="G113" s="1484"/>
      <c r="H113" s="1485"/>
      <c r="I113" s="1486"/>
      <c r="J113" s="1487"/>
      <c r="K113" s="1488"/>
    </row>
    <row r="114" ht="21.75" customHeight="1">
      <c r="A114" s="1489"/>
      <c r="B114" s="1490"/>
      <c r="C114" s="1491" t="s">
        <v>85</v>
      </c>
      <c r="D114" s="411">
        <f>IF(D112=0,0,D113/D112*100-100)</f>
        <v>0</v>
      </c>
      <c r="E114" s="1492" t="s">
        <v>22</v>
      </c>
      <c r="F114" s="1493">
        <v>0</v>
      </c>
      <c r="G114" s="1494">
        <v>10</v>
      </c>
      <c r="H114" s="1495" t="s">
        <v>23</v>
      </c>
      <c r="I114" s="1496"/>
      <c r="J114" s="1497"/>
      <c r="K114" s="1498"/>
    </row>
    <row r="115" ht="21.75" customHeight="1">
      <c r="A115" s="1499" t="s">
        <v>95</v>
      </c>
      <c r="B115" s="1500" t="s">
        <v>71</v>
      </c>
      <c r="C115" s="1501" t="s">
        <v>84</v>
      </c>
      <c r="D115" s="860">
        <v>0</v>
      </c>
      <c r="E115" s="1502"/>
      <c r="F115" s="1503"/>
      <c r="G115" s="1504"/>
      <c r="H115" s="1505"/>
      <c r="I115" s="1506"/>
      <c r="J115" s="1507"/>
      <c r="K115" s="1508"/>
    </row>
    <row r="116" ht="21.75" customHeight="1">
      <c r="A116" s="1509"/>
      <c r="B116" s="1510"/>
      <c r="C116" s="1511" t="s">
        <v>26</v>
      </c>
      <c r="D116" s="860">
        <v>0</v>
      </c>
      <c r="E116" s="1512"/>
      <c r="F116" s="1513"/>
      <c r="G116" s="1514"/>
      <c r="H116" s="1515"/>
      <c r="I116" s="1516"/>
      <c r="J116" s="1517"/>
      <c r="K116" s="1518"/>
    </row>
    <row r="117" ht="21.75" customHeight="1">
      <c r="A117" s="1519"/>
      <c r="B117" s="1520"/>
      <c r="C117" s="1521" t="s">
        <v>85</v>
      </c>
      <c r="D117" s="411">
        <f>IF(D115=0,0,D116/D115-1)*100</f>
        <v>0</v>
      </c>
      <c r="E117" s="1522" t="s">
        <v>22</v>
      </c>
      <c r="F117" s="1523">
        <v>0</v>
      </c>
      <c r="G117" s="1524">
        <v>20</v>
      </c>
      <c r="H117" s="1525" t="s">
        <v>23</v>
      </c>
      <c r="I117" s="1526"/>
      <c r="J117" s="1527"/>
      <c r="K117" s="1528"/>
    </row>
    <row r="118" ht="21.75" customHeight="1">
      <c r="A118" s="1529" t="s">
        <v>96</v>
      </c>
      <c r="B118" s="1530" t="s">
        <v>74</v>
      </c>
      <c r="C118" s="1531" t="s">
        <v>84</v>
      </c>
      <c r="D118" s="860">
        <v>0</v>
      </c>
      <c r="E118" s="1532"/>
      <c r="F118" s="1533"/>
      <c r="G118" s="1534"/>
      <c r="H118" s="1535"/>
      <c r="I118" s="1536"/>
      <c r="J118" s="1537"/>
      <c r="K118" s="1538"/>
    </row>
    <row r="119" ht="21.75" customHeight="1">
      <c r="A119" s="1539"/>
      <c r="B119" s="1540"/>
      <c r="C119" s="1541" t="s">
        <v>26</v>
      </c>
      <c r="D119" s="860">
        <v>0</v>
      </c>
      <c r="E119" s="1542"/>
      <c r="F119" s="1543"/>
      <c r="G119" s="1544"/>
      <c r="H119" s="1545"/>
      <c r="I119" s="1546"/>
      <c r="J119" s="1547"/>
      <c r="K119" s="1548"/>
    </row>
    <row r="120" ht="21.75" customHeight="1">
      <c r="A120" s="1549"/>
      <c r="B120" s="1550"/>
      <c r="C120" s="1551" t="s">
        <v>85</v>
      </c>
      <c r="D120" s="411">
        <f>IF(D118=0,0,D119/D118-1)*100</f>
        <v>0</v>
      </c>
      <c r="E120" s="1552" t="s">
        <v>22</v>
      </c>
      <c r="F120" s="1553">
        <v>0</v>
      </c>
      <c r="G120" s="1554">
        <v>10</v>
      </c>
      <c r="H120" s="1555" t="s">
        <v>23</v>
      </c>
      <c r="I120" s="1556"/>
      <c r="J120" s="1557"/>
      <c r="K120" s="1558"/>
    </row>
    <row r="121" ht="21.75" customHeight="1">
      <c r="A121" s="1559" t="s">
        <v>97</v>
      </c>
      <c r="B121" s="1560" t="s">
        <v>76</v>
      </c>
      <c r="C121" s="1561" t="s">
        <v>84</v>
      </c>
      <c r="D121" s="860">
        <v>0</v>
      </c>
      <c r="E121" s="1562"/>
      <c r="F121" s="1563"/>
      <c r="G121" s="1564"/>
      <c r="H121" s="1565"/>
      <c r="I121" s="1566"/>
      <c r="J121" s="1567"/>
      <c r="K121" s="1568"/>
    </row>
    <row r="122" ht="21.75" customHeight="1">
      <c r="A122" s="1569"/>
      <c r="B122" s="1570"/>
      <c r="C122" s="1571" t="s">
        <v>26</v>
      </c>
      <c r="D122" s="860">
        <v>0</v>
      </c>
      <c r="E122" s="1572"/>
      <c r="F122" s="1573"/>
      <c r="G122" s="1574"/>
      <c r="H122" s="1575"/>
      <c r="I122" s="1576"/>
      <c r="J122" s="1577"/>
      <c r="K122" s="1578"/>
    </row>
    <row r="123" ht="21.75" customHeight="1">
      <c r="A123" s="1579"/>
      <c r="B123" s="1580"/>
      <c r="C123" s="1581" t="s">
        <v>85</v>
      </c>
      <c r="D123" s="411">
        <f>IF(D121=0,0,D122/D121-1)*100</f>
        <v>0</v>
      </c>
      <c r="E123" s="1582" t="s">
        <v>22</v>
      </c>
      <c r="F123" s="1583">
        <v>0</v>
      </c>
      <c r="G123" s="1584">
        <v>10</v>
      </c>
      <c r="H123" s="1585" t="s">
        <v>23</v>
      </c>
      <c r="I123" s="1586"/>
      <c r="J123" s="1587"/>
      <c r="K123" s="1588"/>
    </row>
    <row r="124" ht="21.75" customHeight="1">
      <c r="A124" s="1589" t="s">
        <v>98</v>
      </c>
      <c r="B124" s="1590" t="s">
        <v>78</v>
      </c>
      <c r="C124" s="1591" t="s">
        <v>84</v>
      </c>
      <c r="D124" s="411">
        <v>0</v>
      </c>
      <c r="E124" s="1592"/>
      <c r="F124" s="1593"/>
      <c r="G124" s="1594"/>
      <c r="H124" s="1595"/>
      <c r="I124" s="1596"/>
      <c r="J124" s="1597"/>
      <c r="K124" s="1598"/>
    </row>
    <row r="125" ht="21.75" customHeight="1">
      <c r="A125" s="1599"/>
      <c r="B125" s="1600"/>
      <c r="C125" s="1601" t="s">
        <v>26</v>
      </c>
      <c r="D125" s="411">
        <v>0</v>
      </c>
      <c r="E125" s="1602"/>
      <c r="F125" s="1603"/>
      <c r="G125" s="1604"/>
      <c r="H125" s="1605"/>
      <c r="I125" s="1606"/>
      <c r="J125" s="1607"/>
      <c r="K125" s="1608"/>
    </row>
    <row r="126" ht="21.75" customHeight="1">
      <c r="A126" s="1609"/>
      <c r="B126" s="1610"/>
      <c r="C126" s="1611" t="s">
        <v>85</v>
      </c>
      <c r="D126" s="411">
        <f>IF(D124=0,0,D125/D124-1)*100</f>
        <v>0</v>
      </c>
      <c r="E126" s="1612" t="s">
        <v>22</v>
      </c>
      <c r="F126" s="1613">
        <v>5</v>
      </c>
      <c r="G126" s="1614">
        <v>20</v>
      </c>
      <c r="H126" s="1615" t="s">
        <v>23</v>
      </c>
      <c r="I126" s="1616"/>
      <c r="J126" s="1617"/>
      <c r="K126" s="1618"/>
    </row>
    <row r="127" ht="21.75" customHeight="1">
      <c r="A127" s="1619" t="s">
        <v>99</v>
      </c>
      <c r="B127" s="1620" t="s">
        <v>80</v>
      </c>
      <c r="C127" s="1621" t="s">
        <v>84</v>
      </c>
      <c r="D127" s="411">
        <v>0</v>
      </c>
      <c r="E127" s="1622"/>
      <c r="F127" s="1623"/>
      <c r="G127" s="1624"/>
      <c r="H127" s="1625"/>
      <c r="I127" s="1626"/>
      <c r="J127" s="1627"/>
      <c r="K127" s="1628"/>
    </row>
    <row r="128" ht="21.75" customHeight="1">
      <c r="A128" s="1629"/>
      <c r="B128" s="1630"/>
      <c r="C128" s="1631" t="s">
        <v>26</v>
      </c>
      <c r="D128" s="411">
        <v>0</v>
      </c>
      <c r="E128" s="1632"/>
      <c r="F128" s="1633"/>
      <c r="G128" s="1634"/>
      <c r="H128" s="1635"/>
      <c r="I128" s="1636"/>
      <c r="J128" s="1637"/>
      <c r="K128" s="1638"/>
    </row>
    <row r="129" ht="21.75" customHeight="1">
      <c r="A129" s="1639"/>
      <c r="B129" s="1640"/>
      <c r="C129" s="1641" t="s">
        <v>85</v>
      </c>
      <c r="D129" s="432">
        <f>IF(D127=0,0,D128/D127-1)*100</f>
        <v>0</v>
      </c>
      <c r="E129" s="1642" t="s">
        <v>22</v>
      </c>
      <c r="F129" s="1643">
        <v>5</v>
      </c>
      <c r="G129" s="1644">
        <v>20</v>
      </c>
      <c r="H129" s="1645" t="s">
        <v>23</v>
      </c>
      <c r="I129" s="1646"/>
      <c r="J129" s="1647"/>
      <c r="K129" s="1648"/>
    </row>
    <row r="130" ht="21.75" customHeight="1">
      <c r="A130" s="1649"/>
      <c r="B130" s="1650"/>
      <c r="C130" s="1651"/>
      <c r="D130" s="1652"/>
      <c r="E130" s="1653"/>
      <c r="F130" s="1654"/>
      <c r="G130" s="1655"/>
      <c r="H130" s="1656"/>
      <c r="I130" s="1657"/>
      <c r="J130" s="1658"/>
      <c r="K130" s="1659"/>
    </row>
  </sheetData>
  <mergeCells>
    <mergeCell ref="A1:K1"/>
    <mergeCell ref="A2:K2"/>
    <mergeCell ref="A4:A5"/>
    <mergeCell ref="B4:B5"/>
    <mergeCell ref="C4:C5"/>
    <mergeCell ref="D4:D5"/>
    <mergeCell ref="E4:E5"/>
    <mergeCell ref="F4:G4"/>
    <mergeCell ref="H4:H5"/>
    <mergeCell ref="I4:I5"/>
    <mergeCell ref="J4:J5"/>
    <mergeCell ref="K4:K5"/>
    <mergeCell ref="A6:I6"/>
    <mergeCell ref="A7:A9"/>
    <mergeCell ref="B7:B9"/>
    <mergeCell ref="A10:A12"/>
    <mergeCell ref="B10:B12"/>
    <mergeCell ref="A13:A15"/>
    <mergeCell ref="B13:B15"/>
    <mergeCell ref="A16:A18"/>
    <mergeCell ref="B16:B18"/>
    <mergeCell ref="A19:A21"/>
    <mergeCell ref="B19:B21"/>
    <mergeCell ref="A22:A24"/>
    <mergeCell ref="B22:B24"/>
    <mergeCell ref="A25:I25"/>
    <mergeCell ref="A26:A28"/>
    <mergeCell ref="B26:B28"/>
    <mergeCell ref="A29:A31"/>
    <mergeCell ref="B29:B31"/>
    <mergeCell ref="A32:A34"/>
    <mergeCell ref="B32:B34"/>
    <mergeCell ref="A35:A37"/>
    <mergeCell ref="B35:B37"/>
    <mergeCell ref="A38:I38"/>
    <mergeCell ref="A39:A41"/>
    <mergeCell ref="B39:B41"/>
    <mergeCell ref="A42:A44"/>
    <mergeCell ref="B42:B44"/>
    <mergeCell ref="A45:A47"/>
    <mergeCell ref="B45:B47"/>
    <mergeCell ref="A48:A50"/>
    <mergeCell ref="B48:B50"/>
    <mergeCell ref="A51:A53"/>
    <mergeCell ref="B51:B53"/>
    <mergeCell ref="A54:A56"/>
    <mergeCell ref="B54:B56"/>
    <mergeCell ref="A57:A59"/>
    <mergeCell ref="B57:B59"/>
    <mergeCell ref="A60:A62"/>
    <mergeCell ref="B60:B62"/>
    <mergeCell ref="A63:A65"/>
    <mergeCell ref="B63:B65"/>
    <mergeCell ref="A66:A68"/>
    <mergeCell ref="B66:B68"/>
    <mergeCell ref="A69:A71"/>
    <mergeCell ref="B69:B71"/>
    <mergeCell ref="A72:A74"/>
    <mergeCell ref="B72:B74"/>
    <mergeCell ref="A75:A77"/>
    <mergeCell ref="B75:B77"/>
    <mergeCell ref="A78:A80"/>
    <mergeCell ref="B78:B80"/>
    <mergeCell ref="A81:A83"/>
    <mergeCell ref="B81:B83"/>
    <mergeCell ref="A84:I84"/>
    <mergeCell ref="A85:A87"/>
    <mergeCell ref="B85:B87"/>
    <mergeCell ref="A88:A90"/>
    <mergeCell ref="B88:B90"/>
    <mergeCell ref="A91:A93"/>
    <mergeCell ref="B91:B93"/>
    <mergeCell ref="A94:A96"/>
    <mergeCell ref="B94:B96"/>
    <mergeCell ref="A97:A99"/>
    <mergeCell ref="B97:B99"/>
    <mergeCell ref="A100:A102"/>
    <mergeCell ref="B100:B102"/>
    <mergeCell ref="A103:A105"/>
    <mergeCell ref="B103:B105"/>
    <mergeCell ref="A106:A108"/>
    <mergeCell ref="B106:B108"/>
    <mergeCell ref="A109:A111"/>
    <mergeCell ref="B109:B111"/>
    <mergeCell ref="A112:A114"/>
    <mergeCell ref="B112:B114"/>
    <mergeCell ref="A115:A117"/>
    <mergeCell ref="B115:B117"/>
    <mergeCell ref="A118:A120"/>
    <mergeCell ref="B118:B120"/>
    <mergeCell ref="A121:A123"/>
    <mergeCell ref="B121:B123"/>
    <mergeCell ref="A124:A126"/>
    <mergeCell ref="B124:B126"/>
    <mergeCell ref="A127:A129"/>
    <mergeCell ref="B127:B129"/>
    <mergeCell ref="A130:I130"/>
  </mergeCells>
  <printOptions horizontalCentered="1"/>
  <pageMargins left="1.18110236220472" right="1.18110236220472" top="1.18110236220472" bottom="1.18110236220472" header="0.51181" footer="0.51181"/>
  <pageSetup paperSize="9" scale="75" pageOrder="overThenDown" orientation="landscape" errors="blank"/>
</worksheet>
</file>

<file path=xl/worksheets/sheet10.xml><?xml version="1.0" encoding="utf-8"?>
<worksheet xmlns="http://schemas.openxmlformats.org/spreadsheetml/2006/main" xmlns:r="http://schemas.openxmlformats.org/officeDocument/2006/relationships">
  <dimension ref="A1:K184"/>
  <sheetViews>
    <sheetView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3.4156862745098" style="16"/>
    <col min="3" max="3" width="22.8" style="16"/>
    <col min="4" max="4" width="22.8" style="16"/>
    <col min="5" max="5" width="5.73333333333333" style="16"/>
    <col min="6" max="6" width="10.3254901960784" style="16"/>
    <col min="7" max="7" width="10.8980392156863" style="16"/>
    <col min="8" max="8" width="7.02745098039216" style="16"/>
    <col min="9" max="9" width="30.4039215686274" style="16"/>
    <col min="10" max="10" width="30.4039215686274" style="16"/>
    <col min="11" max="11" width="30.4039215686274" style="16"/>
  </cols>
  <sheetData>
    <row r="1" ht="39.75" customHeight="1">
      <c r="A1" s="13079" t="s">
        <v>566</v>
      </c>
      <c r="B1" s="13080"/>
      <c r="C1" s="13081"/>
      <c r="D1" s="13082"/>
      <c r="E1" s="13083"/>
      <c r="F1" s="13084"/>
      <c r="G1" s="13085"/>
      <c r="H1" s="13086"/>
      <c r="I1" s="13087"/>
      <c r="J1" s="13088"/>
      <c r="K1" s="13089"/>
    </row>
    <row r="2" ht="1652.65">
      <c r="A2" s="13090"/>
      <c r="B2" s="13091"/>
      <c r="C2" s="13092"/>
      <c r="D2" s="13093"/>
      <c r="E2" s="13094"/>
      <c r="F2" s="13095"/>
      <c r="G2" s="13096"/>
      <c r="H2" s="13097"/>
      <c r="I2" s="13098"/>
      <c r="J2" s="13099"/>
      <c r="K2" s="13100" t="s">
        <v>567</v>
      </c>
    </row>
    <row r="3" ht="12" customHeight="1">
      <c r="A3" s="13101" t="s">
        <v>2</v>
      </c>
      <c r="B3" s="13102"/>
      <c r="C3" s="13103"/>
      <c r="D3" s="13104"/>
      <c r="E3" s="13105"/>
      <c r="F3" s="13106"/>
      <c r="G3" s="13107"/>
      <c r="H3" s="13108"/>
      <c r="I3" s="13109"/>
      <c r="J3" s="13110"/>
      <c r="K3" s="13111" t="s">
        <v>102</v>
      </c>
    </row>
    <row r="4" ht="1652.65">
      <c r="A4" s="13112" t="s">
        <v>4</v>
      </c>
      <c r="B4" s="13113" t="s">
        <v>5</v>
      </c>
      <c r="C4" s="13114" t="s">
        <v>6</v>
      </c>
      <c r="D4" s="13115" t="s">
        <v>7</v>
      </c>
      <c r="E4" s="13116" t="s">
        <v>8</v>
      </c>
      <c r="F4" s="13117" t="s">
        <v>9</v>
      </c>
      <c r="G4" s="13118"/>
      <c r="H4" s="13119" t="s">
        <v>10</v>
      </c>
      <c r="I4" s="13120" t="s">
        <v>11</v>
      </c>
      <c r="J4" s="13121" t="s">
        <v>12</v>
      </c>
      <c r="K4" s="13122" t="s">
        <v>13</v>
      </c>
    </row>
    <row r="5" ht="12.75" customHeight="1">
      <c r="A5" s="13123"/>
      <c r="B5" s="13124"/>
      <c r="C5" s="13125"/>
      <c r="D5" s="13126"/>
      <c r="E5" s="13127"/>
      <c r="F5" s="13128" t="s">
        <v>14</v>
      </c>
      <c r="G5" s="13129" t="s">
        <v>15</v>
      </c>
      <c r="H5" s="13130"/>
      <c r="I5" s="13131"/>
      <c r="J5" s="13132"/>
      <c r="K5" s="13133"/>
    </row>
    <row r="6" ht="24" customHeight="1">
      <c r="A6" s="13134" t="s">
        <v>276</v>
      </c>
      <c r="B6" s="13135"/>
      <c r="C6" s="13136"/>
      <c r="D6" s="13137"/>
      <c r="E6" s="13138"/>
      <c r="F6" s="13139"/>
      <c r="G6" s="13140"/>
      <c r="H6" s="13141"/>
      <c r="I6" s="13142"/>
      <c r="J6" s="13143"/>
      <c r="K6" s="13144"/>
    </row>
    <row r="7" ht="24" customHeight="1">
      <c r="A7" s="13145" t="s">
        <v>453</v>
      </c>
      <c r="B7" s="13146" t="s">
        <v>105</v>
      </c>
      <c r="C7" s="13147" t="s">
        <v>26</v>
      </c>
      <c r="D7" s="4362">
        <v>168803612.38</v>
      </c>
      <c r="E7" s="13148"/>
      <c r="F7" s="13149"/>
      <c r="G7" s="13150"/>
      <c r="H7" s="13151"/>
      <c r="I7" s="13152"/>
      <c r="J7" s="13153"/>
      <c r="K7" s="13154"/>
    </row>
    <row r="8" ht="24" customHeight="1">
      <c r="A8" s="13155"/>
      <c r="B8" s="13156"/>
      <c r="C8" s="13157" t="s">
        <v>106</v>
      </c>
      <c r="D8" s="4362">
        <v>175320552.2</v>
      </c>
      <c r="E8" s="13158"/>
      <c r="F8" s="13159"/>
      <c r="G8" s="13160"/>
      <c r="H8" s="13161"/>
      <c r="I8" s="13162"/>
      <c r="J8" s="13163"/>
      <c r="K8" s="13164"/>
    </row>
    <row r="9" ht="24" customHeight="1">
      <c r="A9" s="13165"/>
      <c r="B9" s="13166"/>
      <c r="C9" s="13167" t="s">
        <v>107</v>
      </c>
      <c r="D9" s="4362">
        <f>D8-D7</f>
        <v>6516939.81999999</v>
      </c>
      <c r="E9" s="13168"/>
      <c r="F9" s="13169"/>
      <c r="G9" s="13170"/>
      <c r="H9" s="13171"/>
      <c r="I9" s="13172"/>
      <c r="J9" s="13173"/>
      <c r="K9" s="13174"/>
    </row>
    <row r="10" ht="24" customHeight="1">
      <c r="A10" s="13175"/>
      <c r="B10" s="13176"/>
      <c r="C10" s="13177" t="s">
        <v>108</v>
      </c>
      <c r="D10" s="4362">
        <f>IF(D7=0,0,D8/D7-1)*100</f>
        <v>3.86066371928668</v>
      </c>
      <c r="E10" s="13178" t="s">
        <v>22</v>
      </c>
      <c r="F10" s="13179">
        <v>0</v>
      </c>
      <c r="G10" s="13180">
        <v>20</v>
      </c>
      <c r="H10" s="13181" t="s">
        <v>23</v>
      </c>
      <c r="I10" s="13182"/>
      <c r="J10" s="13183"/>
      <c r="K10" s="13184"/>
    </row>
    <row r="11" ht="24" customHeight="1">
      <c r="A11" s="13185" t="s">
        <v>454</v>
      </c>
      <c r="B11" s="13186" t="s">
        <v>547</v>
      </c>
      <c r="C11" s="13187" t="s">
        <v>26</v>
      </c>
      <c r="D11" s="4362">
        <v>68321600</v>
      </c>
      <c r="E11" s="13188"/>
      <c r="F11" s="13189"/>
      <c r="G11" s="13190"/>
      <c r="H11" s="13191"/>
      <c r="I11" s="13192"/>
      <c r="J11" s="13193"/>
      <c r="K11" s="13194"/>
    </row>
    <row r="12" ht="24" customHeight="1">
      <c r="A12" s="13195"/>
      <c r="B12" s="13196"/>
      <c r="C12" s="13197" t="s">
        <v>106</v>
      </c>
      <c r="D12" s="4362">
        <v>71610000</v>
      </c>
      <c r="E12" s="13198"/>
      <c r="F12" s="13199"/>
      <c r="G12" s="13200"/>
      <c r="H12" s="13201"/>
      <c r="I12" s="13202"/>
      <c r="J12" s="13203"/>
      <c r="K12" s="13204"/>
    </row>
    <row r="13" ht="24" customHeight="1">
      <c r="A13" s="13205"/>
      <c r="B13" s="13206"/>
      <c r="C13" s="13207" t="s">
        <v>107</v>
      </c>
      <c r="D13" s="4362">
        <f>D12-D11</f>
        <v>3288400</v>
      </c>
      <c r="E13" s="13208"/>
      <c r="F13" s="13209"/>
      <c r="G13" s="13210"/>
      <c r="H13" s="13211"/>
      <c r="I13" s="13212"/>
      <c r="J13" s="13213"/>
      <c r="K13" s="13214"/>
    </row>
    <row r="14" ht="24" customHeight="1">
      <c r="A14" s="13215"/>
      <c r="B14" s="13216"/>
      <c r="C14" s="13217" t="s">
        <v>108</v>
      </c>
      <c r="D14" s="4362">
        <f>IF(D11=0,0,D12/D11-1)*100</f>
        <v>4.81311913069951</v>
      </c>
      <c r="E14" s="13218" t="s">
        <v>22</v>
      </c>
      <c r="F14" s="13219">
        <v>0</v>
      </c>
      <c r="G14" s="13220">
        <v>20</v>
      </c>
      <c r="H14" s="13221" t="s">
        <v>23</v>
      </c>
      <c r="I14" s="13222"/>
      <c r="J14" s="13223"/>
      <c r="K14" s="13224"/>
    </row>
    <row r="15" ht="24" customHeight="1">
      <c r="A15" s="13225" t="s">
        <v>568</v>
      </c>
      <c r="B15" s="13226" t="s">
        <v>569</v>
      </c>
      <c r="C15" s="13227" t="s">
        <v>26</v>
      </c>
      <c r="D15" s="4362">
        <v>63248390</v>
      </c>
      <c r="E15" s="13228"/>
      <c r="F15" s="13229"/>
      <c r="G15" s="13230"/>
      <c r="H15" s="13231"/>
      <c r="I15" s="13232"/>
      <c r="J15" s="13233"/>
      <c r="K15" s="13234"/>
    </row>
    <row r="16" ht="24" customHeight="1">
      <c r="A16" s="13235"/>
      <c r="B16" s="13236"/>
      <c r="C16" s="13237" t="s">
        <v>106</v>
      </c>
      <c r="D16" s="4362">
        <v>68795975</v>
      </c>
      <c r="E16" s="13238"/>
      <c r="F16" s="13239"/>
      <c r="G16" s="13240"/>
      <c r="H16" s="13241"/>
      <c r="I16" s="13242"/>
      <c r="J16" s="13243"/>
      <c r="K16" s="13244"/>
    </row>
    <row r="17" ht="24" customHeight="1">
      <c r="A17" s="13245"/>
      <c r="B17" s="13246"/>
      <c r="C17" s="13247" t="s">
        <v>107</v>
      </c>
      <c r="D17" s="4362">
        <f>D16-D15</f>
        <v>5547585</v>
      </c>
      <c r="E17" s="13248"/>
      <c r="F17" s="13249"/>
      <c r="G17" s="13250"/>
      <c r="H17" s="13251"/>
      <c r="I17" s="13252"/>
      <c r="J17" s="13253"/>
      <c r="K17" s="13254"/>
    </row>
    <row r="18" ht="24" customHeight="1">
      <c r="A18" s="13255"/>
      <c r="B18" s="13256"/>
      <c r="C18" s="13257" t="s">
        <v>108</v>
      </c>
      <c r="D18" s="4362">
        <f>IF(D15=0,0,D16/D15-1)*100</f>
        <v>8.77110864007764</v>
      </c>
      <c r="E18" s="13258" t="s">
        <v>22</v>
      </c>
      <c r="F18" s="13259">
        <v>0</v>
      </c>
      <c r="G18" s="13260">
        <v>20</v>
      </c>
      <c r="H18" s="13261" t="s">
        <v>23</v>
      </c>
      <c r="I18" s="13262"/>
      <c r="J18" s="13263"/>
      <c r="K18" s="13264"/>
    </row>
    <row r="19" ht="24" customHeight="1">
      <c r="A19" s="13265" t="s">
        <v>570</v>
      </c>
      <c r="B19" s="13266" t="s">
        <v>571</v>
      </c>
      <c r="C19" s="13267" t="s">
        <v>26</v>
      </c>
      <c r="D19" s="4362">
        <v>1794450</v>
      </c>
      <c r="E19" s="13268"/>
      <c r="F19" s="13269"/>
      <c r="G19" s="13270"/>
      <c r="H19" s="13271"/>
      <c r="I19" s="13272"/>
      <c r="J19" s="13273"/>
      <c r="K19" s="13274"/>
    </row>
    <row r="20" ht="24" customHeight="1">
      <c r="A20" s="13275"/>
      <c r="B20" s="13276"/>
      <c r="C20" s="13277" t="s">
        <v>106</v>
      </c>
      <c r="D20" s="4362">
        <v>1451085</v>
      </c>
      <c r="E20" s="13278"/>
      <c r="F20" s="13279"/>
      <c r="G20" s="13280"/>
      <c r="H20" s="13281"/>
      <c r="I20" s="13282"/>
      <c r="J20" s="13283"/>
      <c r="K20" s="13284"/>
    </row>
    <row r="21" ht="24" customHeight="1">
      <c r="A21" s="13285"/>
      <c r="B21" s="13286"/>
      <c r="C21" s="13287" t="s">
        <v>107</v>
      </c>
      <c r="D21" s="4362">
        <f>D20-D19</f>
        <v>-343365</v>
      </c>
      <c r="E21" s="13288"/>
      <c r="F21" s="13289"/>
      <c r="G21" s="13290"/>
      <c r="H21" s="13291"/>
      <c r="I21" s="13292"/>
      <c r="J21" s="13293"/>
      <c r="K21" s="13294"/>
    </row>
    <row r="22" ht="24" customHeight="1">
      <c r="A22" s="13295"/>
      <c r="B22" s="13296"/>
      <c r="C22" s="13297" t="s">
        <v>108</v>
      </c>
      <c r="D22" s="4362">
        <f>IF(D19=0,0,D20/D19-1)*100</f>
        <v>-19.1348323998997</v>
      </c>
      <c r="E22" s="13298" t="s">
        <v>22</v>
      </c>
      <c r="F22" s="13299">
        <v>0</v>
      </c>
      <c r="G22" s="13300">
        <v>20</v>
      </c>
      <c r="H22" s="13301" t="s">
        <v>229</v>
      </c>
      <c r="I22" s="13302" t="s">
        <v>572</v>
      </c>
      <c r="J22" s="13303"/>
      <c r="K22" s="13304"/>
    </row>
    <row r="23" ht="24" customHeight="1">
      <c r="A23" s="13305" t="s">
        <v>573</v>
      </c>
      <c r="B23" s="13306" t="s">
        <v>574</v>
      </c>
      <c r="C23" s="13307" t="s">
        <v>26</v>
      </c>
      <c r="D23" s="4362">
        <v>3278760</v>
      </c>
      <c r="E23" s="13308"/>
      <c r="F23" s="13309"/>
      <c r="G23" s="13310"/>
      <c r="H23" s="13311"/>
      <c r="I23" s="13312"/>
      <c r="J23" s="13313"/>
      <c r="K23" s="13314"/>
    </row>
    <row r="24" ht="24" customHeight="1">
      <c r="A24" s="13315"/>
      <c r="B24" s="13316"/>
      <c r="C24" s="13317" t="s">
        <v>106</v>
      </c>
      <c r="D24" s="4362">
        <v>1362940</v>
      </c>
      <c r="E24" s="13318"/>
      <c r="F24" s="13319"/>
      <c r="G24" s="13320"/>
      <c r="H24" s="13321"/>
      <c r="I24" s="13322"/>
      <c r="J24" s="13323"/>
      <c r="K24" s="13324"/>
    </row>
    <row r="25" ht="24" customHeight="1">
      <c r="A25" s="13325"/>
      <c r="B25" s="13326"/>
      <c r="C25" s="13327" t="s">
        <v>107</v>
      </c>
      <c r="D25" s="4362">
        <f>D24-D23</f>
        <v>-1915820</v>
      </c>
      <c r="E25" s="13328"/>
      <c r="F25" s="13329"/>
      <c r="G25" s="13330"/>
      <c r="H25" s="13331"/>
      <c r="I25" s="13332"/>
      <c r="J25" s="13333"/>
      <c r="K25" s="13334"/>
    </row>
    <row r="26" ht="24" customHeight="1">
      <c r="A26" s="13335"/>
      <c r="B26" s="13336"/>
      <c r="C26" s="13337" t="s">
        <v>108</v>
      </c>
      <c r="D26" s="4362">
        <f>IF(D23=0,0,D24/D23-1)*100</f>
        <v>-58.4312361990509</v>
      </c>
      <c r="E26" s="13338" t="s">
        <v>22</v>
      </c>
      <c r="F26" s="13339">
        <v>0</v>
      </c>
      <c r="G26" s="13340">
        <v>20</v>
      </c>
      <c r="H26" s="13341" t="s">
        <v>229</v>
      </c>
      <c r="I26" s="13342" t="s">
        <v>575</v>
      </c>
      <c r="J26" s="13343"/>
      <c r="K26" s="13344"/>
    </row>
    <row r="27" ht="24" customHeight="1">
      <c r="A27" s="13345" t="s">
        <v>134</v>
      </c>
      <c r="B27" s="13346" t="s">
        <v>542</v>
      </c>
      <c r="C27" s="13347" t="s">
        <v>26</v>
      </c>
      <c r="D27" s="4362">
        <v>5475978.03</v>
      </c>
      <c r="E27" s="13348"/>
      <c r="F27" s="13349"/>
      <c r="G27" s="13350"/>
      <c r="H27" s="13351"/>
      <c r="I27" s="13352"/>
      <c r="J27" s="13353"/>
      <c r="K27" s="13354"/>
    </row>
    <row r="28" ht="24" customHeight="1">
      <c r="A28" s="13355"/>
      <c r="B28" s="13356"/>
      <c r="C28" s="13357" t="s">
        <v>106</v>
      </c>
      <c r="D28" s="4362">
        <v>2967629.55</v>
      </c>
      <c r="E28" s="13358"/>
      <c r="F28" s="13359"/>
      <c r="G28" s="13360"/>
      <c r="H28" s="13361"/>
      <c r="I28" s="13362"/>
      <c r="J28" s="13363"/>
      <c r="K28" s="13364"/>
    </row>
    <row r="29" ht="24" customHeight="1">
      <c r="A29" s="13365"/>
      <c r="B29" s="13366"/>
      <c r="C29" s="13367" t="s">
        <v>107</v>
      </c>
      <c r="D29" s="4362">
        <f>D28-D27</f>
        <v>-2508348.48</v>
      </c>
      <c r="E29" s="13368"/>
      <c r="F29" s="13369"/>
      <c r="G29" s="13370"/>
      <c r="H29" s="13371"/>
      <c r="I29" s="13372"/>
      <c r="J29" s="13373"/>
      <c r="K29" s="13374"/>
    </row>
    <row r="30" ht="24" customHeight="1">
      <c r="A30" s="13375"/>
      <c r="B30" s="13376"/>
      <c r="C30" s="13377" t="s">
        <v>108</v>
      </c>
      <c r="D30" s="4362">
        <f>IF(D28=0,0,D29/D27)*100</f>
        <v>-45.8064014548283</v>
      </c>
      <c r="E30" s="13378" t="s">
        <v>22</v>
      </c>
      <c r="F30" s="13379">
        <v>0</v>
      </c>
      <c r="G30" s="13380">
        <v>20</v>
      </c>
      <c r="H30" s="13381" t="s">
        <v>229</v>
      </c>
      <c r="I30" s="13382" t="s">
        <v>576</v>
      </c>
      <c r="J30" s="13383"/>
      <c r="K30" s="13384"/>
    </row>
    <row r="31" ht="24" customHeight="1">
      <c r="A31" s="13385" t="s">
        <v>577</v>
      </c>
      <c r="B31" s="13386" t="s">
        <v>578</v>
      </c>
      <c r="C31" s="13387" t="s">
        <v>26</v>
      </c>
      <c r="D31" s="4362">
        <v>5397948.48</v>
      </c>
      <c r="E31" s="13388"/>
      <c r="F31" s="13389"/>
      <c r="G31" s="13390"/>
      <c r="H31" s="13391"/>
      <c r="I31" s="13392"/>
      <c r="J31" s="13393"/>
      <c r="K31" s="13394"/>
    </row>
    <row r="32" ht="24" customHeight="1">
      <c r="A32" s="13395"/>
      <c r="B32" s="13396"/>
      <c r="C32" s="13397" t="s">
        <v>106</v>
      </c>
      <c r="D32" s="4362">
        <v>2889600</v>
      </c>
      <c r="E32" s="13398"/>
      <c r="F32" s="13399"/>
      <c r="G32" s="13400"/>
      <c r="H32" s="13401"/>
      <c r="I32" s="13402"/>
      <c r="J32" s="13403"/>
      <c r="K32" s="13404"/>
    </row>
    <row r="33" ht="24" customHeight="1">
      <c r="A33" s="13405"/>
      <c r="B33" s="13406"/>
      <c r="C33" s="13407" t="s">
        <v>107</v>
      </c>
      <c r="D33" s="4362">
        <f>D32-D31</f>
        <v>-2508348.48</v>
      </c>
      <c r="E33" s="13408"/>
      <c r="F33" s="13409"/>
      <c r="G33" s="13410"/>
      <c r="H33" s="13411"/>
      <c r="I33" s="13412"/>
      <c r="J33" s="13413"/>
      <c r="K33" s="13414"/>
    </row>
    <row r="34" ht="24" customHeight="1">
      <c r="A34" s="13415"/>
      <c r="B34" s="13416"/>
      <c r="C34" s="13417" t="s">
        <v>108</v>
      </c>
      <c r="D34" s="4362">
        <f>IF(D31=0,0,D32/D31-1)*100</f>
        <v>-46.4685516968847</v>
      </c>
      <c r="E34" s="13418" t="s">
        <v>22</v>
      </c>
      <c r="F34" s="13419">
        <v>0</v>
      </c>
      <c r="G34" s="13420">
        <v>20</v>
      </c>
      <c r="H34" s="13421" t="s">
        <v>229</v>
      </c>
      <c r="I34" s="13422" t="s">
        <v>579</v>
      </c>
      <c r="J34" s="13423"/>
      <c r="K34" s="13424"/>
    </row>
    <row r="35" ht="24" customHeight="1">
      <c r="A35" s="13425" t="s">
        <v>580</v>
      </c>
      <c r="B35" s="13426" t="s">
        <v>460</v>
      </c>
      <c r="C35" s="13427" t="s">
        <v>26</v>
      </c>
      <c r="D35" s="13428">
        <v>78029.55</v>
      </c>
      <c r="E35" s="13429"/>
      <c r="F35" s="13430"/>
      <c r="G35" s="13431"/>
      <c r="H35" s="13432"/>
      <c r="I35" s="13433"/>
      <c r="J35" s="13434"/>
      <c r="K35" s="13435"/>
    </row>
    <row r="36" ht="24" customHeight="1">
      <c r="A36" s="13436"/>
      <c r="B36" s="13437"/>
      <c r="C36" s="13438" t="s">
        <v>106</v>
      </c>
      <c r="D36" s="13439">
        <v>78029.55</v>
      </c>
      <c r="E36" s="13440"/>
      <c r="F36" s="13441"/>
      <c r="G36" s="13442"/>
      <c r="H36" s="13443"/>
      <c r="I36" s="13444"/>
      <c r="J36" s="13445"/>
      <c r="K36" s="13446"/>
    </row>
    <row r="37" ht="24" customHeight="1">
      <c r="A37" s="13447"/>
      <c r="B37" s="13448"/>
      <c r="C37" s="13449" t="s">
        <v>107</v>
      </c>
      <c r="D37" s="4362">
        <f>D36-D35</f>
        <v>0</v>
      </c>
      <c r="E37" s="13450"/>
      <c r="F37" s="13451"/>
      <c r="G37" s="13452"/>
      <c r="H37" s="13453"/>
      <c r="I37" s="13454"/>
      <c r="J37" s="13455"/>
      <c r="K37" s="13456"/>
    </row>
    <row r="38" ht="24" customHeight="1">
      <c r="A38" s="13457"/>
      <c r="B38" s="13458"/>
      <c r="C38" s="13459" t="s">
        <v>108</v>
      </c>
      <c r="D38" s="4362">
        <f>IF(D35=0,0,D36/D35-1)*100</f>
        <v>0</v>
      </c>
      <c r="E38" s="13460"/>
      <c r="F38" s="13461"/>
      <c r="G38" s="13462"/>
      <c r="H38" s="13463"/>
      <c r="I38" s="13464"/>
      <c r="J38" s="13465"/>
      <c r="K38" s="13466"/>
    </row>
    <row r="39" ht="24" customHeight="1">
      <c r="A39" s="13467" t="s">
        <v>581</v>
      </c>
      <c r="B39" s="13468" t="s">
        <v>460</v>
      </c>
      <c r="C39" s="13469" t="s">
        <v>26</v>
      </c>
      <c r="D39" s="13470">
        <v>0</v>
      </c>
      <c r="E39" s="13471"/>
      <c r="F39" s="13472"/>
      <c r="G39" s="13473"/>
      <c r="H39" s="13474"/>
      <c r="I39" s="13475"/>
      <c r="J39" s="13476"/>
      <c r="K39" s="13477"/>
    </row>
    <row r="40" ht="24" customHeight="1">
      <c r="A40" s="13478"/>
      <c r="B40" s="13479"/>
      <c r="C40" s="13480" t="s">
        <v>106</v>
      </c>
      <c r="D40" s="13481">
        <v>0</v>
      </c>
      <c r="E40" s="13482"/>
      <c r="F40" s="13483"/>
      <c r="G40" s="13484"/>
      <c r="H40" s="13485"/>
      <c r="I40" s="13486"/>
      <c r="J40" s="13487"/>
      <c r="K40" s="13488"/>
    </row>
    <row r="41" ht="24" customHeight="1">
      <c r="A41" s="13489"/>
      <c r="B41" s="13490"/>
      <c r="C41" s="13491" t="s">
        <v>107</v>
      </c>
      <c r="D41" s="4362">
        <f>D40-D39</f>
        <v>0</v>
      </c>
      <c r="E41" s="13492"/>
      <c r="F41" s="13493"/>
      <c r="G41" s="13494"/>
      <c r="H41" s="13495"/>
      <c r="I41" s="13496"/>
      <c r="J41" s="13497"/>
      <c r="K41" s="13498"/>
    </row>
    <row r="42" ht="24" customHeight="1">
      <c r="A42" s="13499"/>
      <c r="B42" s="13500"/>
      <c r="C42" s="13501" t="s">
        <v>108</v>
      </c>
      <c r="D42" s="4362">
        <f>IF(D39=0,0,D40/D39-1)*100</f>
        <v>0</v>
      </c>
      <c r="E42" s="13502"/>
      <c r="F42" s="13503"/>
      <c r="G42" s="13504"/>
      <c r="H42" s="13505"/>
      <c r="I42" s="13506"/>
      <c r="J42" s="13507"/>
      <c r="K42" s="13508"/>
    </row>
    <row r="43" ht="24" customHeight="1">
      <c r="A43" s="13509" t="s">
        <v>582</v>
      </c>
      <c r="B43" s="13510" t="s">
        <v>583</v>
      </c>
      <c r="C43" s="13511" t="s">
        <v>26</v>
      </c>
      <c r="D43" s="4362">
        <v>0</v>
      </c>
      <c r="E43" s="13512" t="s">
        <v>22</v>
      </c>
      <c r="F43" s="13513">
        <v>0</v>
      </c>
      <c r="G43" s="13514">
        <v>0</v>
      </c>
      <c r="H43" s="13515" t="s">
        <v>23</v>
      </c>
      <c r="I43" s="13516"/>
      <c r="J43" s="13517"/>
      <c r="K43" s="13518"/>
    </row>
    <row r="44" ht="24" customHeight="1">
      <c r="A44" s="13519"/>
      <c r="B44" s="13520"/>
      <c r="C44" s="13521" t="s">
        <v>106</v>
      </c>
      <c r="D44" s="4362">
        <v>0</v>
      </c>
      <c r="E44" s="13522" t="s">
        <v>22</v>
      </c>
      <c r="F44" s="13523">
        <v>0</v>
      </c>
      <c r="G44" s="13524">
        <v>0</v>
      </c>
      <c r="H44" s="13525" t="s">
        <v>23</v>
      </c>
      <c r="I44" s="13526"/>
      <c r="J44" s="13527"/>
      <c r="K44" s="13528"/>
    </row>
    <row r="45" ht="24" customHeight="1">
      <c r="A45" s="13529"/>
      <c r="B45" s="13530"/>
      <c r="C45" s="13531" t="s">
        <v>107</v>
      </c>
      <c r="D45" s="4362">
        <f>D44-D43</f>
        <v>0</v>
      </c>
      <c r="E45" s="13532"/>
      <c r="F45" s="13533"/>
      <c r="G45" s="13534"/>
      <c r="H45" s="13535"/>
      <c r="I45" s="13536"/>
      <c r="J45" s="13537"/>
      <c r="K45" s="13538"/>
    </row>
    <row r="46" ht="24" customHeight="1">
      <c r="A46" s="13539"/>
      <c r="B46" s="13540"/>
      <c r="C46" s="13541" t="s">
        <v>108</v>
      </c>
      <c r="D46" s="4362">
        <f>IF(D43=0,0,D44/D43-1)*100</f>
        <v>0</v>
      </c>
      <c r="E46" s="13542"/>
      <c r="F46" s="13543"/>
      <c r="G46" s="13544"/>
      <c r="H46" s="13545"/>
      <c r="I46" s="13546"/>
      <c r="J46" s="13547"/>
      <c r="K46" s="13548"/>
    </row>
    <row r="47" ht="24" customHeight="1">
      <c r="A47" s="13549" t="s">
        <v>584</v>
      </c>
      <c r="B47" s="13550" t="s">
        <v>138</v>
      </c>
      <c r="C47" s="13551" t="s">
        <v>139</v>
      </c>
      <c r="D47" s="4362">
        <v>2967629.55</v>
      </c>
      <c r="E47" s="13552"/>
      <c r="F47" s="13553"/>
      <c r="G47" s="13554"/>
      <c r="H47" s="13555"/>
      <c r="I47" s="13556"/>
      <c r="J47" s="13557"/>
      <c r="K47" s="13558"/>
    </row>
    <row r="48" ht="24" customHeight="1">
      <c r="A48" s="13559"/>
      <c r="B48" s="13560"/>
      <c r="C48" s="13561" t="s">
        <v>140</v>
      </c>
      <c r="D48" s="4362">
        <v>2967629.55</v>
      </c>
      <c r="E48" s="13562"/>
      <c r="F48" s="13563"/>
      <c r="G48" s="13564"/>
      <c r="H48" s="13565"/>
      <c r="I48" s="13566"/>
      <c r="J48" s="13567"/>
      <c r="K48" s="13568"/>
    </row>
    <row r="49" ht="24" customHeight="1">
      <c r="A49" s="13569"/>
      <c r="B49" s="13570"/>
      <c r="C49" s="13571" t="s">
        <v>21</v>
      </c>
      <c r="D49" s="4362">
        <f>D48-D47</f>
        <v>0</v>
      </c>
      <c r="E49" s="13572" t="s">
        <v>22</v>
      </c>
      <c r="F49" s="13573">
        <v>0</v>
      </c>
      <c r="G49" s="13574">
        <v>0</v>
      </c>
      <c r="H49" s="13575" t="s">
        <v>23</v>
      </c>
      <c r="I49" s="13576"/>
      <c r="J49" s="13577"/>
      <c r="K49" s="13578"/>
    </row>
    <row r="50" ht="24" customHeight="1">
      <c r="A50" s="13579"/>
      <c r="B50" s="13580"/>
      <c r="C50" s="13581" t="s">
        <v>141</v>
      </c>
      <c r="D50" s="13582">
        <v>0</v>
      </c>
      <c r="E50" s="13583"/>
      <c r="F50" s="13584"/>
      <c r="G50" s="13585"/>
      <c r="H50" s="13586"/>
      <c r="I50" s="13587"/>
      <c r="J50" s="13588"/>
      <c r="K50" s="13589"/>
    </row>
    <row r="51" ht="24" customHeight="1">
      <c r="A51" s="13590"/>
      <c r="B51" s="13591"/>
      <c r="C51" s="13592" t="s">
        <v>142</v>
      </c>
      <c r="D51" s="4362">
        <v>0</v>
      </c>
      <c r="E51" s="13593"/>
      <c r="F51" s="13594"/>
      <c r="G51" s="13595"/>
      <c r="H51" s="13596"/>
      <c r="I51" s="13597"/>
      <c r="J51" s="13598"/>
      <c r="K51" s="13599"/>
    </row>
    <row r="52" ht="24" customHeight="1">
      <c r="A52" s="13600"/>
      <c r="B52" s="13601"/>
      <c r="C52" s="13602" t="s">
        <v>21</v>
      </c>
      <c r="D52" s="4362">
        <f>D51-D50</f>
        <v>0</v>
      </c>
      <c r="E52" s="13603" t="s">
        <v>22</v>
      </c>
      <c r="F52" s="13604">
        <v>0</v>
      </c>
      <c r="G52" s="13605">
        <v>0</v>
      </c>
      <c r="H52" s="13606" t="s">
        <v>23</v>
      </c>
      <c r="I52" s="13607"/>
      <c r="J52" s="13608"/>
      <c r="K52" s="13609"/>
    </row>
    <row r="53" ht="24" customHeight="1">
      <c r="A53" s="13610" t="s">
        <v>291</v>
      </c>
      <c r="B53" s="13611" t="s">
        <v>585</v>
      </c>
      <c r="C53" s="13612" t="s">
        <v>26</v>
      </c>
      <c r="D53" s="4362">
        <v>155528.42</v>
      </c>
      <c r="E53" s="13613"/>
      <c r="F53" s="13614"/>
      <c r="G53" s="13615"/>
      <c r="H53" s="13616"/>
      <c r="I53" s="13617"/>
      <c r="J53" s="13618"/>
      <c r="K53" s="13619"/>
    </row>
    <row r="54" ht="24" customHeight="1">
      <c r="A54" s="13620"/>
      <c r="B54" s="13621"/>
      <c r="C54" s="13622" t="s">
        <v>106</v>
      </c>
      <c r="D54" s="4362">
        <v>160194.27</v>
      </c>
      <c r="E54" s="13623"/>
      <c r="F54" s="13624"/>
      <c r="G54" s="13625"/>
      <c r="H54" s="13626"/>
      <c r="I54" s="13627"/>
      <c r="J54" s="13628"/>
      <c r="K54" s="13629"/>
    </row>
    <row r="55" ht="24" customHeight="1">
      <c r="A55" s="13630"/>
      <c r="B55" s="13631"/>
      <c r="C55" s="13632" t="s">
        <v>107</v>
      </c>
      <c r="D55" s="4362">
        <f>D54-D53</f>
        <v>4665.84999999998</v>
      </c>
      <c r="E55" s="13633"/>
      <c r="F55" s="13634"/>
      <c r="G55" s="13635"/>
      <c r="H55" s="13636"/>
      <c r="I55" s="13637"/>
      <c r="J55" s="13638"/>
      <c r="K55" s="13639"/>
    </row>
    <row r="56" ht="24" customHeight="1">
      <c r="A56" s="13640"/>
      <c r="B56" s="13641"/>
      <c r="C56" s="13642" t="s">
        <v>108</v>
      </c>
      <c r="D56" s="4362">
        <f>IF(D53=0,0,D54/D53-1)*100</f>
        <v>2.9999983282798</v>
      </c>
      <c r="E56" s="13643"/>
      <c r="F56" s="13644"/>
      <c r="G56" s="13645"/>
      <c r="H56" s="13646"/>
      <c r="I56" s="13647"/>
      <c r="J56" s="13648"/>
      <c r="K56" s="13649"/>
    </row>
    <row r="57" ht="24" customHeight="1">
      <c r="A57" s="13650" t="s">
        <v>378</v>
      </c>
      <c r="B57" s="13651" t="s">
        <v>148</v>
      </c>
      <c r="C57" s="13652" t="s">
        <v>26</v>
      </c>
      <c r="D57" s="4362">
        <v>12</v>
      </c>
      <c r="E57" s="13653" t="s">
        <v>22</v>
      </c>
      <c r="F57" s="13654">
        <v>0.35</v>
      </c>
      <c r="G57" s="13655">
        <v>4</v>
      </c>
      <c r="H57" s="13656" t="s">
        <v>229</v>
      </c>
      <c r="I57" s="13657" t="s">
        <v>586</v>
      </c>
      <c r="J57" s="13658"/>
      <c r="K57" s="13659"/>
    </row>
    <row r="58" ht="24" customHeight="1">
      <c r="A58" s="13660"/>
      <c r="B58" s="13661"/>
      <c r="C58" s="13662" t="s">
        <v>106</v>
      </c>
      <c r="D58" s="4362">
        <v>12.36</v>
      </c>
      <c r="E58" s="13663" t="s">
        <v>22</v>
      </c>
      <c r="F58" s="13664">
        <v>0.35</v>
      </c>
      <c r="G58" s="13665">
        <v>4</v>
      </c>
      <c r="H58" s="13666" t="s">
        <v>229</v>
      </c>
      <c r="I58" s="13667" t="s">
        <v>587</v>
      </c>
      <c r="J58" s="13668"/>
      <c r="K58" s="13669"/>
    </row>
    <row r="59" ht="24" customHeight="1">
      <c r="A59" s="13670"/>
      <c r="B59" s="13671"/>
      <c r="C59" s="13672" t="s">
        <v>107</v>
      </c>
      <c r="D59" s="4362">
        <f>D58-D57</f>
        <v>0.359999999999999</v>
      </c>
      <c r="E59" s="13673"/>
      <c r="F59" s="13674"/>
      <c r="G59" s="13675"/>
      <c r="H59" s="13676"/>
      <c r="I59" s="13677"/>
      <c r="J59" s="13678"/>
      <c r="K59" s="13679"/>
    </row>
    <row r="60" ht="24" customHeight="1">
      <c r="A60" s="13680" t="s">
        <v>149</v>
      </c>
      <c r="B60" s="13681" t="s">
        <v>588</v>
      </c>
      <c r="C60" s="13682" t="s">
        <v>26</v>
      </c>
      <c r="D60" s="4362">
        <v>1575013.46</v>
      </c>
      <c r="E60" s="13683" t="s">
        <v>22</v>
      </c>
      <c r="F60" s="13684">
        <v>0</v>
      </c>
      <c r="G60" s="13685">
        <v>0</v>
      </c>
      <c r="H60" s="13686" t="s">
        <v>229</v>
      </c>
      <c r="I60" s="13687" t="s">
        <v>589</v>
      </c>
      <c r="J60" s="13688"/>
      <c r="K60" s="13689"/>
    </row>
    <row r="61" ht="24" customHeight="1">
      <c r="A61" s="13690"/>
      <c r="B61" s="13691"/>
      <c r="C61" s="13692" t="s">
        <v>106</v>
      </c>
      <c r="D61" s="4362">
        <v>1000000</v>
      </c>
      <c r="E61" s="13693" t="s">
        <v>22</v>
      </c>
      <c r="F61" s="13694">
        <v>0</v>
      </c>
      <c r="G61" s="13695">
        <v>0</v>
      </c>
      <c r="H61" s="13696" t="s">
        <v>229</v>
      </c>
      <c r="I61" s="13697" t="s">
        <v>590</v>
      </c>
      <c r="J61" s="13698"/>
      <c r="K61" s="13699"/>
    </row>
    <row r="62" ht="24" customHeight="1">
      <c r="A62" s="13700"/>
      <c r="B62" s="13701"/>
      <c r="C62" s="13702" t="s">
        <v>107</v>
      </c>
      <c r="D62" s="4362">
        <f>D61-D60</f>
        <v>-575013.46</v>
      </c>
      <c r="E62" s="13703"/>
      <c r="F62" s="13704"/>
      <c r="G62" s="13705"/>
      <c r="H62" s="13706"/>
      <c r="I62" s="13707"/>
      <c r="J62" s="13708"/>
      <c r="K62" s="13709"/>
    </row>
    <row r="63" ht="24" customHeight="1">
      <c r="A63" s="13710"/>
      <c r="B63" s="13711"/>
      <c r="C63" s="13712" t="s">
        <v>108</v>
      </c>
      <c r="D63" s="4362">
        <f>IF(D60=0,0,D61/D60-1)*100</f>
        <v>-36.5084791084896</v>
      </c>
      <c r="E63" s="13713"/>
      <c r="F63" s="13714"/>
      <c r="G63" s="13715"/>
      <c r="H63" s="13716"/>
      <c r="I63" s="13717"/>
      <c r="J63" s="13718"/>
      <c r="K63" s="13719"/>
    </row>
    <row r="64" ht="24" customHeight="1">
      <c r="A64" s="13720" t="s">
        <v>297</v>
      </c>
      <c r="B64" s="13721"/>
      <c r="C64" s="13722"/>
      <c r="D64" s="13723"/>
      <c r="E64" s="13724"/>
      <c r="F64" s="13725"/>
      <c r="G64" s="13726"/>
      <c r="H64" s="13727"/>
      <c r="I64" s="13728"/>
      <c r="J64" s="13729"/>
      <c r="K64" s="13730"/>
    </row>
    <row r="65" ht="24" customHeight="1">
      <c r="A65" s="13731" t="s">
        <v>385</v>
      </c>
      <c r="B65" s="13732" t="s">
        <v>105</v>
      </c>
      <c r="C65" s="13733" t="s">
        <v>26</v>
      </c>
      <c r="D65" s="4362">
        <v>168803612.38</v>
      </c>
      <c r="E65" s="13734"/>
      <c r="F65" s="13735"/>
      <c r="G65" s="13736"/>
      <c r="H65" s="13737"/>
      <c r="I65" s="13738"/>
      <c r="J65" s="13739"/>
      <c r="K65" s="13740"/>
    </row>
    <row r="66" ht="24" customHeight="1">
      <c r="A66" s="13741"/>
      <c r="B66" s="13742"/>
      <c r="C66" s="13743" t="s">
        <v>106</v>
      </c>
      <c r="D66" s="4362">
        <v>175320552.2</v>
      </c>
      <c r="E66" s="13744"/>
      <c r="F66" s="13745"/>
      <c r="G66" s="13746"/>
      <c r="H66" s="13747"/>
      <c r="I66" s="13748"/>
      <c r="J66" s="13749"/>
      <c r="K66" s="13750"/>
    </row>
    <row r="67" ht="24" customHeight="1">
      <c r="A67" s="13751"/>
      <c r="B67" s="13752"/>
      <c r="C67" s="13753" t="s">
        <v>107</v>
      </c>
      <c r="D67" s="4362">
        <f>D66-D65</f>
        <v>6516939.81999999</v>
      </c>
      <c r="E67" s="13754"/>
      <c r="F67" s="13755"/>
      <c r="G67" s="13756"/>
      <c r="H67" s="13757"/>
      <c r="I67" s="13758"/>
      <c r="J67" s="13759"/>
      <c r="K67" s="13760"/>
    </row>
    <row r="68" ht="24" customHeight="1">
      <c r="A68" s="13761"/>
      <c r="B68" s="13762"/>
      <c r="C68" s="13763" t="s">
        <v>108</v>
      </c>
      <c r="D68" s="4362">
        <f>IF(D65=0,0,D66/D65-1)*100</f>
        <v>3.86066371928668</v>
      </c>
      <c r="E68" s="13764" t="s">
        <v>22</v>
      </c>
      <c r="F68" s="13765">
        <v>0</v>
      </c>
      <c r="G68" s="13766">
        <v>20</v>
      </c>
      <c r="H68" s="13767" t="s">
        <v>23</v>
      </c>
      <c r="I68" s="13768"/>
      <c r="J68" s="13769"/>
      <c r="K68" s="13770"/>
    </row>
    <row r="69" ht="24" customHeight="1">
      <c r="A69" s="13771" t="s">
        <v>473</v>
      </c>
      <c r="B69" s="13772" t="s">
        <v>543</v>
      </c>
      <c r="C69" s="13773" t="s">
        <v>26</v>
      </c>
      <c r="D69" s="4362">
        <v>89977992.47</v>
      </c>
      <c r="E69" s="13774"/>
      <c r="F69" s="13775"/>
      <c r="G69" s="13776"/>
      <c r="H69" s="13777"/>
      <c r="I69" s="13778"/>
      <c r="J69" s="13779"/>
      <c r="K69" s="13780"/>
    </row>
    <row r="70" ht="24" customHeight="1">
      <c r="A70" s="13781"/>
      <c r="B70" s="13782"/>
      <c r="C70" s="13783" t="s">
        <v>106</v>
      </c>
      <c r="D70" s="4362">
        <v>91057728.38</v>
      </c>
      <c r="E70" s="13784"/>
      <c r="F70" s="13785"/>
      <c r="G70" s="13786"/>
      <c r="H70" s="13787"/>
      <c r="I70" s="13788"/>
      <c r="J70" s="13789"/>
      <c r="K70" s="13790"/>
    </row>
    <row r="71" ht="24" customHeight="1">
      <c r="A71" s="13791"/>
      <c r="B71" s="13792"/>
      <c r="C71" s="13793" t="s">
        <v>107</v>
      </c>
      <c r="D71" s="4362">
        <f>D70-D69</f>
        <v>1079735.91</v>
      </c>
      <c r="E71" s="13794"/>
      <c r="F71" s="13795"/>
      <c r="G71" s="13796"/>
      <c r="H71" s="13797"/>
      <c r="I71" s="13798"/>
      <c r="J71" s="13799"/>
      <c r="K71" s="13800"/>
    </row>
    <row r="72" ht="24" customHeight="1">
      <c r="A72" s="13801"/>
      <c r="B72" s="13802"/>
      <c r="C72" s="13803" t="s">
        <v>108</v>
      </c>
      <c r="D72" s="4362">
        <f>IF(D69=0,0,D70/D69-1)*100</f>
        <v>1.2000000004001</v>
      </c>
      <c r="E72" s="13804" t="s">
        <v>22</v>
      </c>
      <c r="F72" s="13805">
        <v>0</v>
      </c>
      <c r="G72" s="13806">
        <v>20</v>
      </c>
      <c r="H72" s="13807" t="s">
        <v>23</v>
      </c>
      <c r="I72" s="13808"/>
      <c r="J72" s="13809"/>
      <c r="K72" s="13810"/>
    </row>
    <row r="73" ht="24" customHeight="1">
      <c r="A73" s="13811" t="s">
        <v>474</v>
      </c>
      <c r="B73" s="13812" t="s">
        <v>475</v>
      </c>
      <c r="C73" s="13813" t="s">
        <v>26</v>
      </c>
      <c r="D73" s="4362">
        <v>526.79</v>
      </c>
      <c r="E73" s="13814"/>
      <c r="F73" s="13815"/>
      <c r="G73" s="13816"/>
      <c r="H73" s="13817"/>
      <c r="I73" s="13818"/>
      <c r="J73" s="13819"/>
      <c r="K73" s="13820"/>
    </row>
    <row r="74" ht="24" customHeight="1">
      <c r="A74" s="13821"/>
      <c r="B74" s="13822"/>
      <c r="C74" s="13823" t="s">
        <v>106</v>
      </c>
      <c r="D74" s="4362">
        <v>534.06</v>
      </c>
      <c r="E74" s="13824"/>
      <c r="F74" s="13825"/>
      <c r="G74" s="13826"/>
      <c r="H74" s="13827"/>
      <c r="I74" s="13828"/>
      <c r="J74" s="13829"/>
      <c r="K74" s="13830"/>
    </row>
    <row r="75" ht="24" customHeight="1">
      <c r="A75" s="13831"/>
      <c r="B75" s="13832"/>
      <c r="C75" s="13833" t="s">
        <v>107</v>
      </c>
      <c r="D75" s="4362">
        <f>D74-D73</f>
        <v>7.26999999999998</v>
      </c>
      <c r="E75" s="13834"/>
      <c r="F75" s="13835"/>
      <c r="G75" s="13836"/>
      <c r="H75" s="13837"/>
      <c r="I75" s="13838"/>
      <c r="J75" s="13839"/>
      <c r="K75" s="13840"/>
    </row>
    <row r="76" ht="24" customHeight="1">
      <c r="A76" s="13841"/>
      <c r="B76" s="13842"/>
      <c r="C76" s="13843" t="s">
        <v>108</v>
      </c>
      <c r="D76" s="4362">
        <f>IF(D73=0,0,D74/D73-1)*100</f>
        <v>1.38005656903131</v>
      </c>
      <c r="E76" s="13844" t="s">
        <v>22</v>
      </c>
      <c r="F76" s="13845">
        <v>0</v>
      </c>
      <c r="G76" s="13846">
        <v>15</v>
      </c>
      <c r="H76" s="13847" t="s">
        <v>23</v>
      </c>
      <c r="I76" s="13848"/>
      <c r="J76" s="13849"/>
      <c r="K76" s="13850"/>
    </row>
    <row r="77" ht="24" customHeight="1">
      <c r="A77" s="13851" t="s">
        <v>476</v>
      </c>
      <c r="B77" s="13852" t="s">
        <v>477</v>
      </c>
      <c r="C77" s="13853" t="s">
        <v>26</v>
      </c>
      <c r="D77" s="4362">
        <v>62477306.11</v>
      </c>
      <c r="E77" s="13854"/>
      <c r="F77" s="13855"/>
      <c r="G77" s="13856"/>
      <c r="H77" s="13857"/>
      <c r="I77" s="13858"/>
      <c r="J77" s="13859"/>
      <c r="K77" s="13860"/>
    </row>
    <row r="78" ht="24" customHeight="1">
      <c r="A78" s="13861"/>
      <c r="B78" s="13862"/>
      <c r="C78" s="13863" t="s">
        <v>106</v>
      </c>
      <c r="D78" s="4362">
        <v>63227033.78</v>
      </c>
      <c r="E78" s="13864"/>
      <c r="F78" s="13865"/>
      <c r="G78" s="13866"/>
      <c r="H78" s="13867"/>
      <c r="I78" s="13868"/>
      <c r="J78" s="13869"/>
      <c r="K78" s="13870"/>
    </row>
    <row r="79" ht="24" customHeight="1">
      <c r="A79" s="13871"/>
      <c r="B79" s="13872"/>
      <c r="C79" s="13873" t="s">
        <v>107</v>
      </c>
      <c r="D79" s="4362">
        <f>D78-D77</f>
        <v>749727.670000002</v>
      </c>
      <c r="E79" s="13874"/>
      <c r="F79" s="13875"/>
      <c r="G79" s="13876"/>
      <c r="H79" s="13877"/>
      <c r="I79" s="13878"/>
      <c r="J79" s="13879"/>
      <c r="K79" s="13880"/>
    </row>
    <row r="80" ht="24" customHeight="1">
      <c r="A80" s="13881"/>
      <c r="B80" s="13882"/>
      <c r="C80" s="13883" t="s">
        <v>108</v>
      </c>
      <c r="D80" s="4362">
        <f>IF(D77=0,0,D78/D77-1)*100</f>
        <v>1.19999999468607</v>
      </c>
      <c r="E80" s="13884" t="s">
        <v>22</v>
      </c>
      <c r="F80" s="13885">
        <v>0</v>
      </c>
      <c r="G80" s="13886">
        <v>15</v>
      </c>
      <c r="H80" s="13887" t="s">
        <v>23</v>
      </c>
      <c r="I80" s="13888"/>
      <c r="J80" s="13889"/>
      <c r="K80" s="13890"/>
    </row>
    <row r="81" ht="24" customHeight="1">
      <c r="A81" s="13891" t="s">
        <v>478</v>
      </c>
      <c r="B81" s="13892" t="s">
        <v>479</v>
      </c>
      <c r="C81" s="13893" t="s">
        <v>26</v>
      </c>
      <c r="D81" s="4362">
        <f>IF(D135=0,0,D77/D135)</f>
        <v>1418.00513186564</v>
      </c>
      <c r="E81" s="13894" t="s">
        <v>22</v>
      </c>
      <c r="F81" s="13895">
        <v>2500</v>
      </c>
      <c r="G81" s="13896">
        <v>20000</v>
      </c>
      <c r="H81" s="13897" t="s">
        <v>229</v>
      </c>
      <c r="I81" s="13898" t="s">
        <v>591</v>
      </c>
      <c r="J81" s="13899"/>
      <c r="K81" s="13900"/>
    </row>
    <row r="82" ht="24" customHeight="1">
      <c r="A82" s="13901"/>
      <c r="B82" s="13902"/>
      <c r="C82" s="13903" t="s">
        <v>106</v>
      </c>
      <c r="D82" s="4362">
        <f>IF(D136=0,0,D78/D136)</f>
        <v>1381.7700463307</v>
      </c>
      <c r="E82" s="13904" t="s">
        <v>22</v>
      </c>
      <c r="F82" s="13905">
        <v>2500</v>
      </c>
      <c r="G82" s="13906">
        <v>20000</v>
      </c>
      <c r="H82" s="13907" t="s">
        <v>229</v>
      </c>
      <c r="I82" s="13908" t="s">
        <v>592</v>
      </c>
      <c r="J82" s="13909"/>
      <c r="K82" s="13910"/>
    </row>
    <row r="83" ht="24" customHeight="1">
      <c r="A83" s="13911"/>
      <c r="B83" s="13912"/>
      <c r="C83" s="13913" t="s">
        <v>107</v>
      </c>
      <c r="D83" s="4362">
        <f>D82-D81</f>
        <v>-36.2350855349416</v>
      </c>
      <c r="E83" s="13914"/>
      <c r="F83" s="13915"/>
      <c r="G83" s="13916"/>
      <c r="H83" s="13917"/>
      <c r="I83" s="13918"/>
      <c r="J83" s="13919"/>
      <c r="K83" s="13920"/>
    </row>
    <row r="84" ht="24" customHeight="1">
      <c r="A84" s="13921"/>
      <c r="B84" s="13922"/>
      <c r="C84" s="13923" t="s">
        <v>108</v>
      </c>
      <c r="D84" s="4362">
        <f>IF(D81=0,0,D82/D81-1)*100</f>
        <v>-2.55535644552061</v>
      </c>
      <c r="E84" s="13924" t="s">
        <v>22</v>
      </c>
      <c r="F84" s="13925">
        <v>0</v>
      </c>
      <c r="G84" s="13926">
        <v>15</v>
      </c>
      <c r="H84" s="13927" t="s">
        <v>229</v>
      </c>
      <c r="I84" s="13928" t="s">
        <v>593</v>
      </c>
      <c r="J84" s="13929"/>
      <c r="K84" s="13930"/>
    </row>
    <row r="85" ht="24" customHeight="1">
      <c r="A85" s="13931" t="s">
        <v>481</v>
      </c>
      <c r="B85" s="13932" t="s">
        <v>594</v>
      </c>
      <c r="C85" s="13933" t="s">
        <v>26</v>
      </c>
      <c r="D85" s="4362">
        <v>27500686.36</v>
      </c>
      <c r="E85" s="13934"/>
      <c r="F85" s="13935"/>
      <c r="G85" s="13936"/>
      <c r="H85" s="13937"/>
      <c r="I85" s="13938"/>
      <c r="J85" s="13939"/>
      <c r="K85" s="13940"/>
    </row>
    <row r="86" ht="24" customHeight="1">
      <c r="A86" s="13941"/>
      <c r="B86" s="13942"/>
      <c r="C86" s="13943" t="s">
        <v>106</v>
      </c>
      <c r="D86" s="4362">
        <v>27830694.6</v>
      </c>
      <c r="E86" s="13944"/>
      <c r="F86" s="13945"/>
      <c r="G86" s="13946"/>
      <c r="H86" s="13947"/>
      <c r="I86" s="13948"/>
      <c r="J86" s="13949"/>
      <c r="K86" s="13950"/>
    </row>
    <row r="87" ht="24" customHeight="1">
      <c r="A87" s="13951"/>
      <c r="B87" s="13952"/>
      <c r="C87" s="13953" t="s">
        <v>107</v>
      </c>
      <c r="D87" s="4362">
        <f>D86-D85</f>
        <v>330008.240000002</v>
      </c>
      <c r="E87" s="13954"/>
      <c r="F87" s="13955"/>
      <c r="G87" s="13956"/>
      <c r="H87" s="13957"/>
      <c r="I87" s="13958"/>
      <c r="J87" s="13959"/>
      <c r="K87" s="13960"/>
    </row>
    <row r="88" ht="24" customHeight="1">
      <c r="A88" s="13961"/>
      <c r="B88" s="13962"/>
      <c r="C88" s="13963" t="s">
        <v>108</v>
      </c>
      <c r="D88" s="4362">
        <f>IF(D85=0,0,D86/D85-1)*100</f>
        <v>1.2000000133815</v>
      </c>
      <c r="E88" s="13964" t="s">
        <v>22</v>
      </c>
      <c r="F88" s="13965">
        <v>0</v>
      </c>
      <c r="G88" s="13966">
        <v>15</v>
      </c>
      <c r="H88" s="13967" t="s">
        <v>23</v>
      </c>
      <c r="I88" s="13968"/>
      <c r="J88" s="13969"/>
      <c r="K88" s="13970"/>
    </row>
    <row r="89" ht="24" customHeight="1">
      <c r="A89" s="13971" t="s">
        <v>483</v>
      </c>
      <c r="B89" s="13972" t="s">
        <v>484</v>
      </c>
      <c r="C89" s="13973" t="s">
        <v>26</v>
      </c>
      <c r="D89" s="4362">
        <f>IF(D139=0,0,D85/D139)</f>
        <v>29.083097706194</v>
      </c>
      <c r="E89" s="13974" t="s">
        <v>22</v>
      </c>
      <c r="F89" s="13975">
        <v>50</v>
      </c>
      <c r="G89" s="13976">
        <v>500</v>
      </c>
      <c r="H89" s="13977" t="s">
        <v>229</v>
      </c>
      <c r="I89" s="13978" t="s">
        <v>595</v>
      </c>
      <c r="J89" s="13979"/>
      <c r="K89" s="13980"/>
    </row>
    <row r="90" ht="24" customHeight="1">
      <c r="A90" s="13981"/>
      <c r="B90" s="13982"/>
      <c r="C90" s="13983" t="s">
        <v>106</v>
      </c>
      <c r="D90" s="4362">
        <f>IF(D140=0,0,D86/D140)</f>
        <v>28.8267451242792</v>
      </c>
      <c r="E90" s="13984" t="s">
        <v>22</v>
      </c>
      <c r="F90" s="13985">
        <v>50</v>
      </c>
      <c r="G90" s="13986">
        <v>500</v>
      </c>
      <c r="H90" s="13987" t="s">
        <v>229</v>
      </c>
      <c r="I90" s="13988" t="s">
        <v>596</v>
      </c>
      <c r="J90" s="13989"/>
      <c r="K90" s="13990"/>
    </row>
    <row r="91" ht="24" customHeight="1">
      <c r="A91" s="13991"/>
      <c r="B91" s="13992"/>
      <c r="C91" s="13993" t="s">
        <v>107</v>
      </c>
      <c r="D91" s="4362">
        <f>D90-D89</f>
        <v>-0.256352581914797</v>
      </c>
      <c r="E91" s="13994"/>
      <c r="F91" s="13995"/>
      <c r="G91" s="13996"/>
      <c r="H91" s="13997"/>
      <c r="I91" s="13998"/>
      <c r="J91" s="13999"/>
      <c r="K91" s="14000"/>
    </row>
    <row r="92" ht="24" customHeight="1">
      <c r="A92" s="14001"/>
      <c r="B92" s="14002"/>
      <c r="C92" s="14003" t="s">
        <v>108</v>
      </c>
      <c r="D92" s="4362">
        <f>IF(D89=0,0,D90/D89-1)*100</f>
        <v>-0.881448683715014</v>
      </c>
      <c r="E92" s="14004" t="s">
        <v>22</v>
      </c>
      <c r="F92" s="14005">
        <v>0</v>
      </c>
      <c r="G92" s="14006">
        <v>15</v>
      </c>
      <c r="H92" s="14007" t="s">
        <v>229</v>
      </c>
      <c r="I92" s="14008" t="s">
        <v>597</v>
      </c>
      <c r="J92" s="14009"/>
      <c r="K92" s="14010"/>
    </row>
    <row r="93" ht="24" customHeight="1">
      <c r="A93" s="14011" t="s">
        <v>498</v>
      </c>
      <c r="B93" s="14012" t="s">
        <v>545</v>
      </c>
      <c r="C93" s="14013" t="s">
        <v>26</v>
      </c>
      <c r="D93" s="4362">
        <v>3297500</v>
      </c>
      <c r="E93" s="14014"/>
      <c r="F93" s="14015"/>
      <c r="G93" s="14016"/>
      <c r="H93" s="14017"/>
      <c r="I93" s="14018"/>
      <c r="J93" s="14019"/>
      <c r="K93" s="14020"/>
    </row>
    <row r="94" ht="24" customHeight="1">
      <c r="A94" s="14021"/>
      <c r="B94" s="14022"/>
      <c r="C94" s="14023" t="s">
        <v>106</v>
      </c>
      <c r="D94" s="4362">
        <v>8525000</v>
      </c>
      <c r="E94" s="14024"/>
      <c r="F94" s="14025"/>
      <c r="G94" s="14026"/>
      <c r="H94" s="14027"/>
      <c r="I94" s="14028"/>
      <c r="J94" s="14029"/>
      <c r="K94" s="14030"/>
    </row>
    <row r="95" ht="24" customHeight="1">
      <c r="A95" s="14031"/>
      <c r="B95" s="14032"/>
      <c r="C95" s="14033" t="s">
        <v>107</v>
      </c>
      <c r="D95" s="4362">
        <f>D94-D93</f>
        <v>5227500</v>
      </c>
      <c r="E95" s="14034"/>
      <c r="F95" s="14035"/>
      <c r="G95" s="14036"/>
      <c r="H95" s="14037"/>
      <c r="I95" s="14038"/>
      <c r="J95" s="14039"/>
      <c r="K95" s="14040"/>
    </row>
    <row r="96" ht="24" customHeight="1">
      <c r="A96" s="14041"/>
      <c r="B96" s="14042"/>
      <c r="C96" s="14043" t="s">
        <v>108</v>
      </c>
      <c r="D96" s="4362">
        <f>IF(D93=0,0,D94/D93-1)*100</f>
        <v>158.529188779378</v>
      </c>
      <c r="E96" s="14044" t="s">
        <v>22</v>
      </c>
      <c r="F96" s="14045">
        <v>0</v>
      </c>
      <c r="G96" s="14046">
        <v>30</v>
      </c>
      <c r="H96" s="14047" t="s">
        <v>229</v>
      </c>
      <c r="I96" s="14048" t="s">
        <v>598</v>
      </c>
      <c r="J96" s="14049"/>
      <c r="K96" s="14050"/>
    </row>
    <row r="97" ht="24" customHeight="1">
      <c r="A97" s="14051" t="s">
        <v>500</v>
      </c>
      <c r="B97" s="14052" t="s">
        <v>501</v>
      </c>
      <c r="C97" s="14053" t="s">
        <v>26</v>
      </c>
      <c r="D97" s="4362">
        <f>IF(D143=0,0,D93/D143)</f>
        <v>19.3057539636074</v>
      </c>
      <c r="E97" s="14054" t="s">
        <v>22</v>
      </c>
      <c r="F97" s="14055">
        <v>50</v>
      </c>
      <c r="G97" s="14056">
        <v>150</v>
      </c>
      <c r="H97" s="14057" t="s">
        <v>229</v>
      </c>
      <c r="I97" s="14058" t="s">
        <v>599</v>
      </c>
      <c r="J97" s="14059"/>
      <c r="K97" s="14060"/>
    </row>
    <row r="98" ht="24" customHeight="1">
      <c r="A98" s="14061"/>
      <c r="B98" s="14062"/>
      <c r="C98" s="14063" t="s">
        <v>106</v>
      </c>
      <c r="D98" s="4362">
        <f>IF(D144=0,0,D94/D144)</f>
        <v>50</v>
      </c>
      <c r="E98" s="14064" t="s">
        <v>22</v>
      </c>
      <c r="F98" s="14065">
        <v>50</v>
      </c>
      <c r="G98" s="14066">
        <v>150</v>
      </c>
      <c r="H98" s="14067" t="s">
        <v>23</v>
      </c>
      <c r="I98" s="14068"/>
      <c r="J98" s="14069"/>
      <c r="K98" s="14070"/>
    </row>
    <row r="99" ht="24" customHeight="1">
      <c r="A99" s="14071"/>
      <c r="B99" s="14072"/>
      <c r="C99" s="14073" t="s">
        <v>107</v>
      </c>
      <c r="D99" s="4362">
        <f>D98-D97</f>
        <v>30.6942460363926</v>
      </c>
      <c r="E99" s="14074"/>
      <c r="F99" s="14075"/>
      <c r="G99" s="14076"/>
      <c r="H99" s="14077"/>
      <c r="I99" s="14078"/>
      <c r="J99" s="14079"/>
      <c r="K99" s="14080"/>
    </row>
    <row r="100" ht="24" customHeight="1">
      <c r="A100" s="14081"/>
      <c r="B100" s="14082"/>
      <c r="C100" s="14083" t="s">
        <v>108</v>
      </c>
      <c r="D100" s="4362">
        <f>IF(D97=0,0,D98/D97-1)*100</f>
        <v>158.990144048522</v>
      </c>
      <c r="E100" s="14084" t="s">
        <v>22</v>
      </c>
      <c r="F100" s="14085">
        <v>0</v>
      </c>
      <c r="G100" s="14086">
        <v>20</v>
      </c>
      <c r="H100" s="14087" t="s">
        <v>229</v>
      </c>
      <c r="I100" s="14088" t="s">
        <v>600</v>
      </c>
      <c r="J100" s="14089"/>
      <c r="K100" s="14090"/>
    </row>
    <row r="101" ht="24" customHeight="1">
      <c r="A101" s="14091" t="s">
        <v>394</v>
      </c>
      <c r="B101" s="14092" t="s">
        <v>601</v>
      </c>
      <c r="C101" s="14093" t="s">
        <v>26</v>
      </c>
      <c r="D101" s="4362">
        <v>0</v>
      </c>
      <c r="E101" s="14094" t="s">
        <v>22</v>
      </c>
      <c r="F101" s="14095">
        <v>0</v>
      </c>
      <c r="G101" s="14096">
        <v>0</v>
      </c>
      <c r="H101" s="14097" t="s">
        <v>23</v>
      </c>
      <c r="I101" s="14098"/>
      <c r="J101" s="14099"/>
      <c r="K101" s="14100"/>
    </row>
    <row r="102" ht="24" customHeight="1">
      <c r="A102" s="14101"/>
      <c r="B102" s="14102"/>
      <c r="C102" s="14103" t="s">
        <v>106</v>
      </c>
      <c r="D102" s="4362">
        <v>0</v>
      </c>
      <c r="E102" s="14104" t="s">
        <v>22</v>
      </c>
      <c r="F102" s="14105">
        <v>0</v>
      </c>
      <c r="G102" s="14106">
        <v>0</v>
      </c>
      <c r="H102" s="14107" t="s">
        <v>23</v>
      </c>
      <c r="I102" s="14108"/>
      <c r="J102" s="14109"/>
      <c r="K102" s="14110"/>
    </row>
    <row r="103" ht="24" customHeight="1">
      <c r="A103" s="14111"/>
      <c r="B103" s="14112"/>
      <c r="C103" s="14113" t="s">
        <v>107</v>
      </c>
      <c r="D103" s="4362">
        <f>D102-D101</f>
        <v>0</v>
      </c>
      <c r="E103" s="14114"/>
      <c r="F103" s="14115"/>
      <c r="G103" s="14116"/>
      <c r="H103" s="14117"/>
      <c r="I103" s="14118"/>
      <c r="J103" s="14119"/>
      <c r="K103" s="14120"/>
    </row>
    <row r="104" ht="24" customHeight="1">
      <c r="A104" s="14121"/>
      <c r="B104" s="14122"/>
      <c r="C104" s="14123" t="s">
        <v>108</v>
      </c>
      <c r="D104" s="4362">
        <f>IF(D101=0,0,D102/D101-1)*100</f>
        <v>0</v>
      </c>
      <c r="E104" s="14124"/>
      <c r="F104" s="14125"/>
      <c r="G104" s="14126"/>
      <c r="H104" s="14127"/>
      <c r="I104" s="14128"/>
      <c r="J104" s="14129"/>
      <c r="K104" s="14130"/>
    </row>
    <row r="105" ht="24" customHeight="1">
      <c r="A105" s="14131" t="s">
        <v>502</v>
      </c>
      <c r="B105" s="14132" t="s">
        <v>460</v>
      </c>
      <c r="C105" s="14133" t="s">
        <v>26</v>
      </c>
      <c r="D105" s="14134">
        <v>0</v>
      </c>
      <c r="E105" s="14135"/>
      <c r="F105" s="14136"/>
      <c r="G105" s="14137"/>
      <c r="H105" s="14138"/>
      <c r="I105" s="14139"/>
      <c r="J105" s="14140"/>
      <c r="K105" s="14141"/>
    </row>
    <row r="106" ht="24" customHeight="1">
      <c r="A106" s="14142"/>
      <c r="B106" s="14143"/>
      <c r="C106" s="14144" t="s">
        <v>106</v>
      </c>
      <c r="D106" s="14145">
        <v>0</v>
      </c>
      <c r="E106" s="14146"/>
      <c r="F106" s="14147"/>
      <c r="G106" s="14148"/>
      <c r="H106" s="14149"/>
      <c r="I106" s="14150"/>
      <c r="J106" s="14151"/>
      <c r="K106" s="14152"/>
    </row>
    <row r="107" ht="24" customHeight="1">
      <c r="A107" s="14153"/>
      <c r="B107" s="14154"/>
      <c r="C107" s="14155" t="s">
        <v>107</v>
      </c>
      <c r="D107" s="4362">
        <f>D106-D105</f>
        <v>0</v>
      </c>
      <c r="E107" s="14156"/>
      <c r="F107" s="14157"/>
      <c r="G107" s="14158"/>
      <c r="H107" s="14159"/>
      <c r="I107" s="14160"/>
      <c r="J107" s="14161"/>
      <c r="K107" s="14162"/>
    </row>
    <row r="108" ht="24" customHeight="1">
      <c r="A108" s="14163"/>
      <c r="B108" s="14164"/>
      <c r="C108" s="14165" t="s">
        <v>108</v>
      </c>
      <c r="D108" s="4362">
        <f>IF(D105=0,0,D106/D105-1)*100</f>
        <v>0</v>
      </c>
      <c r="E108" s="14166"/>
      <c r="F108" s="14167"/>
      <c r="G108" s="14168"/>
      <c r="H108" s="14169"/>
      <c r="I108" s="14170"/>
      <c r="J108" s="14171"/>
      <c r="K108" s="14172"/>
    </row>
    <row r="109" ht="24" customHeight="1">
      <c r="A109" s="14173" t="s">
        <v>503</v>
      </c>
      <c r="B109" s="14174" t="s">
        <v>602</v>
      </c>
      <c r="C109" s="14175" t="s">
        <v>26</v>
      </c>
      <c r="D109" s="4362">
        <f>D101-D105</f>
        <v>0</v>
      </c>
      <c r="E109" s="14176" t="s">
        <v>22</v>
      </c>
      <c r="F109" s="14177">
        <v>0</v>
      </c>
      <c r="G109" s="14178">
        <v>0</v>
      </c>
      <c r="H109" s="14179" t="s">
        <v>23</v>
      </c>
      <c r="I109" s="14180"/>
      <c r="J109" s="14181"/>
      <c r="K109" s="14182"/>
    </row>
    <row r="110" ht="24" customHeight="1">
      <c r="A110" s="14183"/>
      <c r="B110" s="14184"/>
      <c r="C110" s="14185" t="s">
        <v>106</v>
      </c>
      <c r="D110" s="4362">
        <f>D102-D106</f>
        <v>0</v>
      </c>
      <c r="E110" s="14186" t="s">
        <v>22</v>
      </c>
      <c r="F110" s="14187">
        <v>0</v>
      </c>
      <c r="G110" s="14188">
        <v>0</v>
      </c>
      <c r="H110" s="14189" t="s">
        <v>23</v>
      </c>
      <c r="I110" s="14190"/>
      <c r="J110" s="14191"/>
      <c r="K110" s="14192"/>
    </row>
    <row r="111" ht="24" customHeight="1">
      <c r="A111" s="14193"/>
      <c r="B111" s="14194"/>
      <c r="C111" s="14195" t="s">
        <v>107</v>
      </c>
      <c r="D111" s="4362">
        <f>D110-D109</f>
        <v>0</v>
      </c>
      <c r="E111" s="14196"/>
      <c r="F111" s="14197"/>
      <c r="G111" s="14198"/>
      <c r="H111" s="14199"/>
      <c r="I111" s="14200"/>
      <c r="J111" s="14201"/>
      <c r="K111" s="14202"/>
    </row>
    <row r="112" ht="24" customHeight="1">
      <c r="A112" s="14203"/>
      <c r="B112" s="14204"/>
      <c r="C112" s="14205" t="s">
        <v>108</v>
      </c>
      <c r="D112" s="4362">
        <f>IF(D109=0,0,D110/D109-1)*100</f>
        <v>0</v>
      </c>
      <c r="E112" s="14206"/>
      <c r="F112" s="14207"/>
      <c r="G112" s="14208"/>
      <c r="H112" s="14209"/>
      <c r="I112" s="14210"/>
      <c r="J112" s="14211"/>
      <c r="K112" s="14212"/>
    </row>
    <row r="113" ht="24" customHeight="1">
      <c r="A113" s="14213" t="s">
        <v>306</v>
      </c>
      <c r="B113" s="14214"/>
      <c r="C113" s="14215"/>
      <c r="D113" s="14216"/>
      <c r="E113" s="14217"/>
      <c r="F113" s="14218"/>
      <c r="G113" s="14219"/>
      <c r="H113" s="14220"/>
      <c r="I113" s="14221"/>
      <c r="J113" s="14222"/>
      <c r="K113" s="14223"/>
    </row>
    <row r="114" ht="24" customHeight="1">
      <c r="A114" s="14224" t="s">
        <v>176</v>
      </c>
      <c r="B114" s="14225" t="s">
        <v>122</v>
      </c>
      <c r="C114" s="14226" t="s">
        <v>26</v>
      </c>
      <c r="D114" s="4362">
        <v>0</v>
      </c>
      <c r="E114" s="14227" t="s">
        <v>22</v>
      </c>
      <c r="F114" s="14228">
        <v>0</v>
      </c>
      <c r="G114" s="14229"/>
      <c r="H114" s="14230" t="s">
        <v>23</v>
      </c>
      <c r="I114" s="14231"/>
      <c r="J114" s="14232"/>
      <c r="K114" s="14233"/>
    </row>
    <row r="115" ht="24" customHeight="1">
      <c r="A115" s="14234"/>
      <c r="B115" s="14235"/>
      <c r="C115" s="14236" t="s">
        <v>106</v>
      </c>
      <c r="D115" s="4362">
        <v>0</v>
      </c>
      <c r="E115" s="14237" t="s">
        <v>22</v>
      </c>
      <c r="F115" s="14238">
        <v>0</v>
      </c>
      <c r="G115" s="14239"/>
      <c r="H115" s="14240" t="s">
        <v>23</v>
      </c>
      <c r="I115" s="14241"/>
      <c r="J115" s="14242"/>
      <c r="K115" s="14243"/>
    </row>
    <row r="116" ht="24" customHeight="1">
      <c r="A116" s="14244"/>
      <c r="B116" s="14245"/>
      <c r="C116" s="14246" t="s">
        <v>107</v>
      </c>
      <c r="D116" s="4362">
        <f>D115-D114</f>
        <v>0</v>
      </c>
      <c r="E116" s="14247"/>
      <c r="F116" s="14248"/>
      <c r="G116" s="14249"/>
      <c r="H116" s="14250"/>
      <c r="I116" s="14251"/>
      <c r="J116" s="14252"/>
      <c r="K116" s="14253"/>
    </row>
    <row r="117" ht="24" customHeight="1">
      <c r="A117" s="14254"/>
      <c r="B117" s="14255"/>
      <c r="C117" s="14256" t="s">
        <v>108</v>
      </c>
      <c r="D117" s="4362">
        <f>IF(D114=0,0,D115/D114-1)*100</f>
        <v>0</v>
      </c>
      <c r="E117" s="14257"/>
      <c r="F117" s="14258"/>
      <c r="G117" s="14259"/>
      <c r="H117" s="14260"/>
      <c r="I117" s="14261"/>
      <c r="J117" s="14262"/>
      <c r="K117" s="14263"/>
    </row>
    <row r="118" ht="24" customHeight="1">
      <c r="A118" s="14264" t="s">
        <v>177</v>
      </c>
      <c r="B118" s="14265" t="s">
        <v>122</v>
      </c>
      <c r="C118" s="14266" t="s">
        <v>26</v>
      </c>
      <c r="D118" s="4362">
        <v>1295560.45</v>
      </c>
      <c r="E118" s="14267" t="s">
        <v>22</v>
      </c>
      <c r="F118" s="14268">
        <v>0</v>
      </c>
      <c r="G118" s="14269"/>
      <c r="H118" s="14270" t="s">
        <v>23</v>
      </c>
      <c r="I118" s="14271"/>
      <c r="J118" s="14272"/>
      <c r="K118" s="14273"/>
    </row>
    <row r="119" ht="24" customHeight="1">
      <c r="A119" s="14274"/>
      <c r="B119" s="14275"/>
      <c r="C119" s="14276" t="s">
        <v>106</v>
      </c>
      <c r="D119" s="4362">
        <v>1295560.45</v>
      </c>
      <c r="E119" s="14277" t="s">
        <v>22</v>
      </c>
      <c r="F119" s="14278">
        <v>0</v>
      </c>
      <c r="G119" s="14279"/>
      <c r="H119" s="14280" t="s">
        <v>23</v>
      </c>
      <c r="I119" s="14281"/>
      <c r="J119" s="14282"/>
      <c r="K119" s="14283"/>
    </row>
    <row r="120" ht="24" customHeight="1">
      <c r="A120" s="14284"/>
      <c r="B120" s="14285"/>
      <c r="C120" s="14286" t="s">
        <v>107</v>
      </c>
      <c r="D120" s="4362">
        <f>D119-D118</f>
        <v>0</v>
      </c>
      <c r="E120" s="14287"/>
      <c r="F120" s="14288"/>
      <c r="G120" s="14289"/>
      <c r="H120" s="14290"/>
      <c r="I120" s="14291"/>
      <c r="J120" s="14292"/>
      <c r="K120" s="14293"/>
    </row>
    <row r="121" ht="24" customHeight="1">
      <c r="A121" s="14294"/>
      <c r="B121" s="14295"/>
      <c r="C121" s="14296" t="s">
        <v>108</v>
      </c>
      <c r="D121" s="4362">
        <f>IF(D118=0,0,D119/D118-1)*100</f>
        <v>0</v>
      </c>
      <c r="E121" s="14297"/>
      <c r="F121" s="14298"/>
      <c r="G121" s="14299"/>
      <c r="H121" s="14300"/>
      <c r="I121" s="14301"/>
      <c r="J121" s="14302"/>
      <c r="K121" s="14303"/>
    </row>
    <row r="122" ht="24" customHeight="1">
      <c r="A122" s="14304" t="s">
        <v>178</v>
      </c>
      <c r="B122" s="14305" t="s">
        <v>179</v>
      </c>
      <c r="C122" s="14306" t="s">
        <v>26</v>
      </c>
      <c r="D122" s="4362">
        <f>IF(D65=0,0,D118/D65)*12</f>
        <v>0.0920994828297998</v>
      </c>
      <c r="E122" s="14307" t="s">
        <v>22</v>
      </c>
      <c r="F122" s="14308">
        <v>6</v>
      </c>
      <c r="G122" s="14309"/>
      <c r="H122" s="14310" t="s">
        <v>229</v>
      </c>
      <c r="I122" s="14311" t="s">
        <v>603</v>
      </c>
      <c r="J122" s="14312"/>
      <c r="K122" s="14313"/>
    </row>
    <row r="123" ht="24" customHeight="1">
      <c r="A123" s="14314"/>
      <c r="B123" s="14315"/>
      <c r="C123" s="14316" t="s">
        <v>106</v>
      </c>
      <c r="D123" s="4362">
        <f>IF(D66=0,0,D119/D66)*12</f>
        <v>0.0886760006451771</v>
      </c>
      <c r="E123" s="14317" t="s">
        <v>22</v>
      </c>
      <c r="F123" s="14318">
        <v>6</v>
      </c>
      <c r="G123" s="14319"/>
      <c r="H123" s="14320" t="s">
        <v>229</v>
      </c>
      <c r="I123" s="14321" t="s">
        <v>604</v>
      </c>
      <c r="J123" s="14322"/>
      <c r="K123" s="14323"/>
    </row>
    <row r="124" ht="24" customHeight="1">
      <c r="A124" s="14324"/>
      <c r="B124" s="14325"/>
      <c r="C124" s="14326" t="s">
        <v>107</v>
      </c>
      <c r="D124" s="4362">
        <f>D123-D122</f>
        <v>-0.00342348218462278</v>
      </c>
      <c r="E124" s="14327"/>
      <c r="F124" s="14328"/>
      <c r="G124" s="14329"/>
      <c r="H124" s="14330"/>
      <c r="I124" s="14331"/>
      <c r="J124" s="14332"/>
      <c r="K124" s="14333"/>
    </row>
    <row r="125" ht="24" customHeight="1">
      <c r="A125" s="14334"/>
      <c r="B125" s="14335"/>
      <c r="C125" s="14336" t="s">
        <v>108</v>
      </c>
      <c r="D125" s="4362">
        <f>IF(D122=0,0,D123/D122-1)*100</f>
        <v>-3.71715679549405</v>
      </c>
      <c r="E125" s="14337"/>
      <c r="F125" s="14338"/>
      <c r="G125" s="14339"/>
      <c r="H125" s="14340"/>
      <c r="I125" s="14341"/>
      <c r="J125" s="14342"/>
      <c r="K125" s="14343"/>
    </row>
    <row r="126" ht="24" customHeight="1">
      <c r="A126" s="14344" t="s">
        <v>311</v>
      </c>
      <c r="B126" s="14345"/>
      <c r="C126" s="14346"/>
      <c r="D126" s="14347"/>
      <c r="E126" s="14348"/>
      <c r="F126" s="14349"/>
      <c r="G126" s="14350"/>
      <c r="H126" s="14351"/>
      <c r="I126" s="14352"/>
      <c r="J126" s="14353"/>
      <c r="K126" s="14354"/>
    </row>
    <row r="127" ht="24" customHeight="1">
      <c r="A127" s="14355" t="s">
        <v>605</v>
      </c>
      <c r="B127" s="14356" t="s">
        <v>554</v>
      </c>
      <c r="C127" s="14357" t="s">
        <v>26</v>
      </c>
      <c r="D127" s="4362">
        <v>170804</v>
      </c>
      <c r="E127" s="14358"/>
      <c r="F127" s="14359"/>
      <c r="G127" s="14360"/>
      <c r="H127" s="14361"/>
      <c r="I127" s="14362"/>
      <c r="J127" s="14363"/>
      <c r="K127" s="14364"/>
    </row>
    <row r="128" ht="24" customHeight="1">
      <c r="A128" s="14365"/>
      <c r="B128" s="14366"/>
      <c r="C128" s="14367" t="s">
        <v>106</v>
      </c>
      <c r="D128" s="4362">
        <v>170500</v>
      </c>
      <c r="E128" s="14368"/>
      <c r="F128" s="14369"/>
      <c r="G128" s="14370"/>
      <c r="H128" s="14371"/>
      <c r="I128" s="14372"/>
      <c r="J128" s="14373"/>
      <c r="K128" s="14374"/>
    </row>
    <row r="129" ht="24" customHeight="1">
      <c r="A129" s="14375"/>
      <c r="B129" s="14376"/>
      <c r="C129" s="14377" t="s">
        <v>107</v>
      </c>
      <c r="D129" s="4362">
        <f>D128-D127</f>
        <v>-304</v>
      </c>
      <c r="E129" s="14378"/>
      <c r="F129" s="14379"/>
      <c r="G129" s="14380"/>
      <c r="H129" s="14381"/>
      <c r="I129" s="14382"/>
      <c r="J129" s="14383"/>
      <c r="K129" s="14384"/>
    </row>
    <row r="130" ht="24" customHeight="1">
      <c r="A130" s="14385"/>
      <c r="B130" s="14386"/>
      <c r="C130" s="14387" t="s">
        <v>108</v>
      </c>
      <c r="D130" s="4362">
        <f>IF(D127=0,0,D128/D127-1)*100</f>
        <v>-0.177981780286174</v>
      </c>
      <c r="E130" s="14388" t="s">
        <v>22</v>
      </c>
      <c r="F130" s="14389">
        <v>0</v>
      </c>
      <c r="G130" s="14390">
        <v>10</v>
      </c>
      <c r="H130" s="14391" t="s">
        <v>229</v>
      </c>
      <c r="I130" s="14392" t="s">
        <v>606</v>
      </c>
      <c r="J130" s="14393"/>
      <c r="K130" s="14394"/>
    </row>
    <row r="131" ht="24" customHeight="1">
      <c r="A131" s="14395" t="s">
        <v>607</v>
      </c>
      <c r="B131" s="14396" t="s">
        <v>608</v>
      </c>
      <c r="C131" s="14397" t="s">
        <v>26</v>
      </c>
      <c r="D131" s="14398">
        <v>15359</v>
      </c>
      <c r="E131" s="14399"/>
      <c r="F131" s="14400"/>
      <c r="G131" s="14401"/>
      <c r="H131" s="14402"/>
      <c r="I131" s="14403"/>
      <c r="J131" s="14404"/>
      <c r="K131" s="14405"/>
    </row>
    <row r="132" ht="24" customHeight="1">
      <c r="A132" s="14406"/>
      <c r="B132" s="14407"/>
      <c r="C132" s="14408" t="s">
        <v>106</v>
      </c>
      <c r="D132" s="14409">
        <v>15359</v>
      </c>
      <c r="E132" s="14410"/>
      <c r="F132" s="14411"/>
      <c r="G132" s="14412"/>
      <c r="H132" s="14413"/>
      <c r="I132" s="14414"/>
      <c r="J132" s="14415"/>
      <c r="K132" s="14416"/>
    </row>
    <row r="133" ht="24" customHeight="1">
      <c r="A133" s="14417" t="s">
        <v>609</v>
      </c>
      <c r="B133" s="14418" t="s">
        <v>608</v>
      </c>
      <c r="C133" s="14419" t="s">
        <v>26</v>
      </c>
      <c r="D133" s="14420">
        <v>6665</v>
      </c>
      <c r="E133" s="14421"/>
      <c r="F133" s="14422"/>
      <c r="G133" s="14423"/>
      <c r="H133" s="14424"/>
      <c r="I133" s="14425"/>
      <c r="J133" s="14426"/>
      <c r="K133" s="14427"/>
    </row>
    <row r="134" ht="24" customHeight="1">
      <c r="A134" s="14428"/>
      <c r="B134" s="14429"/>
      <c r="C134" s="14430" t="s">
        <v>106</v>
      </c>
      <c r="D134" s="14431">
        <v>6665</v>
      </c>
      <c r="E134" s="14432"/>
      <c r="F134" s="14433"/>
      <c r="G134" s="14434"/>
      <c r="H134" s="14435"/>
      <c r="I134" s="14436"/>
      <c r="J134" s="14437"/>
      <c r="K134" s="14438"/>
    </row>
    <row r="135" ht="24" customHeight="1">
      <c r="A135" s="14439" t="s">
        <v>610</v>
      </c>
      <c r="B135" s="14440" t="s">
        <v>608</v>
      </c>
      <c r="C135" s="14441" t="s">
        <v>26</v>
      </c>
      <c r="D135" s="14442">
        <v>44060</v>
      </c>
      <c r="E135" s="14443"/>
      <c r="F135" s="14444"/>
      <c r="G135" s="14445"/>
      <c r="H135" s="14446"/>
      <c r="I135" s="14447"/>
      <c r="J135" s="14448"/>
      <c r="K135" s="14449"/>
    </row>
    <row r="136" ht="24" customHeight="1">
      <c r="A136" s="14450"/>
      <c r="B136" s="14451"/>
      <c r="C136" s="14452" t="s">
        <v>106</v>
      </c>
      <c r="D136" s="14453">
        <v>45758</v>
      </c>
      <c r="E136" s="14454"/>
      <c r="F136" s="14455"/>
      <c r="G136" s="14456"/>
      <c r="H136" s="14457"/>
      <c r="I136" s="14458"/>
      <c r="J136" s="14459"/>
      <c r="K136" s="14460"/>
    </row>
    <row r="137" ht="24" customHeight="1">
      <c r="A137" s="14461"/>
      <c r="B137" s="14462"/>
      <c r="C137" s="14463" t="s">
        <v>107</v>
      </c>
      <c r="D137" s="4362">
        <f>D136-D135</f>
        <v>1698</v>
      </c>
      <c r="E137" s="14464"/>
      <c r="F137" s="14465"/>
      <c r="G137" s="14466"/>
      <c r="H137" s="14467"/>
      <c r="I137" s="14468"/>
      <c r="J137" s="14469"/>
      <c r="K137" s="14470"/>
    </row>
    <row r="138" ht="24" customHeight="1">
      <c r="A138" s="14471"/>
      <c r="B138" s="14472"/>
      <c r="C138" s="14473" t="s">
        <v>108</v>
      </c>
      <c r="D138" s="4362">
        <f>IF(D135=0,0,D136/D135-1)*100</f>
        <v>3.85383567862005</v>
      </c>
      <c r="E138" s="14474" t="s">
        <v>22</v>
      </c>
      <c r="F138" s="14475">
        <v>0</v>
      </c>
      <c r="G138" s="14476">
        <v>10</v>
      </c>
      <c r="H138" s="14477" t="s">
        <v>23</v>
      </c>
      <c r="I138" s="14478"/>
      <c r="J138" s="14479"/>
      <c r="K138" s="14480"/>
    </row>
    <row r="139" ht="24" customHeight="1">
      <c r="A139" s="14481" t="s">
        <v>611</v>
      </c>
      <c r="B139" s="14482" t="s">
        <v>608</v>
      </c>
      <c r="C139" s="14483" t="s">
        <v>26</v>
      </c>
      <c r="D139" s="14484">
        <v>945590</v>
      </c>
      <c r="E139" s="14485"/>
      <c r="F139" s="14486"/>
      <c r="G139" s="14487"/>
      <c r="H139" s="14488"/>
      <c r="I139" s="14489"/>
      <c r="J139" s="14490"/>
      <c r="K139" s="14491"/>
    </row>
    <row r="140" ht="24" customHeight="1">
      <c r="A140" s="14492"/>
      <c r="B140" s="14493"/>
      <c r="C140" s="14494" t="s">
        <v>106</v>
      </c>
      <c r="D140" s="14495">
        <v>965447</v>
      </c>
      <c r="E140" s="14496"/>
      <c r="F140" s="14497"/>
      <c r="G140" s="14498"/>
      <c r="H140" s="14499"/>
      <c r="I140" s="14500"/>
      <c r="J140" s="14501"/>
      <c r="K140" s="14502"/>
    </row>
    <row r="141" ht="24" customHeight="1">
      <c r="A141" s="14503"/>
      <c r="B141" s="14504"/>
      <c r="C141" s="14505" t="s">
        <v>107</v>
      </c>
      <c r="D141" s="4362">
        <f>D140-D139</f>
        <v>19857</v>
      </c>
      <c r="E141" s="14506"/>
      <c r="F141" s="14507"/>
      <c r="G141" s="14508"/>
      <c r="H141" s="14509"/>
      <c r="I141" s="14510"/>
      <c r="J141" s="14511"/>
      <c r="K141" s="14512"/>
    </row>
    <row r="142" ht="24" customHeight="1">
      <c r="A142" s="14513"/>
      <c r="B142" s="14514"/>
      <c r="C142" s="14515" t="s">
        <v>108</v>
      </c>
      <c r="D142" s="4362">
        <f>IF(D139=0,0,D140/D139-1)*100</f>
        <v>2.099958755909</v>
      </c>
      <c r="E142" s="14516" t="s">
        <v>22</v>
      </c>
      <c r="F142" s="14517">
        <v>0</v>
      </c>
      <c r="G142" s="14518">
        <v>10</v>
      </c>
      <c r="H142" s="14519" t="s">
        <v>23</v>
      </c>
      <c r="I142" s="14520"/>
      <c r="J142" s="14521"/>
      <c r="K142" s="14522"/>
    </row>
    <row r="143" ht="24" customHeight="1">
      <c r="A143" s="14523" t="s">
        <v>612</v>
      </c>
      <c r="B143" s="14524" t="s">
        <v>556</v>
      </c>
      <c r="C143" s="14525" t="s">
        <v>26</v>
      </c>
      <c r="D143" s="4362">
        <v>170804</v>
      </c>
      <c r="E143" s="14526"/>
      <c r="F143" s="14527"/>
      <c r="G143" s="14528"/>
      <c r="H143" s="14529"/>
      <c r="I143" s="14530"/>
      <c r="J143" s="14531"/>
      <c r="K143" s="14532"/>
    </row>
    <row r="144" ht="24" customHeight="1">
      <c r="A144" s="14533"/>
      <c r="B144" s="14534"/>
      <c r="C144" s="14535" t="s">
        <v>106</v>
      </c>
      <c r="D144" s="4362">
        <v>170500</v>
      </c>
      <c r="E144" s="14536"/>
      <c r="F144" s="14537"/>
      <c r="G144" s="14538"/>
      <c r="H144" s="14539"/>
      <c r="I144" s="14540"/>
      <c r="J144" s="14541"/>
      <c r="K144" s="14542"/>
    </row>
    <row r="145" ht="24" customHeight="1">
      <c r="A145" s="14543"/>
      <c r="B145" s="14544"/>
      <c r="C145" s="14545" t="s">
        <v>107</v>
      </c>
      <c r="D145" s="4362">
        <f>D144-D143</f>
        <v>-304</v>
      </c>
      <c r="E145" s="14546"/>
      <c r="F145" s="14547"/>
      <c r="G145" s="14548"/>
      <c r="H145" s="14549"/>
      <c r="I145" s="14550"/>
      <c r="J145" s="14551"/>
      <c r="K145" s="14552"/>
    </row>
    <row r="146" ht="24" customHeight="1">
      <c r="A146" s="14553"/>
      <c r="B146" s="14554"/>
      <c r="C146" s="14555" t="s">
        <v>108</v>
      </c>
      <c r="D146" s="4362">
        <f>IF(D143=0,0,D144/D143-1)*100</f>
        <v>-0.177981780286174</v>
      </c>
      <c r="E146" s="14556" t="s">
        <v>22</v>
      </c>
      <c r="F146" s="14557">
        <v>0</v>
      </c>
      <c r="G146" s="14558">
        <v>10</v>
      </c>
      <c r="H146" s="14559" t="s">
        <v>229</v>
      </c>
      <c r="I146" s="14560" t="s">
        <v>613</v>
      </c>
      <c r="J146" s="14561"/>
      <c r="K146" s="14562"/>
    </row>
    <row r="147" ht="24" customHeight="1">
      <c r="A147" s="14563" t="s">
        <v>614</v>
      </c>
      <c r="B147" s="14564" t="s">
        <v>615</v>
      </c>
      <c r="C147" s="14565" t="s">
        <v>26</v>
      </c>
      <c r="D147" s="4362">
        <f>IF(D127=0,0,D143/D127*100)</f>
        <v>100</v>
      </c>
      <c r="E147" s="14566" t="s">
        <v>22</v>
      </c>
      <c r="F147" s="14567">
        <v>100</v>
      </c>
      <c r="G147" s="14568">
        <v>100</v>
      </c>
      <c r="H147" s="14569" t="s">
        <v>23</v>
      </c>
      <c r="I147" s="14570"/>
      <c r="J147" s="14571"/>
      <c r="K147" s="14572"/>
    </row>
    <row r="148" ht="24" customHeight="1">
      <c r="A148" s="14573"/>
      <c r="B148" s="14574"/>
      <c r="C148" s="14575" t="s">
        <v>106</v>
      </c>
      <c r="D148" s="4362">
        <f>IF(D128=0,0,D144/D128*100)</f>
        <v>100</v>
      </c>
      <c r="E148" s="14576" t="s">
        <v>22</v>
      </c>
      <c r="F148" s="14577">
        <v>100</v>
      </c>
      <c r="G148" s="14578">
        <v>100</v>
      </c>
      <c r="H148" s="14579" t="s">
        <v>23</v>
      </c>
      <c r="I148" s="14580"/>
      <c r="J148" s="14581"/>
      <c r="K148" s="14582"/>
    </row>
    <row r="149" ht="24" customHeight="1">
      <c r="A149" s="14583" t="s">
        <v>616</v>
      </c>
      <c r="B149" s="14584" t="s">
        <v>617</v>
      </c>
      <c r="C149" s="14585" t="s">
        <v>26</v>
      </c>
      <c r="D149" s="4362">
        <v>400</v>
      </c>
      <c r="E149" s="14586" t="s">
        <v>22</v>
      </c>
      <c r="F149" s="14587">
        <v>400</v>
      </c>
      <c r="G149" s="14588" t="s">
        <v>71</v>
      </c>
      <c r="H149" s="14589" t="s">
        <v>23</v>
      </c>
      <c r="I149" s="14590"/>
      <c r="J149" s="14591"/>
      <c r="K149" s="14592"/>
    </row>
    <row r="150" ht="24" customHeight="1">
      <c r="A150" s="14593"/>
      <c r="B150" s="14594"/>
      <c r="C150" s="14595" t="s">
        <v>106</v>
      </c>
      <c r="D150" s="4362">
        <v>420</v>
      </c>
      <c r="E150" s="14596" t="s">
        <v>22</v>
      </c>
      <c r="F150" s="14597">
        <v>420</v>
      </c>
      <c r="G150" s="14598" t="s">
        <v>71</v>
      </c>
      <c r="H150" s="14599" t="s">
        <v>23</v>
      </c>
      <c r="I150" s="14600"/>
      <c r="J150" s="14601"/>
      <c r="K150" s="14602"/>
    </row>
    <row r="151" ht="24" customHeight="1">
      <c r="A151" s="14603"/>
      <c r="B151" s="14604"/>
      <c r="C151" s="14605" t="s">
        <v>107</v>
      </c>
      <c r="D151" s="4362">
        <f>D150-D149</f>
        <v>20</v>
      </c>
      <c r="E151" s="14606"/>
      <c r="F151" s="14607"/>
      <c r="G151" s="14608"/>
      <c r="H151" s="14609"/>
      <c r="I151" s="14610"/>
      <c r="J151" s="14611"/>
      <c r="K151" s="14612"/>
    </row>
    <row r="152" ht="24" customHeight="1">
      <c r="A152" s="14613"/>
      <c r="B152" s="14614"/>
      <c r="C152" s="14615" t="s">
        <v>108</v>
      </c>
      <c r="D152" s="4362">
        <f>IF(D149=0,0,D150/D149-1)*100</f>
        <v>5</v>
      </c>
      <c r="E152" s="14616" t="s">
        <v>22</v>
      </c>
      <c r="F152" s="14617">
        <v>0</v>
      </c>
      <c r="G152" s="14618">
        <v>15</v>
      </c>
      <c r="H152" s="14619" t="s">
        <v>23</v>
      </c>
      <c r="I152" s="14620"/>
      <c r="J152" s="14621"/>
      <c r="K152" s="14622"/>
    </row>
    <row r="153" ht="24" customHeight="1">
      <c r="A153" s="14623" t="s">
        <v>618</v>
      </c>
      <c r="B153" s="14624" t="s">
        <v>619</v>
      </c>
      <c r="C153" s="14625" t="s">
        <v>26</v>
      </c>
      <c r="D153" s="4362">
        <v>670</v>
      </c>
      <c r="E153" s="14626" t="s">
        <v>22</v>
      </c>
      <c r="F153" s="14627">
        <v>670</v>
      </c>
      <c r="G153" s="14628" t="s">
        <v>71</v>
      </c>
      <c r="H153" s="14629" t="s">
        <v>23</v>
      </c>
      <c r="I153" s="14630"/>
      <c r="J153" s="14631"/>
      <c r="K153" s="14632"/>
    </row>
    <row r="154" ht="24" customHeight="1">
      <c r="A154" s="14633"/>
      <c r="B154" s="14634"/>
      <c r="C154" s="14635" t="s">
        <v>106</v>
      </c>
      <c r="D154" s="4362">
        <v>700</v>
      </c>
      <c r="E154" s="14636" t="s">
        <v>22</v>
      </c>
      <c r="F154" s="14637">
        <v>700</v>
      </c>
      <c r="G154" s="14638" t="s">
        <v>71</v>
      </c>
      <c r="H154" s="14639" t="s">
        <v>23</v>
      </c>
      <c r="I154" s="14640"/>
      <c r="J154" s="14641"/>
      <c r="K154" s="14642"/>
    </row>
    <row r="155" ht="24" customHeight="1">
      <c r="A155" s="14643"/>
      <c r="B155" s="14644"/>
      <c r="C155" s="14645" t="s">
        <v>107</v>
      </c>
      <c r="D155" s="4362">
        <f>D154-D153</f>
        <v>30</v>
      </c>
      <c r="E155" s="14646"/>
      <c r="F155" s="14647"/>
      <c r="G155" s="14648"/>
      <c r="H155" s="14649"/>
      <c r="I155" s="14650"/>
      <c r="J155" s="14651"/>
      <c r="K155" s="14652"/>
    </row>
    <row r="156" ht="24" customHeight="1">
      <c r="A156" s="14653"/>
      <c r="B156" s="14654"/>
      <c r="C156" s="14655" t="s">
        <v>108</v>
      </c>
      <c r="D156" s="4362">
        <f>IF(D153=0,0,D154/D153-1)*100</f>
        <v>4.4776119402985</v>
      </c>
      <c r="E156" s="14656" t="s">
        <v>22</v>
      </c>
      <c r="F156" s="14657">
        <v>0</v>
      </c>
      <c r="G156" s="14658">
        <v>15</v>
      </c>
      <c r="H156" s="14659" t="s">
        <v>23</v>
      </c>
      <c r="I156" s="14660"/>
      <c r="J156" s="14661"/>
      <c r="K156" s="14662"/>
    </row>
    <row r="157" ht="24" customHeight="1">
      <c r="A157" s="14663" t="s">
        <v>620</v>
      </c>
      <c r="B157" s="14664" t="s">
        <v>621</v>
      </c>
      <c r="C157" s="14665" t="s">
        <v>26</v>
      </c>
      <c r="D157" s="4362">
        <v>75</v>
      </c>
      <c r="E157" s="14666" t="s">
        <v>22</v>
      </c>
      <c r="F157" s="14667">
        <v>50</v>
      </c>
      <c r="G157" s="14668">
        <v>150</v>
      </c>
      <c r="H157" s="14669" t="s">
        <v>23</v>
      </c>
      <c r="I157" s="14670"/>
      <c r="J157" s="14671"/>
      <c r="K157" s="14672"/>
    </row>
    <row r="158" ht="24" customHeight="1">
      <c r="A158" s="14673"/>
      <c r="B158" s="14674"/>
      <c r="C158" s="14675" t="s">
        <v>106</v>
      </c>
      <c r="D158" s="4362">
        <v>75</v>
      </c>
      <c r="E158" s="14676" t="s">
        <v>22</v>
      </c>
      <c r="F158" s="14677">
        <v>50</v>
      </c>
      <c r="G158" s="14678">
        <v>150</v>
      </c>
      <c r="H158" s="14679" t="s">
        <v>23</v>
      </c>
      <c r="I158" s="14680"/>
      <c r="J158" s="14681"/>
      <c r="K158" s="14682"/>
    </row>
    <row r="159" ht="24" customHeight="1">
      <c r="A159" s="14683"/>
      <c r="B159" s="14684"/>
      <c r="C159" s="14685" t="s">
        <v>107</v>
      </c>
      <c r="D159" s="4362">
        <f>D158-D157</f>
        <v>0</v>
      </c>
      <c r="E159" s="14686"/>
      <c r="F159" s="14687"/>
      <c r="G159" s="14688"/>
      <c r="H159" s="14689"/>
      <c r="I159" s="14690"/>
      <c r="J159" s="14691"/>
      <c r="K159" s="14692"/>
    </row>
    <row r="160" ht="24" customHeight="1">
      <c r="A160" s="14693"/>
      <c r="B160" s="14694"/>
      <c r="C160" s="14695" t="s">
        <v>108</v>
      </c>
      <c r="D160" s="4362">
        <f>IF(D157=0,0,D158/D157-1)*100</f>
        <v>0</v>
      </c>
      <c r="E160" s="14696" t="s">
        <v>22</v>
      </c>
      <c r="F160" s="14697">
        <v>0</v>
      </c>
      <c r="G160" s="14698">
        <v>30</v>
      </c>
      <c r="H160" s="14699" t="s">
        <v>23</v>
      </c>
      <c r="I160" s="14700"/>
      <c r="J160" s="14701"/>
      <c r="K160" s="14702"/>
    </row>
    <row r="161" ht="24" customHeight="1">
      <c r="A161" s="14703" t="s">
        <v>330</v>
      </c>
      <c r="B161" s="14704"/>
      <c r="C161" s="14705"/>
      <c r="D161" s="14706"/>
      <c r="E161" s="14707"/>
      <c r="F161" s="14708"/>
      <c r="G161" s="14709"/>
      <c r="H161" s="14710"/>
      <c r="I161" s="14711"/>
      <c r="J161" s="14712"/>
      <c r="K161" s="14713"/>
    </row>
    <row r="162" ht="24" customHeight="1">
      <c r="A162" s="14714" t="s">
        <v>331</v>
      </c>
      <c r="B162" s="14715" t="s">
        <v>622</v>
      </c>
      <c r="C162" s="14716" t="s">
        <v>26</v>
      </c>
      <c r="D162" s="4362">
        <f>IF(D127=0,0,D11/D127)</f>
        <v>400</v>
      </c>
      <c r="E162" s="14717" t="s">
        <v>22</v>
      </c>
      <c r="F162" s="14718">
        <f>IF(D149&lt;=444,400,D149*0.9)</f>
        <v>400</v>
      </c>
      <c r="G162" s="14719">
        <v>440</v>
      </c>
      <c r="H162" s="14720" t="s">
        <v>23</v>
      </c>
      <c r="I162" s="14721"/>
      <c r="J162" s="14722"/>
      <c r="K162" s="14723"/>
    </row>
    <row r="163" ht="24" customHeight="1">
      <c r="A163" s="14724"/>
      <c r="B163" s="14725"/>
      <c r="C163" s="14726" t="s">
        <v>106</v>
      </c>
      <c r="D163" s="4362">
        <f>IF(D128=0,0,D12/D128)</f>
        <v>420</v>
      </c>
      <c r="E163" s="14727" t="s">
        <v>22</v>
      </c>
      <c r="F163" s="14728">
        <f>IF(D150&lt;=466,420,D150*0.9)</f>
        <v>420</v>
      </c>
      <c r="G163" s="14729">
        <v>462</v>
      </c>
      <c r="H163" s="14730" t="s">
        <v>23</v>
      </c>
      <c r="I163" s="14731"/>
      <c r="J163" s="14732"/>
      <c r="K163" s="14733"/>
    </row>
    <row r="164" ht="24" customHeight="1">
      <c r="A164" s="14734"/>
      <c r="B164" s="14735"/>
      <c r="C164" s="14736" t="s">
        <v>107</v>
      </c>
      <c r="D164" s="4362">
        <f>D163-D162</f>
        <v>20</v>
      </c>
      <c r="E164" s="14737"/>
      <c r="F164" s="14738"/>
      <c r="G164" s="14739"/>
      <c r="H164" s="14740"/>
      <c r="I164" s="14741"/>
      <c r="J164" s="14742"/>
      <c r="K164" s="14743"/>
    </row>
    <row r="165" ht="24" customHeight="1">
      <c r="A165" s="14744" t="s">
        <v>623</v>
      </c>
      <c r="B165" s="14745" t="s">
        <v>624</v>
      </c>
      <c r="C165" s="14746" t="s">
        <v>26</v>
      </c>
      <c r="D165" s="4362">
        <f>D162-D149</f>
        <v>0</v>
      </c>
      <c r="E165" s="14747" t="s">
        <v>22</v>
      </c>
      <c r="F165" s="14748">
        <v>-10</v>
      </c>
      <c r="G165" s="14749">
        <v>10</v>
      </c>
      <c r="H165" s="14750" t="s">
        <v>23</v>
      </c>
      <c r="I165" s="14751"/>
      <c r="J165" s="14752"/>
      <c r="K165" s="14753"/>
    </row>
    <row r="166" ht="24" customHeight="1">
      <c r="A166" s="14754"/>
      <c r="B166" s="14755"/>
      <c r="C166" s="14756" t="s">
        <v>106</v>
      </c>
      <c r="D166" s="5080">
        <f>D163-D150</f>
        <v>0</v>
      </c>
      <c r="E166" s="14757" t="s">
        <v>22</v>
      </c>
      <c r="F166" s="14758">
        <v>-10</v>
      </c>
      <c r="G166" s="14759">
        <v>10</v>
      </c>
      <c r="H166" s="14760" t="s">
        <v>23</v>
      </c>
      <c r="I166" s="14761"/>
      <c r="J166" s="14762"/>
      <c r="K166" s="14763"/>
    </row>
    <row r="167" ht="24" customHeight="1">
      <c r="A167" s="14764" t="s">
        <v>625</v>
      </c>
      <c r="B167" s="14765" t="s">
        <v>626</v>
      </c>
      <c r="C167" s="14766" t="s">
        <v>26</v>
      </c>
      <c r="D167" s="5091">
        <f>IF(D131=0,0,D19/D131)</f>
        <v>116.833778240771</v>
      </c>
      <c r="E167" s="14767" t="s">
        <v>22</v>
      </c>
      <c r="F167" s="14768">
        <v>40</v>
      </c>
      <c r="G167" s="14769">
        <v>400</v>
      </c>
      <c r="H167" s="14770" t="s">
        <v>23</v>
      </c>
      <c r="I167" s="14771"/>
      <c r="J167" s="14772"/>
      <c r="K167" s="14773"/>
    </row>
    <row r="168" ht="24" customHeight="1">
      <c r="A168" s="14774"/>
      <c r="B168" s="14775"/>
      <c r="C168" s="14776" t="s">
        <v>106</v>
      </c>
      <c r="D168" s="4362">
        <f>IF(D132=0,0,D20/D132)</f>
        <v>94.4778305879289</v>
      </c>
      <c r="E168" s="14777" t="s">
        <v>22</v>
      </c>
      <c r="F168" s="14778">
        <v>42</v>
      </c>
      <c r="G168" s="14779">
        <v>420</v>
      </c>
      <c r="H168" s="14780" t="s">
        <v>23</v>
      </c>
      <c r="I168" s="14781"/>
      <c r="J168" s="14782"/>
      <c r="K168" s="14783"/>
    </row>
    <row r="169" ht="24" customHeight="1">
      <c r="A169" s="14784"/>
      <c r="B169" s="14785"/>
      <c r="C169" s="14786" t="s">
        <v>107</v>
      </c>
      <c r="D169" s="4362">
        <f>D168-D167</f>
        <v>-22.355947652842</v>
      </c>
      <c r="E169" s="14787"/>
      <c r="F169" s="14788"/>
      <c r="G169" s="14789"/>
      <c r="H169" s="14790"/>
      <c r="I169" s="14791"/>
      <c r="J169" s="14792"/>
      <c r="K169" s="14793"/>
    </row>
    <row r="170" ht="24" customHeight="1">
      <c r="A170" s="14794" t="s">
        <v>627</v>
      </c>
      <c r="B170" s="14795" t="s">
        <v>628</v>
      </c>
      <c r="C170" s="14796" t="s">
        <v>26</v>
      </c>
      <c r="D170" s="4362">
        <f>IF(D133=0,0,D23/D133)</f>
        <v>491.936984246062</v>
      </c>
      <c r="E170" s="14797" t="s">
        <v>22</v>
      </c>
      <c r="F170" s="14798">
        <v>40</v>
      </c>
      <c r="G170" s="14799">
        <v>400</v>
      </c>
      <c r="H170" s="14800" t="s">
        <v>229</v>
      </c>
      <c r="I170" s="14801" t="s">
        <v>629</v>
      </c>
      <c r="J170" s="14802"/>
      <c r="K170" s="14803"/>
    </row>
    <row r="171" ht="24" customHeight="1">
      <c r="A171" s="14804"/>
      <c r="B171" s="14805"/>
      <c r="C171" s="14806" t="s">
        <v>106</v>
      </c>
      <c r="D171" s="4362">
        <f>IF(D134=0,0,D24/D134)</f>
        <v>204.492123030758</v>
      </c>
      <c r="E171" s="14807" t="s">
        <v>22</v>
      </c>
      <c r="F171" s="14808">
        <v>42</v>
      </c>
      <c r="G171" s="14809">
        <v>420</v>
      </c>
      <c r="H171" s="14810" t="s">
        <v>23</v>
      </c>
      <c r="I171" s="14811"/>
      <c r="J171" s="14812"/>
      <c r="K171" s="14813"/>
    </row>
    <row r="172" ht="24" customHeight="1">
      <c r="A172" s="14814"/>
      <c r="B172" s="14815"/>
      <c r="C172" s="14816" t="s">
        <v>107</v>
      </c>
      <c r="D172" s="4362">
        <f>D171-D170</f>
        <v>-287.444861215304</v>
      </c>
      <c r="E172" s="14817"/>
      <c r="F172" s="14818"/>
      <c r="G172" s="14819"/>
      <c r="H172" s="14820"/>
      <c r="I172" s="14821"/>
      <c r="J172" s="14822"/>
      <c r="K172" s="14823"/>
    </row>
    <row r="173" ht="24" customHeight="1">
      <c r="A173" s="14824" t="s">
        <v>630</v>
      </c>
      <c r="B173" s="14825" t="s">
        <v>631</v>
      </c>
      <c r="C173" s="14826" t="s">
        <v>26</v>
      </c>
      <c r="D173" s="4362">
        <v>31.6</v>
      </c>
      <c r="E173" s="14827" t="s">
        <v>22</v>
      </c>
      <c r="F173" s="14828">
        <f>IF(D153&lt;=744,670,D153*0.9)</f>
        <v>670</v>
      </c>
      <c r="G173" s="14829">
        <v>737</v>
      </c>
      <c r="H173" s="14830" t="s">
        <v>229</v>
      </c>
      <c r="I173" s="14831" t="s">
        <v>632</v>
      </c>
      <c r="J173" s="14832"/>
      <c r="K173" s="14833"/>
    </row>
    <row r="174" ht="24" customHeight="1">
      <c r="A174" s="14834"/>
      <c r="B174" s="14835"/>
      <c r="C174" s="14836" t="s">
        <v>106</v>
      </c>
      <c r="D174" s="4362">
        <v>16.95</v>
      </c>
      <c r="E174" s="14837" t="s">
        <v>22</v>
      </c>
      <c r="F174" s="14838">
        <f>IF(D154&lt;=777,700,D154*0.9)</f>
        <v>700</v>
      </c>
      <c r="G174" s="14839">
        <v>770</v>
      </c>
      <c r="H174" s="14840" t="s">
        <v>229</v>
      </c>
      <c r="I174" s="14841" t="s">
        <v>633</v>
      </c>
      <c r="J174" s="14842"/>
      <c r="K174" s="14843"/>
    </row>
    <row r="175" ht="24" customHeight="1">
      <c r="A175" s="14844"/>
      <c r="B175" s="14845"/>
      <c r="C175" s="14846" t="s">
        <v>107</v>
      </c>
      <c r="D175" s="4362">
        <f>D174-D173</f>
        <v>-14.65</v>
      </c>
      <c r="E175" s="14847"/>
      <c r="F175" s="14848"/>
      <c r="G175" s="14849"/>
      <c r="H175" s="14850"/>
      <c r="I175" s="14851"/>
      <c r="J175" s="14852"/>
      <c r="K175" s="14853"/>
    </row>
    <row r="176" ht="24" customHeight="1">
      <c r="A176" s="14854" t="s">
        <v>634</v>
      </c>
      <c r="B176" s="14855" t="s">
        <v>635</v>
      </c>
      <c r="C176" s="14856" t="s">
        <v>26</v>
      </c>
      <c r="D176" s="4362">
        <f>D173-D153</f>
        <v>-638.4</v>
      </c>
      <c r="E176" s="14857" t="s">
        <v>22</v>
      </c>
      <c r="F176" s="14858">
        <v>-10</v>
      </c>
      <c r="G176" s="14859">
        <v>10</v>
      </c>
      <c r="H176" s="14860" t="s">
        <v>229</v>
      </c>
      <c r="I176" s="14861" t="s">
        <v>636</v>
      </c>
      <c r="J176" s="14862"/>
      <c r="K176" s="14863"/>
    </row>
    <row r="177" ht="24" customHeight="1">
      <c r="A177" s="14864"/>
      <c r="B177" s="14865"/>
      <c r="C177" s="14866" t="s">
        <v>106</v>
      </c>
      <c r="D177" s="5080">
        <f>D174-D154</f>
        <v>-683.05</v>
      </c>
      <c r="E177" s="14867" t="s">
        <v>22</v>
      </c>
      <c r="F177" s="14868">
        <v>-10</v>
      </c>
      <c r="G177" s="14869">
        <v>10</v>
      </c>
      <c r="H177" s="14870" t="s">
        <v>229</v>
      </c>
      <c r="I177" s="14871" t="s">
        <v>637</v>
      </c>
      <c r="J177" s="14872"/>
      <c r="K177" s="14873"/>
    </row>
    <row r="178" ht="24" customHeight="1">
      <c r="A178" s="14874" t="s">
        <v>638</v>
      </c>
      <c r="B178" s="14875" t="s">
        <v>639</v>
      </c>
      <c r="C178" s="14876" t="s">
        <v>26</v>
      </c>
      <c r="D178" s="5091">
        <v>19.31</v>
      </c>
      <c r="E178" s="14877"/>
      <c r="F178" s="14878"/>
      <c r="G178" s="14879"/>
      <c r="H178" s="14880"/>
      <c r="I178" s="14881"/>
      <c r="J178" s="14882"/>
      <c r="K178" s="14883"/>
    </row>
    <row r="179" ht="24" customHeight="1">
      <c r="A179" s="14884"/>
      <c r="B179" s="14885"/>
      <c r="C179" s="14886" t="s">
        <v>106</v>
      </c>
      <c r="D179" s="4362">
        <v>50</v>
      </c>
      <c r="E179" s="14887"/>
      <c r="F179" s="14888"/>
      <c r="G179" s="14889"/>
      <c r="H179" s="14890"/>
      <c r="I179" s="14891"/>
      <c r="J179" s="14892"/>
      <c r="K179" s="14893"/>
    </row>
    <row r="180" ht="24" customHeight="1">
      <c r="A180" s="14894"/>
      <c r="B180" s="14895"/>
      <c r="C180" s="14896" t="s">
        <v>107</v>
      </c>
      <c r="D180" s="4362">
        <f>D179-D178</f>
        <v>30.69</v>
      </c>
      <c r="E180" s="14897"/>
      <c r="F180" s="14898"/>
      <c r="G180" s="14899"/>
      <c r="H180" s="14900"/>
      <c r="I180" s="14901"/>
      <c r="J180" s="14902"/>
      <c r="K180" s="14903"/>
    </row>
    <row r="181" ht="24" customHeight="1">
      <c r="A181" s="14904" t="s">
        <v>640</v>
      </c>
      <c r="B181" s="14905" t="s">
        <v>641</v>
      </c>
      <c r="C181" s="14906" t="s">
        <v>26</v>
      </c>
      <c r="D181" s="4362">
        <f>D178-D157</f>
        <v>-55.69</v>
      </c>
      <c r="E181" s="14907" t="s">
        <v>22</v>
      </c>
      <c r="F181" s="14908">
        <v>-10</v>
      </c>
      <c r="G181" s="14909">
        <v>10</v>
      </c>
      <c r="H181" s="14910" t="s">
        <v>229</v>
      </c>
      <c r="I181" s="14911" t="s">
        <v>642</v>
      </c>
      <c r="J181" s="14912"/>
      <c r="K181" s="14913"/>
    </row>
    <row r="182" ht="24" customHeight="1">
      <c r="A182" s="14914"/>
      <c r="B182" s="14915"/>
      <c r="C182" s="14916" t="s">
        <v>106</v>
      </c>
      <c r="D182" s="4362">
        <f>D179-D158</f>
        <v>-25</v>
      </c>
      <c r="E182" s="14917" t="s">
        <v>22</v>
      </c>
      <c r="F182" s="14918">
        <v>-10</v>
      </c>
      <c r="G182" s="14919">
        <v>10</v>
      </c>
      <c r="H182" s="14920" t="s">
        <v>229</v>
      </c>
      <c r="I182" s="14921" t="s">
        <v>643</v>
      </c>
      <c r="J182" s="14922"/>
      <c r="K182" s="14923"/>
    </row>
    <row r="183" ht="24" customHeight="1">
      <c r="A183" s="14924" t="s">
        <v>644</v>
      </c>
      <c r="B183" s="14925" t="s">
        <v>645</v>
      </c>
      <c r="C183" s="14926" t="s">
        <v>26</v>
      </c>
      <c r="D183" s="4362">
        <v>4.72</v>
      </c>
      <c r="E183" s="14927" t="s">
        <v>22</v>
      </c>
      <c r="F183" s="14928">
        <v>98</v>
      </c>
      <c r="G183" s="14929">
        <v>105</v>
      </c>
      <c r="H183" s="14930" t="s">
        <v>229</v>
      </c>
      <c r="I183" s="14931" t="s">
        <v>646</v>
      </c>
      <c r="J183" s="14932"/>
      <c r="K183" s="14933"/>
    </row>
    <row r="184" ht="24" customHeight="1">
      <c r="A184" s="14934"/>
      <c r="B184" s="14935"/>
      <c r="C184" s="14936" t="s">
        <v>106</v>
      </c>
      <c r="D184" s="4362">
        <v>2.42</v>
      </c>
      <c r="E184" s="14937" t="s">
        <v>22</v>
      </c>
      <c r="F184" s="14938">
        <v>98</v>
      </c>
      <c r="G184" s="14939">
        <v>105</v>
      </c>
      <c r="H184" s="14940" t="s">
        <v>229</v>
      </c>
      <c r="I184" s="14941" t="s">
        <v>647</v>
      </c>
      <c r="J184" s="14942"/>
      <c r="K184" s="14943"/>
    </row>
  </sheetData>
  <mergeCells>
    <mergeCell ref="A1:K1"/>
    <mergeCell ref="A4:A5"/>
    <mergeCell ref="B4:B5"/>
    <mergeCell ref="C4:C5"/>
    <mergeCell ref="D4:D5"/>
    <mergeCell ref="E4:E5"/>
    <mergeCell ref="F4:G4"/>
    <mergeCell ref="H4:H5"/>
    <mergeCell ref="I4:I5"/>
    <mergeCell ref="J4:J5"/>
    <mergeCell ref="K4:K5"/>
    <mergeCell ref="A6:I6"/>
    <mergeCell ref="A7:A10"/>
    <mergeCell ref="B7:B10"/>
    <mergeCell ref="A11:A14"/>
    <mergeCell ref="B11:B14"/>
    <mergeCell ref="A15:A18"/>
    <mergeCell ref="B15:B18"/>
    <mergeCell ref="A19:A22"/>
    <mergeCell ref="B19:B22"/>
    <mergeCell ref="A23:A26"/>
    <mergeCell ref="B23:B26"/>
    <mergeCell ref="A27:A30"/>
    <mergeCell ref="B27:B30"/>
    <mergeCell ref="A31:A34"/>
    <mergeCell ref="B31:B34"/>
    <mergeCell ref="A35:A38"/>
    <mergeCell ref="B35:B38"/>
    <mergeCell ref="A39:A42"/>
    <mergeCell ref="B39:B42"/>
    <mergeCell ref="A43:A46"/>
    <mergeCell ref="B43:B46"/>
    <mergeCell ref="A47:A52"/>
    <mergeCell ref="B47:B52"/>
    <mergeCell ref="A53:A56"/>
    <mergeCell ref="B53:B56"/>
    <mergeCell ref="A57:A59"/>
    <mergeCell ref="B57:B59"/>
    <mergeCell ref="A60:A63"/>
    <mergeCell ref="B60:B63"/>
    <mergeCell ref="A64:I64"/>
    <mergeCell ref="A65:A68"/>
    <mergeCell ref="B65:B68"/>
    <mergeCell ref="A69:A72"/>
    <mergeCell ref="B69:B72"/>
    <mergeCell ref="A73:A76"/>
    <mergeCell ref="B73:B76"/>
    <mergeCell ref="A77:A80"/>
    <mergeCell ref="B77:B80"/>
    <mergeCell ref="A81:A84"/>
    <mergeCell ref="B81:B84"/>
    <mergeCell ref="A85:A88"/>
    <mergeCell ref="B85:B88"/>
    <mergeCell ref="A89:A92"/>
    <mergeCell ref="B89:B92"/>
    <mergeCell ref="A93:A96"/>
    <mergeCell ref="B93:B96"/>
    <mergeCell ref="A97:A100"/>
    <mergeCell ref="B97:B100"/>
    <mergeCell ref="A101:A104"/>
    <mergeCell ref="B101:B104"/>
    <mergeCell ref="A105:A108"/>
    <mergeCell ref="B105:B108"/>
    <mergeCell ref="A109:A112"/>
    <mergeCell ref="B109:B112"/>
    <mergeCell ref="A113:I113"/>
    <mergeCell ref="A114:A117"/>
    <mergeCell ref="B114:B117"/>
    <mergeCell ref="A118:A121"/>
    <mergeCell ref="B118:B121"/>
    <mergeCell ref="A122:A125"/>
    <mergeCell ref="B122:B125"/>
    <mergeCell ref="A126:I126"/>
    <mergeCell ref="A127:A130"/>
    <mergeCell ref="B127:B130"/>
    <mergeCell ref="A131:A132"/>
    <mergeCell ref="B131:B132"/>
    <mergeCell ref="A133:A134"/>
    <mergeCell ref="B133:B134"/>
    <mergeCell ref="A135:A138"/>
    <mergeCell ref="B135:B138"/>
    <mergeCell ref="A139:A142"/>
    <mergeCell ref="B139:B142"/>
    <mergeCell ref="A143:A146"/>
    <mergeCell ref="B143:B146"/>
    <mergeCell ref="A147:A148"/>
    <mergeCell ref="B147:B148"/>
    <mergeCell ref="A149:A152"/>
    <mergeCell ref="B149:B152"/>
    <mergeCell ref="A153:A156"/>
    <mergeCell ref="B153:B156"/>
    <mergeCell ref="A157:A160"/>
    <mergeCell ref="B157:B160"/>
    <mergeCell ref="A161:I161"/>
    <mergeCell ref="A162:A164"/>
    <mergeCell ref="B162:B164"/>
    <mergeCell ref="A165:A166"/>
    <mergeCell ref="B165:B166"/>
    <mergeCell ref="A167:A169"/>
    <mergeCell ref="B167:B169"/>
    <mergeCell ref="A170:A172"/>
    <mergeCell ref="B170:B172"/>
    <mergeCell ref="A173:A175"/>
    <mergeCell ref="B173:B175"/>
    <mergeCell ref="A176:A177"/>
    <mergeCell ref="B176:B177"/>
    <mergeCell ref="A178:A180"/>
    <mergeCell ref="B178:B180"/>
    <mergeCell ref="A181:A182"/>
    <mergeCell ref="B181:B182"/>
    <mergeCell ref="A183:A184"/>
    <mergeCell ref="B183:B184"/>
  </mergeCells>
  <pageMargins left="1.18110236220472" right="1.18110236220472" top="1.18110236220472" bottom="1.18110236220472" header="0.51181" footer="0.51181"/>
  <pageSetup paperSize="9" pageOrder="overThenDown" orientation="portrait" errors="blank"/>
</worksheet>
</file>

<file path=xl/worksheets/sheet11.xml><?xml version="1.0" encoding="utf-8"?>
<worksheet xmlns="http://schemas.openxmlformats.org/spreadsheetml/2006/main" xmlns:r="http://schemas.openxmlformats.org/officeDocument/2006/relationships">
  <dimension ref="A1:K106"/>
  <sheetViews>
    <sheetView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5.278431372549" style="16"/>
    <col min="3" max="3" width="36.4274509803922" style="16"/>
    <col min="4" max="4" width="22.8" style="16"/>
    <col min="5" max="5" width="5.73333333333333" style="16"/>
    <col min="6" max="6" width="9.17647058823529" style="16"/>
    <col min="7" max="7" width="8.74509803921569" style="16"/>
    <col min="8" max="8" width="7.31372549019608" style="16"/>
    <col min="9" max="9" width="30.4039215686274" style="16"/>
    <col min="10" max="10" width="30.4039215686274" style="16"/>
    <col min="11" max="11" width="30.4039215686274" style="16"/>
  </cols>
  <sheetData>
    <row r="1" ht="38.25" customHeight="1">
      <c r="A1" s="14944" t="s">
        <v>648</v>
      </c>
      <c r="B1" s="14945"/>
      <c r="C1" s="14946"/>
      <c r="D1" s="14947"/>
      <c r="E1" s="14948"/>
      <c r="F1" s="14949"/>
      <c r="G1" s="14950"/>
      <c r="H1" s="14951"/>
      <c r="I1" s="14952"/>
      <c r="J1" s="14953"/>
      <c r="K1" s="14954"/>
    </row>
    <row r="2" ht="22.5" customHeight="1">
      <c r="A2" s="14955" t="s">
        <v>649</v>
      </c>
      <c r="B2" s="14956"/>
      <c r="C2" s="14957"/>
      <c r="D2" s="14958"/>
      <c r="E2" s="14959"/>
      <c r="F2" s="14960"/>
      <c r="G2" s="14961"/>
      <c r="H2" s="14962"/>
      <c r="I2" s="14963"/>
      <c r="J2" s="14964"/>
      <c r="K2" s="14965"/>
    </row>
    <row r="3" ht="22.5" customHeight="1">
      <c r="A3" s="14966" t="s">
        <v>2</v>
      </c>
      <c r="B3" s="14967"/>
      <c r="C3" s="14968"/>
      <c r="D3" s="14969"/>
      <c r="E3" s="14970"/>
      <c r="F3" s="14971"/>
      <c r="G3" s="14972"/>
      <c r="H3" s="14973"/>
      <c r="I3" s="14974"/>
      <c r="J3" s="14975"/>
      <c r="K3" s="14976" t="s">
        <v>3</v>
      </c>
    </row>
    <row r="4" ht="22.5" customHeight="1">
      <c r="A4" s="14977" t="s">
        <v>4</v>
      </c>
      <c r="B4" s="14978" t="s">
        <v>5</v>
      </c>
      <c r="C4" s="14979" t="s">
        <v>6</v>
      </c>
      <c r="D4" s="14980" t="s">
        <v>7</v>
      </c>
      <c r="E4" s="14981" t="s">
        <v>8</v>
      </c>
      <c r="F4" s="14982" t="s">
        <v>9</v>
      </c>
      <c r="G4" s="14983"/>
      <c r="H4" s="14984" t="s">
        <v>10</v>
      </c>
      <c r="I4" s="14985" t="s">
        <v>11</v>
      </c>
      <c r="J4" s="14986" t="s">
        <v>12</v>
      </c>
      <c r="K4" s="14987" t="s">
        <v>13</v>
      </c>
    </row>
    <row r="5" ht="22.5" customHeight="1">
      <c r="A5" s="14988"/>
      <c r="B5" s="14989"/>
      <c r="C5" s="14990"/>
      <c r="D5" s="14991"/>
      <c r="E5" s="14992"/>
      <c r="F5" s="14993" t="s">
        <v>14</v>
      </c>
      <c r="G5" s="14994" t="s">
        <v>15</v>
      </c>
      <c r="H5" s="14995"/>
      <c r="I5" s="14996"/>
      <c r="J5" s="14997"/>
      <c r="K5" s="14998"/>
    </row>
    <row r="6" ht="22.5" customHeight="1">
      <c r="A6" s="14999" t="s">
        <v>16</v>
      </c>
      <c r="B6" s="15000"/>
      <c r="C6" s="15001"/>
      <c r="D6" s="15002"/>
      <c r="E6" s="15003"/>
      <c r="F6" s="15004"/>
      <c r="G6" s="15005"/>
      <c r="H6" s="15006"/>
      <c r="I6" s="15007"/>
      <c r="J6" s="15008"/>
      <c r="K6" s="15009"/>
    </row>
    <row r="7" ht="22.5" customHeight="1">
      <c r="A7" s="15010" t="s">
        <v>242</v>
      </c>
      <c r="B7" s="15011" t="s">
        <v>18</v>
      </c>
      <c r="C7" s="15012" t="s">
        <v>19</v>
      </c>
      <c r="D7" s="4362">
        <v>0</v>
      </c>
      <c r="E7" s="15013"/>
      <c r="F7" s="15014"/>
      <c r="G7" s="15015"/>
      <c r="H7" s="15016"/>
      <c r="I7" s="15017"/>
      <c r="J7" s="15018"/>
      <c r="K7" s="15019"/>
    </row>
    <row r="8" ht="22.5" customHeight="1">
      <c r="A8" s="15020"/>
      <c r="B8" s="15021"/>
      <c r="C8" s="15022" t="s">
        <v>20</v>
      </c>
      <c r="D8" s="4362">
        <v>0</v>
      </c>
      <c r="E8" s="15023"/>
      <c r="F8" s="15024"/>
      <c r="G8" s="15025"/>
      <c r="H8" s="15026"/>
      <c r="I8" s="15027"/>
      <c r="J8" s="15028"/>
      <c r="K8" s="15029"/>
    </row>
    <row r="9" ht="22.5" customHeight="1">
      <c r="A9" s="15030"/>
      <c r="B9" s="15031"/>
      <c r="C9" s="15032" t="s">
        <v>21</v>
      </c>
      <c r="D9" s="5080">
        <f>D8-D7</f>
        <v>0</v>
      </c>
      <c r="E9" s="15033" t="s">
        <v>22</v>
      </c>
      <c r="F9" s="15034">
        <v>0</v>
      </c>
      <c r="G9" s="15035">
        <v>0</v>
      </c>
      <c r="H9" s="15036" t="s">
        <v>23</v>
      </c>
      <c r="I9" s="15037"/>
      <c r="J9" s="15038"/>
      <c r="K9" s="15039"/>
    </row>
    <row r="10" ht="22.5" customHeight="1">
      <c r="A10" s="15040" t="s">
        <v>41</v>
      </c>
      <c r="B10" s="15041"/>
      <c r="C10" s="15042"/>
      <c r="D10" s="15043"/>
      <c r="E10" s="15044"/>
      <c r="F10" s="15045"/>
      <c r="G10" s="15046"/>
      <c r="H10" s="15047"/>
      <c r="I10" s="15048"/>
      <c r="J10" s="15049"/>
      <c r="K10" s="15050"/>
    </row>
    <row r="11" ht="22.5" customHeight="1">
      <c r="A11" s="15051" t="s">
        <v>650</v>
      </c>
      <c r="B11" s="15052" t="s">
        <v>651</v>
      </c>
      <c r="C11" s="15053" t="s">
        <v>44</v>
      </c>
      <c r="D11" s="4362">
        <v>0</v>
      </c>
      <c r="E11" s="15054"/>
      <c r="F11" s="15055"/>
      <c r="G11" s="15056"/>
      <c r="H11" s="15057"/>
      <c r="I11" s="15058"/>
      <c r="J11" s="15059"/>
      <c r="K11" s="15060"/>
    </row>
    <row r="12" ht="22.5" customHeight="1">
      <c r="A12" s="15061"/>
      <c r="B12" s="15062"/>
      <c r="C12" s="15063" t="s">
        <v>26</v>
      </c>
      <c r="D12" s="4362">
        <v>0</v>
      </c>
      <c r="E12" s="15064"/>
      <c r="F12" s="15065"/>
      <c r="G12" s="15066"/>
      <c r="H12" s="15067"/>
      <c r="I12" s="15068"/>
      <c r="J12" s="15069"/>
      <c r="K12" s="15070"/>
    </row>
    <row r="13" ht="22.5" customHeight="1">
      <c r="A13" s="15071"/>
      <c r="B13" s="15072"/>
      <c r="C13" s="15073" t="s">
        <v>45</v>
      </c>
      <c r="D13" s="4362">
        <f>IF(D11=0,0,D12/D11)*100</f>
        <v>0</v>
      </c>
      <c r="E13" s="15074" t="s">
        <v>22</v>
      </c>
      <c r="F13" s="15075">
        <v>95</v>
      </c>
      <c r="G13" s="15076">
        <v>105</v>
      </c>
      <c r="H13" s="15077" t="s">
        <v>23</v>
      </c>
      <c r="I13" s="15078"/>
      <c r="J13" s="15079"/>
      <c r="K13" s="15080"/>
    </row>
    <row r="14" ht="22.5" customHeight="1">
      <c r="A14" s="15081" t="s">
        <v>652</v>
      </c>
      <c r="B14" s="15082" t="s">
        <v>653</v>
      </c>
      <c r="C14" s="15083" t="s">
        <v>44</v>
      </c>
      <c r="D14" s="4362">
        <v>0</v>
      </c>
      <c r="E14" s="15084"/>
      <c r="F14" s="15085"/>
      <c r="G14" s="15086"/>
      <c r="H14" s="15087"/>
      <c r="I14" s="15088"/>
      <c r="J14" s="15089"/>
      <c r="K14" s="15090"/>
    </row>
    <row r="15" ht="22.5" customHeight="1">
      <c r="A15" s="15091"/>
      <c r="B15" s="15092"/>
      <c r="C15" s="15093" t="s">
        <v>26</v>
      </c>
      <c r="D15" s="4362">
        <v>0</v>
      </c>
      <c r="E15" s="15094"/>
      <c r="F15" s="15095"/>
      <c r="G15" s="15096"/>
      <c r="H15" s="15097"/>
      <c r="I15" s="15098"/>
      <c r="J15" s="15099"/>
      <c r="K15" s="15100"/>
    </row>
    <row r="16" ht="22.5" customHeight="1">
      <c r="A16" s="15101"/>
      <c r="B16" s="15102"/>
      <c r="C16" s="15103" t="s">
        <v>45</v>
      </c>
      <c r="D16" s="5080">
        <f>IF(D14=0,0,D15/D14)*100</f>
        <v>0</v>
      </c>
      <c r="E16" s="15104" t="s">
        <v>22</v>
      </c>
      <c r="F16" s="15105">
        <v>95</v>
      </c>
      <c r="G16" s="15106">
        <v>105</v>
      </c>
      <c r="H16" s="15107" t="s">
        <v>23</v>
      </c>
      <c r="I16" s="15108"/>
      <c r="J16" s="15109"/>
      <c r="K16" s="15110"/>
    </row>
    <row r="17" ht="22.5" customHeight="1">
      <c r="A17" s="15111" t="s">
        <v>654</v>
      </c>
      <c r="B17" s="15112" t="s">
        <v>655</v>
      </c>
      <c r="C17" s="15113" t="s">
        <v>44</v>
      </c>
      <c r="D17" s="5561">
        <v>0</v>
      </c>
      <c r="E17" s="15114"/>
      <c r="F17" s="15115"/>
      <c r="G17" s="15116"/>
      <c r="H17" s="15117"/>
      <c r="I17" s="15118"/>
      <c r="J17" s="15119"/>
      <c r="K17" s="15120"/>
    </row>
    <row r="18" ht="22.5" customHeight="1">
      <c r="A18" s="15121"/>
      <c r="B18" s="15122"/>
      <c r="C18" s="15123" t="s">
        <v>26</v>
      </c>
      <c r="D18" s="5561">
        <v>0</v>
      </c>
      <c r="E18" s="15124"/>
      <c r="F18" s="15125"/>
      <c r="G18" s="15126"/>
      <c r="H18" s="15127"/>
      <c r="I18" s="15128"/>
      <c r="J18" s="15129"/>
      <c r="K18" s="15130"/>
    </row>
    <row r="19" ht="22.5" customHeight="1">
      <c r="A19" s="15131"/>
      <c r="B19" s="15132"/>
      <c r="C19" s="15133" t="s">
        <v>45</v>
      </c>
      <c r="D19" s="5561">
        <f>IF(D17=0,0,D18/D17)*100</f>
        <v>0</v>
      </c>
      <c r="E19" s="15134" t="s">
        <v>22</v>
      </c>
      <c r="F19" s="15135">
        <v>95</v>
      </c>
      <c r="G19" s="15136">
        <v>105</v>
      </c>
      <c r="H19" s="15137" t="s">
        <v>23</v>
      </c>
      <c r="I19" s="15138"/>
      <c r="J19" s="15139"/>
      <c r="K19" s="15140"/>
    </row>
    <row r="20" ht="22.5" customHeight="1">
      <c r="A20" s="15141" t="s">
        <v>656</v>
      </c>
      <c r="B20" s="15142" t="s">
        <v>657</v>
      </c>
      <c r="C20" s="15143" t="s">
        <v>44</v>
      </c>
      <c r="D20" s="5091">
        <v>0</v>
      </c>
      <c r="E20" s="15144"/>
      <c r="F20" s="15145"/>
      <c r="G20" s="15146"/>
      <c r="H20" s="15147"/>
      <c r="I20" s="15148"/>
      <c r="J20" s="15149"/>
      <c r="K20" s="15150"/>
    </row>
    <row r="21" ht="22.5" customHeight="1">
      <c r="A21" s="15151"/>
      <c r="B21" s="15152"/>
      <c r="C21" s="15153" t="s">
        <v>26</v>
      </c>
      <c r="D21" s="4362">
        <v>0</v>
      </c>
      <c r="E21" s="15154"/>
      <c r="F21" s="15155"/>
      <c r="G21" s="15156"/>
      <c r="H21" s="15157"/>
      <c r="I21" s="15158"/>
      <c r="J21" s="15159"/>
      <c r="K21" s="15160"/>
    </row>
    <row r="22" ht="22.5" customHeight="1">
      <c r="A22" s="15161"/>
      <c r="B22" s="15162"/>
      <c r="C22" s="15163" t="s">
        <v>45</v>
      </c>
      <c r="D22" s="4362">
        <f>IF(D20=0,0,D21/D20)*100</f>
        <v>0</v>
      </c>
      <c r="E22" s="15164" t="s">
        <v>22</v>
      </c>
      <c r="F22" s="15165">
        <v>95</v>
      </c>
      <c r="G22" s="15166">
        <v>105</v>
      </c>
      <c r="H22" s="15167" t="s">
        <v>23</v>
      </c>
      <c r="I22" s="15168"/>
      <c r="J22" s="15169"/>
      <c r="K22" s="15170"/>
    </row>
    <row r="23" ht="22.5" customHeight="1">
      <c r="A23" s="15171" t="s">
        <v>658</v>
      </c>
      <c r="B23" s="15172" t="s">
        <v>659</v>
      </c>
      <c r="C23" s="15173" t="s">
        <v>44</v>
      </c>
      <c r="D23" s="4362">
        <v>0</v>
      </c>
      <c r="E23" s="15174"/>
      <c r="F23" s="15175"/>
      <c r="G23" s="15176"/>
      <c r="H23" s="15177"/>
      <c r="I23" s="15178"/>
      <c r="J23" s="15179"/>
      <c r="K23" s="15180"/>
    </row>
    <row r="24" ht="22.5" customHeight="1">
      <c r="A24" s="15181"/>
      <c r="B24" s="15182"/>
      <c r="C24" s="15183" t="s">
        <v>26</v>
      </c>
      <c r="D24" s="4362">
        <v>0</v>
      </c>
      <c r="E24" s="15184"/>
      <c r="F24" s="15185"/>
      <c r="G24" s="15186"/>
      <c r="H24" s="15187"/>
      <c r="I24" s="15188"/>
      <c r="J24" s="15189"/>
      <c r="K24" s="15190"/>
    </row>
    <row r="25" ht="22.5" customHeight="1">
      <c r="A25" s="15191"/>
      <c r="B25" s="15192"/>
      <c r="C25" s="15193" t="s">
        <v>45</v>
      </c>
      <c r="D25" s="4362">
        <f>IF(D23=0,0,D24/D23)*100</f>
        <v>0</v>
      </c>
      <c r="E25" s="15194" t="s">
        <v>22</v>
      </c>
      <c r="F25" s="15195">
        <v>95</v>
      </c>
      <c r="G25" s="15196">
        <v>105</v>
      </c>
      <c r="H25" s="15197" t="s">
        <v>23</v>
      </c>
      <c r="I25" s="15198"/>
      <c r="J25" s="15199"/>
      <c r="K25" s="15200"/>
    </row>
    <row r="26" ht="22.5" customHeight="1">
      <c r="A26" s="15201" t="s">
        <v>660</v>
      </c>
      <c r="B26" s="15202" t="s">
        <v>661</v>
      </c>
      <c r="C26" s="15203" t="s">
        <v>44</v>
      </c>
      <c r="D26" s="4362">
        <v>0</v>
      </c>
      <c r="E26" s="15204"/>
      <c r="F26" s="15205"/>
      <c r="G26" s="15206"/>
      <c r="H26" s="15207"/>
      <c r="I26" s="15208"/>
      <c r="J26" s="15209"/>
      <c r="K26" s="15210"/>
    </row>
    <row r="27" ht="22.5" customHeight="1">
      <c r="A27" s="15211"/>
      <c r="B27" s="15212"/>
      <c r="C27" s="15213" t="s">
        <v>26</v>
      </c>
      <c r="D27" s="4362">
        <v>0</v>
      </c>
      <c r="E27" s="15214"/>
      <c r="F27" s="15215"/>
      <c r="G27" s="15216"/>
      <c r="H27" s="15217"/>
      <c r="I27" s="15218"/>
      <c r="J27" s="15219"/>
      <c r="K27" s="15220"/>
    </row>
    <row r="28" ht="22.5" customHeight="1">
      <c r="A28" s="15221"/>
      <c r="B28" s="15222"/>
      <c r="C28" s="15223" t="s">
        <v>45</v>
      </c>
      <c r="D28" s="4362">
        <f>IF(D26=0,0,D27/D26*100)</f>
        <v>0</v>
      </c>
      <c r="E28" s="15224" t="s">
        <v>22</v>
      </c>
      <c r="F28" s="15225">
        <v>95</v>
      </c>
      <c r="G28" s="15226">
        <v>105</v>
      </c>
      <c r="H28" s="15227" t="s">
        <v>23</v>
      </c>
      <c r="I28" s="15228"/>
      <c r="J28" s="15229"/>
      <c r="K28" s="15230"/>
    </row>
    <row r="29" ht="22.5" customHeight="1">
      <c r="A29" s="15231" t="s">
        <v>662</v>
      </c>
      <c r="B29" s="15232" t="s">
        <v>663</v>
      </c>
      <c r="C29" s="15233" t="s">
        <v>44</v>
      </c>
      <c r="D29" s="4362">
        <v>0</v>
      </c>
      <c r="E29" s="15234"/>
      <c r="F29" s="15235"/>
      <c r="G29" s="15236"/>
      <c r="H29" s="15237"/>
      <c r="I29" s="15238"/>
      <c r="J29" s="15239"/>
      <c r="K29" s="15240"/>
    </row>
    <row r="30" ht="22.5" customHeight="1">
      <c r="A30" s="15241"/>
      <c r="B30" s="15242"/>
      <c r="C30" s="15243" t="s">
        <v>26</v>
      </c>
      <c r="D30" s="4362">
        <v>0</v>
      </c>
      <c r="E30" s="15244"/>
      <c r="F30" s="15245"/>
      <c r="G30" s="15246"/>
      <c r="H30" s="15247"/>
      <c r="I30" s="15248"/>
      <c r="J30" s="15249"/>
      <c r="K30" s="15250"/>
    </row>
    <row r="31" ht="22.5" customHeight="1">
      <c r="A31" s="15251"/>
      <c r="B31" s="15252"/>
      <c r="C31" s="15253" t="s">
        <v>45</v>
      </c>
      <c r="D31" s="4362">
        <f>IF(D29=0,0,D30/D29)*100</f>
        <v>0</v>
      </c>
      <c r="E31" s="15254" t="s">
        <v>22</v>
      </c>
      <c r="F31" s="15255">
        <v>95</v>
      </c>
      <c r="G31" s="15256">
        <v>105</v>
      </c>
      <c r="H31" s="15257" t="s">
        <v>23</v>
      </c>
      <c r="I31" s="15258"/>
      <c r="J31" s="15259"/>
      <c r="K31" s="15260"/>
    </row>
    <row r="32" ht="22.5" customHeight="1">
      <c r="A32" s="15261" t="s">
        <v>664</v>
      </c>
      <c r="B32" s="15262" t="s">
        <v>665</v>
      </c>
      <c r="C32" s="15263" t="s">
        <v>44</v>
      </c>
      <c r="D32" s="4362">
        <v>0</v>
      </c>
      <c r="E32" s="15264"/>
      <c r="F32" s="15265"/>
      <c r="G32" s="15266"/>
      <c r="H32" s="15267"/>
      <c r="I32" s="15268"/>
      <c r="J32" s="15269"/>
      <c r="K32" s="15270"/>
    </row>
    <row r="33" ht="22.5" customHeight="1">
      <c r="A33" s="15271"/>
      <c r="B33" s="15272"/>
      <c r="C33" s="15273" t="s">
        <v>26</v>
      </c>
      <c r="D33" s="4362">
        <v>0</v>
      </c>
      <c r="E33" s="15274"/>
      <c r="F33" s="15275"/>
      <c r="G33" s="15276"/>
      <c r="H33" s="15277"/>
      <c r="I33" s="15278"/>
      <c r="J33" s="15279"/>
      <c r="K33" s="15280"/>
    </row>
    <row r="34" ht="22.5" customHeight="1">
      <c r="A34" s="15281"/>
      <c r="B34" s="15282"/>
      <c r="C34" s="15283" t="s">
        <v>45</v>
      </c>
      <c r="D34" s="4362">
        <f>IF(D32=0,0,D33/D32)*100</f>
        <v>0</v>
      </c>
      <c r="E34" s="15284" t="s">
        <v>22</v>
      </c>
      <c r="F34" s="15285">
        <v>95</v>
      </c>
      <c r="G34" s="15286">
        <v>105</v>
      </c>
      <c r="H34" s="15287" t="s">
        <v>23</v>
      </c>
      <c r="I34" s="15288"/>
      <c r="J34" s="15289"/>
      <c r="K34" s="15290"/>
    </row>
    <row r="35" ht="22.5" customHeight="1">
      <c r="A35" s="15291" t="s">
        <v>52</v>
      </c>
      <c r="B35" s="15292"/>
      <c r="C35" s="15293"/>
      <c r="D35" s="15294"/>
      <c r="E35" s="15295"/>
      <c r="F35" s="15296"/>
      <c r="G35" s="15297"/>
      <c r="H35" s="15298"/>
      <c r="I35" s="15299"/>
      <c r="J35" s="15300"/>
      <c r="K35" s="15301"/>
    </row>
    <row r="36" ht="22.5" customHeight="1">
      <c r="A36" s="15302" t="s">
        <v>666</v>
      </c>
      <c r="B36" s="15303" t="s">
        <v>667</v>
      </c>
      <c r="C36" s="15304" t="s">
        <v>54</v>
      </c>
      <c r="D36" s="4362">
        <v>0</v>
      </c>
      <c r="E36" s="15305"/>
      <c r="F36" s="15306"/>
      <c r="G36" s="15307"/>
      <c r="H36" s="15308"/>
      <c r="I36" s="15309"/>
      <c r="J36" s="15310"/>
      <c r="K36" s="15311"/>
    </row>
    <row r="37" ht="22.5" customHeight="1">
      <c r="A37" s="15312"/>
      <c r="B37" s="15313"/>
      <c r="C37" s="15314" t="s">
        <v>26</v>
      </c>
      <c r="D37" s="4362">
        <v>0</v>
      </c>
      <c r="E37" s="15315"/>
      <c r="F37" s="15316"/>
      <c r="G37" s="15317"/>
      <c r="H37" s="15318"/>
      <c r="I37" s="15319"/>
      <c r="J37" s="15320"/>
      <c r="K37" s="15321"/>
    </row>
    <row r="38" ht="22.5" customHeight="1">
      <c r="A38" s="15322"/>
      <c r="B38" s="15323"/>
      <c r="C38" s="15324" t="s">
        <v>55</v>
      </c>
      <c r="D38" s="4362">
        <f>IF(D37=0,0,D36/D37)*100</f>
        <v>0</v>
      </c>
      <c r="E38" s="15325" t="s">
        <v>22</v>
      </c>
      <c r="F38" s="15326">
        <v>65</v>
      </c>
      <c r="G38" s="15327">
        <v>80</v>
      </c>
      <c r="H38" s="15328" t="s">
        <v>23</v>
      </c>
      <c r="I38" s="15329"/>
      <c r="J38" s="15330"/>
      <c r="K38" s="15331"/>
    </row>
    <row r="39" ht="22.5" customHeight="1">
      <c r="A39" s="15332" t="s">
        <v>668</v>
      </c>
      <c r="B39" s="15333" t="s">
        <v>655</v>
      </c>
      <c r="C39" s="15334" t="s">
        <v>54</v>
      </c>
      <c r="D39" s="4362">
        <v>0</v>
      </c>
      <c r="E39" s="15335"/>
      <c r="F39" s="15336"/>
      <c r="G39" s="15337"/>
      <c r="H39" s="15338"/>
      <c r="I39" s="15339"/>
      <c r="J39" s="15340"/>
      <c r="K39" s="15341"/>
    </row>
    <row r="40" ht="22.5" customHeight="1">
      <c r="A40" s="15342"/>
      <c r="B40" s="15343"/>
      <c r="C40" s="15344" t="s">
        <v>26</v>
      </c>
      <c r="D40" s="4362">
        <v>0</v>
      </c>
      <c r="E40" s="15345"/>
      <c r="F40" s="15346"/>
      <c r="G40" s="15347"/>
      <c r="H40" s="15348"/>
      <c r="I40" s="15349"/>
      <c r="J40" s="15350"/>
      <c r="K40" s="15351"/>
    </row>
    <row r="41" ht="22.5" customHeight="1">
      <c r="A41" s="15352"/>
      <c r="B41" s="15353"/>
      <c r="C41" s="15354" t="s">
        <v>55</v>
      </c>
      <c r="D41" s="5080">
        <f>IF(D40=0,0,D39/D40)*100</f>
        <v>0</v>
      </c>
      <c r="E41" s="15355" t="s">
        <v>22</v>
      </c>
      <c r="F41" s="15356">
        <v>65</v>
      </c>
      <c r="G41" s="15357">
        <v>80</v>
      </c>
      <c r="H41" s="15358" t="s">
        <v>23</v>
      </c>
      <c r="I41" s="15359"/>
      <c r="J41" s="15360"/>
      <c r="K41" s="15361"/>
    </row>
    <row r="42" ht="22.5" customHeight="1">
      <c r="A42" s="15362" t="s">
        <v>56</v>
      </c>
      <c r="B42" s="15363" t="s">
        <v>657</v>
      </c>
      <c r="C42" s="15364" t="s">
        <v>54</v>
      </c>
      <c r="D42" s="5091">
        <v>0</v>
      </c>
      <c r="E42" s="15365"/>
      <c r="F42" s="15366"/>
      <c r="G42" s="15367"/>
      <c r="H42" s="15368"/>
      <c r="I42" s="15369"/>
      <c r="J42" s="15370"/>
      <c r="K42" s="15371"/>
    </row>
    <row r="43" ht="22.5" customHeight="1">
      <c r="A43" s="15372"/>
      <c r="B43" s="15373"/>
      <c r="C43" s="15374" t="s">
        <v>57</v>
      </c>
      <c r="D43" s="4362">
        <v>0</v>
      </c>
      <c r="E43" s="15375"/>
      <c r="F43" s="15376"/>
      <c r="G43" s="15377"/>
      <c r="H43" s="15378"/>
      <c r="I43" s="15379"/>
      <c r="J43" s="15380"/>
      <c r="K43" s="15381"/>
    </row>
    <row r="44" ht="22.5" customHeight="1">
      <c r="A44" s="15382"/>
      <c r="B44" s="15383"/>
      <c r="C44" s="15384" t="s">
        <v>55</v>
      </c>
      <c r="D44" s="4362">
        <f>IF(D43=0,0,D42/D43)*100</f>
        <v>0</v>
      </c>
      <c r="E44" s="15385"/>
      <c r="F44" s="15386"/>
      <c r="G44" s="15387"/>
      <c r="H44" s="15388"/>
      <c r="I44" s="15389"/>
      <c r="J44" s="15390"/>
      <c r="K44" s="15391"/>
    </row>
    <row r="45" ht="22.5" customHeight="1">
      <c r="A45" s="15392" t="s">
        <v>669</v>
      </c>
      <c r="B45" s="15393" t="s">
        <v>670</v>
      </c>
      <c r="C45" s="15394" t="s">
        <v>54</v>
      </c>
      <c r="D45" s="4362">
        <v>0</v>
      </c>
      <c r="E45" s="15395"/>
      <c r="F45" s="15396"/>
      <c r="G45" s="15397"/>
      <c r="H45" s="15398"/>
      <c r="I45" s="15399"/>
      <c r="J45" s="15400"/>
      <c r="K45" s="15401"/>
    </row>
    <row r="46" ht="22.5" customHeight="1">
      <c r="A46" s="15402"/>
      <c r="B46" s="15403"/>
      <c r="C46" s="15404" t="s">
        <v>26</v>
      </c>
      <c r="D46" s="4362">
        <v>0</v>
      </c>
      <c r="E46" s="15405"/>
      <c r="F46" s="15406"/>
      <c r="G46" s="15407"/>
      <c r="H46" s="15408"/>
      <c r="I46" s="15409"/>
      <c r="J46" s="15410"/>
      <c r="K46" s="15411"/>
    </row>
    <row r="47" ht="22.5" customHeight="1">
      <c r="A47" s="15412"/>
      <c r="B47" s="15413"/>
      <c r="C47" s="15414" t="s">
        <v>55</v>
      </c>
      <c r="D47" s="4362">
        <f>IF(D46=0,0,D45/D46)*100</f>
        <v>0</v>
      </c>
      <c r="E47" s="15415" t="s">
        <v>22</v>
      </c>
      <c r="F47" s="15416">
        <v>65</v>
      </c>
      <c r="G47" s="15417">
        <v>80</v>
      </c>
      <c r="H47" s="15418" t="s">
        <v>23</v>
      </c>
      <c r="I47" s="15419"/>
      <c r="J47" s="15420"/>
      <c r="K47" s="15421"/>
    </row>
    <row r="48" ht="22.5" customHeight="1">
      <c r="A48" s="15422" t="s">
        <v>671</v>
      </c>
      <c r="B48" s="15423" t="s">
        <v>670</v>
      </c>
      <c r="C48" s="15424" t="s">
        <v>54</v>
      </c>
      <c r="D48" s="4362">
        <v>0</v>
      </c>
      <c r="E48" s="15425"/>
      <c r="F48" s="15426"/>
      <c r="G48" s="15427"/>
      <c r="H48" s="15428"/>
      <c r="I48" s="15429"/>
      <c r="J48" s="15430"/>
      <c r="K48" s="15431"/>
    </row>
    <row r="49" ht="22.5" customHeight="1">
      <c r="A49" s="15432"/>
      <c r="B49" s="15433"/>
      <c r="C49" s="15434" t="s">
        <v>26</v>
      </c>
      <c r="D49" s="4362">
        <v>0</v>
      </c>
      <c r="E49" s="15435"/>
      <c r="F49" s="15436"/>
      <c r="G49" s="15437"/>
      <c r="H49" s="15438"/>
      <c r="I49" s="15439"/>
      <c r="J49" s="15440"/>
      <c r="K49" s="15441"/>
    </row>
    <row r="50" ht="22.5" customHeight="1">
      <c r="A50" s="15442"/>
      <c r="B50" s="15443"/>
      <c r="C50" s="15444" t="s">
        <v>55</v>
      </c>
      <c r="D50" s="5080">
        <f>IF(D49=0,0,D48/D49)*100</f>
        <v>0</v>
      </c>
      <c r="E50" s="15445" t="s">
        <v>22</v>
      </c>
      <c r="F50" s="15446">
        <v>65</v>
      </c>
      <c r="G50" s="15447">
        <v>80</v>
      </c>
      <c r="H50" s="15448" t="s">
        <v>23</v>
      </c>
      <c r="I50" s="15449"/>
      <c r="J50" s="15450"/>
      <c r="K50" s="15451"/>
    </row>
    <row r="51" ht="22.5" customHeight="1">
      <c r="A51" s="15452" t="s">
        <v>672</v>
      </c>
      <c r="B51" s="15453" t="s">
        <v>663</v>
      </c>
      <c r="C51" s="15454" t="s">
        <v>54</v>
      </c>
      <c r="D51" s="5091">
        <v>0</v>
      </c>
      <c r="E51" s="15455"/>
      <c r="F51" s="15456"/>
      <c r="G51" s="15457"/>
      <c r="H51" s="15458"/>
      <c r="I51" s="15459"/>
      <c r="J51" s="15460"/>
      <c r="K51" s="15461"/>
    </row>
    <row r="52" ht="22.5" customHeight="1">
      <c r="A52" s="15462"/>
      <c r="B52" s="15463"/>
      <c r="C52" s="15464" t="s">
        <v>26</v>
      </c>
      <c r="D52" s="4362">
        <v>0</v>
      </c>
      <c r="E52" s="15465"/>
      <c r="F52" s="15466"/>
      <c r="G52" s="15467"/>
      <c r="H52" s="15468"/>
      <c r="I52" s="15469"/>
      <c r="J52" s="15470"/>
      <c r="K52" s="15471"/>
    </row>
    <row r="53" ht="22.5" customHeight="1">
      <c r="A53" s="15472"/>
      <c r="B53" s="15473"/>
      <c r="C53" s="15474" t="s">
        <v>55</v>
      </c>
      <c r="D53" s="4362">
        <f>IF(D52=0,0,D51/D52)*100</f>
        <v>0</v>
      </c>
      <c r="E53" s="15475" t="s">
        <v>22</v>
      </c>
      <c r="F53" s="15476">
        <v>65</v>
      </c>
      <c r="G53" s="15477">
        <v>80</v>
      </c>
      <c r="H53" s="15478" t="s">
        <v>23</v>
      </c>
      <c r="I53" s="15479"/>
      <c r="J53" s="15480"/>
      <c r="K53" s="15481"/>
    </row>
    <row r="54" ht="22.5" customHeight="1">
      <c r="A54" s="15482" t="s">
        <v>673</v>
      </c>
      <c r="B54" s="15483" t="s">
        <v>665</v>
      </c>
      <c r="C54" s="15484" t="s">
        <v>54</v>
      </c>
      <c r="D54" s="4362">
        <v>0</v>
      </c>
      <c r="E54" s="15485"/>
      <c r="F54" s="15486"/>
      <c r="G54" s="15487"/>
      <c r="H54" s="15488"/>
      <c r="I54" s="15489"/>
      <c r="J54" s="15490"/>
      <c r="K54" s="15491"/>
    </row>
    <row r="55" ht="22.5" customHeight="1">
      <c r="A55" s="15492"/>
      <c r="B55" s="15493"/>
      <c r="C55" s="15494" t="s">
        <v>26</v>
      </c>
      <c r="D55" s="4362">
        <v>0</v>
      </c>
      <c r="E55" s="15495"/>
      <c r="F55" s="15496"/>
      <c r="G55" s="15497"/>
      <c r="H55" s="15498"/>
      <c r="I55" s="15499"/>
      <c r="J55" s="15500"/>
      <c r="K55" s="15501"/>
    </row>
    <row r="56" ht="22.5" customHeight="1">
      <c r="A56" s="15502"/>
      <c r="B56" s="15503"/>
      <c r="C56" s="15504" t="s">
        <v>55</v>
      </c>
      <c r="D56" s="4362">
        <f>IF(D55=0,0,D54/D55)*100</f>
        <v>0</v>
      </c>
      <c r="E56" s="15505" t="s">
        <v>22</v>
      </c>
      <c r="F56" s="15506">
        <v>65</v>
      </c>
      <c r="G56" s="15507">
        <v>80</v>
      </c>
      <c r="H56" s="15508" t="s">
        <v>23</v>
      </c>
      <c r="I56" s="15509"/>
      <c r="J56" s="15510"/>
      <c r="K56" s="15511"/>
    </row>
    <row r="57" ht="22.5" customHeight="1">
      <c r="A57" s="15512" t="s">
        <v>60</v>
      </c>
      <c r="B57" s="15513" t="s">
        <v>674</v>
      </c>
      <c r="C57" s="15514" t="s">
        <v>54</v>
      </c>
      <c r="D57" s="4362">
        <v>0</v>
      </c>
      <c r="E57" s="15515"/>
      <c r="F57" s="15516"/>
      <c r="G57" s="15517"/>
      <c r="H57" s="15518"/>
      <c r="I57" s="15519"/>
      <c r="J57" s="15520"/>
      <c r="K57" s="15521"/>
    </row>
    <row r="58" ht="22.5" customHeight="1">
      <c r="A58" s="15522"/>
      <c r="B58" s="15523"/>
      <c r="C58" s="15524" t="s">
        <v>26</v>
      </c>
      <c r="D58" s="4362">
        <v>0</v>
      </c>
      <c r="E58" s="15525"/>
      <c r="F58" s="15526"/>
      <c r="G58" s="15527"/>
      <c r="H58" s="15528"/>
      <c r="I58" s="15529"/>
      <c r="J58" s="15530"/>
      <c r="K58" s="15531"/>
    </row>
    <row r="59" ht="22.5" customHeight="1">
      <c r="A59" s="15532"/>
      <c r="B59" s="15533"/>
      <c r="C59" s="15534" t="s">
        <v>55</v>
      </c>
      <c r="D59" s="4362">
        <f>IF(D58=0,0,D57/D58)*100</f>
        <v>0</v>
      </c>
      <c r="E59" s="15535" t="s">
        <v>22</v>
      </c>
      <c r="F59" s="15536">
        <v>90</v>
      </c>
      <c r="G59" s="15537">
        <v>105</v>
      </c>
      <c r="H59" s="15538" t="s">
        <v>23</v>
      </c>
      <c r="I59" s="15539"/>
      <c r="J59" s="15540"/>
      <c r="K59" s="15541"/>
    </row>
    <row r="60" ht="22.5" customHeight="1">
      <c r="A60" s="15542" t="s">
        <v>73</v>
      </c>
      <c r="B60" s="15543" t="s">
        <v>675</v>
      </c>
      <c r="C60" s="15544" t="s">
        <v>54</v>
      </c>
      <c r="D60" s="4362">
        <v>0</v>
      </c>
      <c r="E60" s="15545"/>
      <c r="F60" s="15546"/>
      <c r="G60" s="15547"/>
      <c r="H60" s="15548"/>
      <c r="I60" s="15549"/>
      <c r="J60" s="15550"/>
      <c r="K60" s="15551"/>
    </row>
    <row r="61" ht="22.5" customHeight="1">
      <c r="A61" s="15552"/>
      <c r="B61" s="15553"/>
      <c r="C61" s="15554" t="s">
        <v>26</v>
      </c>
      <c r="D61" s="4362">
        <v>0</v>
      </c>
      <c r="E61" s="15555"/>
      <c r="F61" s="15556"/>
      <c r="G61" s="15557"/>
      <c r="H61" s="15558"/>
      <c r="I61" s="15559"/>
      <c r="J61" s="15560"/>
      <c r="K61" s="15561"/>
    </row>
    <row r="62" ht="22.5" customHeight="1">
      <c r="A62" s="15562"/>
      <c r="B62" s="15563"/>
      <c r="C62" s="15564" t="s">
        <v>55</v>
      </c>
      <c r="D62" s="4362">
        <f>IF(D61=0,0,D60/D61)*100</f>
        <v>0</v>
      </c>
      <c r="E62" s="15565" t="s">
        <v>22</v>
      </c>
      <c r="F62" s="15566">
        <v>90</v>
      </c>
      <c r="G62" s="15567">
        <v>105</v>
      </c>
      <c r="H62" s="15568" t="s">
        <v>23</v>
      </c>
      <c r="I62" s="15569"/>
      <c r="J62" s="15570"/>
      <c r="K62" s="15571"/>
    </row>
    <row r="63" ht="22.5" customHeight="1">
      <c r="A63" s="15572" t="s">
        <v>77</v>
      </c>
      <c r="B63" s="15573" t="s">
        <v>676</v>
      </c>
      <c r="C63" s="15574" t="s">
        <v>54</v>
      </c>
      <c r="D63" s="4362">
        <v>0</v>
      </c>
      <c r="E63" s="15575"/>
      <c r="F63" s="15576"/>
      <c r="G63" s="15577"/>
      <c r="H63" s="15578"/>
      <c r="I63" s="15579"/>
      <c r="J63" s="15580"/>
      <c r="K63" s="15581"/>
    </row>
    <row r="64" ht="22.5" customHeight="1">
      <c r="A64" s="15582"/>
      <c r="B64" s="15583"/>
      <c r="C64" s="15584" t="s">
        <v>26</v>
      </c>
      <c r="D64" s="4362">
        <v>0</v>
      </c>
      <c r="E64" s="15585"/>
      <c r="F64" s="15586"/>
      <c r="G64" s="15587"/>
      <c r="H64" s="15588"/>
      <c r="I64" s="15589"/>
      <c r="J64" s="15590"/>
      <c r="K64" s="15591"/>
    </row>
    <row r="65" ht="22.5" customHeight="1">
      <c r="A65" s="15592"/>
      <c r="B65" s="15593"/>
      <c r="C65" s="15594" t="s">
        <v>55</v>
      </c>
      <c r="D65" s="4362">
        <f>IF(D64=0,0,D63/D64)*100</f>
        <v>0</v>
      </c>
      <c r="E65" s="15595" t="s">
        <v>22</v>
      </c>
      <c r="F65" s="15596">
        <v>65</v>
      </c>
      <c r="G65" s="15597">
        <v>80</v>
      </c>
      <c r="H65" s="15598" t="s">
        <v>23</v>
      </c>
      <c r="I65" s="15599"/>
      <c r="J65" s="15600"/>
      <c r="K65" s="15601"/>
    </row>
    <row r="66" ht="22.5" customHeight="1">
      <c r="A66" s="15602" t="s">
        <v>677</v>
      </c>
      <c r="B66" s="15603" t="s">
        <v>678</v>
      </c>
      <c r="C66" s="15604" t="s">
        <v>54</v>
      </c>
      <c r="D66" s="4362">
        <v>0</v>
      </c>
      <c r="E66" s="15605"/>
      <c r="F66" s="15606"/>
      <c r="G66" s="15607"/>
      <c r="H66" s="15608"/>
      <c r="I66" s="15609"/>
      <c r="J66" s="15610"/>
      <c r="K66" s="15611"/>
    </row>
    <row r="67" ht="22.5" customHeight="1">
      <c r="A67" s="15612"/>
      <c r="B67" s="15613"/>
      <c r="C67" s="15614" t="s">
        <v>26</v>
      </c>
      <c r="D67" s="4362">
        <v>0</v>
      </c>
      <c r="E67" s="15615"/>
      <c r="F67" s="15616"/>
      <c r="G67" s="15617"/>
      <c r="H67" s="15618"/>
      <c r="I67" s="15619"/>
      <c r="J67" s="15620"/>
      <c r="K67" s="15621"/>
    </row>
    <row r="68" ht="22.5" customHeight="1">
      <c r="A68" s="15622"/>
      <c r="B68" s="15623"/>
      <c r="C68" s="15624" t="s">
        <v>55</v>
      </c>
      <c r="D68" s="4362">
        <f>IF(D67=0,0,D66/D67)*100</f>
        <v>0</v>
      </c>
      <c r="E68" s="15625" t="s">
        <v>22</v>
      </c>
      <c r="F68" s="15626">
        <v>70</v>
      </c>
      <c r="G68" s="15627">
        <v>95</v>
      </c>
      <c r="H68" s="15628" t="s">
        <v>23</v>
      </c>
      <c r="I68" s="15629"/>
      <c r="J68" s="15630"/>
      <c r="K68" s="15631"/>
    </row>
    <row r="69" ht="22.5" customHeight="1">
      <c r="A69" s="15632" t="s">
        <v>81</v>
      </c>
      <c r="B69" s="15633"/>
      <c r="C69" s="15634"/>
      <c r="D69" s="15635"/>
      <c r="E69" s="15636"/>
      <c r="F69" s="15637"/>
      <c r="G69" s="15638"/>
      <c r="H69" s="15639"/>
      <c r="I69" s="15640"/>
      <c r="J69" s="15641"/>
      <c r="K69" s="15642"/>
    </row>
    <row r="70" ht="22.5" customHeight="1">
      <c r="A70" s="15643" t="s">
        <v>679</v>
      </c>
      <c r="B70" s="15644" t="s">
        <v>667</v>
      </c>
      <c r="C70" s="15645" t="s">
        <v>84</v>
      </c>
      <c r="D70" s="4362">
        <v>0</v>
      </c>
      <c r="E70" s="15646"/>
      <c r="F70" s="15647"/>
      <c r="G70" s="15648"/>
      <c r="H70" s="15649"/>
      <c r="I70" s="15650"/>
      <c r="J70" s="15651"/>
      <c r="K70" s="15652"/>
    </row>
    <row r="71" ht="22.5" customHeight="1">
      <c r="A71" s="15653"/>
      <c r="B71" s="15654"/>
      <c r="C71" s="15655" t="s">
        <v>26</v>
      </c>
      <c r="D71" s="4362">
        <v>0</v>
      </c>
      <c r="E71" s="15656"/>
      <c r="F71" s="15657"/>
      <c r="G71" s="15658"/>
      <c r="H71" s="15659"/>
      <c r="I71" s="15660"/>
      <c r="J71" s="15661"/>
      <c r="K71" s="15662"/>
    </row>
    <row r="72" ht="22.5" customHeight="1">
      <c r="A72" s="15663"/>
      <c r="B72" s="15664"/>
      <c r="C72" s="15665" t="s">
        <v>85</v>
      </c>
      <c r="D72" s="4362">
        <f>IF(D70=0,0,D71/D70-1)*100</f>
        <v>0</v>
      </c>
      <c r="E72" s="15666" t="s">
        <v>22</v>
      </c>
      <c r="F72" s="15667">
        <v>5</v>
      </c>
      <c r="G72" s="15668">
        <v>20</v>
      </c>
      <c r="H72" s="15669" t="s">
        <v>23</v>
      </c>
      <c r="I72" s="15670"/>
      <c r="J72" s="15671"/>
      <c r="K72" s="15672"/>
    </row>
    <row r="73" ht="22.5" customHeight="1">
      <c r="A73" s="15673" t="s">
        <v>680</v>
      </c>
      <c r="B73" s="15674" t="s">
        <v>653</v>
      </c>
      <c r="C73" s="15675" t="s">
        <v>84</v>
      </c>
      <c r="D73" s="4362">
        <v>0</v>
      </c>
      <c r="E73" s="15676"/>
      <c r="F73" s="15677"/>
      <c r="G73" s="15678"/>
      <c r="H73" s="15679"/>
      <c r="I73" s="15680"/>
      <c r="J73" s="15681"/>
      <c r="K73" s="15682"/>
    </row>
    <row r="74" ht="22.5" customHeight="1">
      <c r="A74" s="15683"/>
      <c r="B74" s="15684"/>
      <c r="C74" s="15685" t="s">
        <v>26</v>
      </c>
      <c r="D74" s="4362">
        <v>0</v>
      </c>
      <c r="E74" s="15686"/>
      <c r="F74" s="15687"/>
      <c r="G74" s="15688"/>
      <c r="H74" s="15689"/>
      <c r="I74" s="15690"/>
      <c r="J74" s="15691"/>
      <c r="K74" s="15692"/>
    </row>
    <row r="75" ht="22.5" customHeight="1">
      <c r="A75" s="15693"/>
      <c r="B75" s="15694"/>
      <c r="C75" s="15695" t="s">
        <v>85</v>
      </c>
      <c r="D75" s="4362">
        <f>IF(D73=0,0,D74/D73-1)*100</f>
        <v>0</v>
      </c>
      <c r="E75" s="15696" t="s">
        <v>22</v>
      </c>
      <c r="F75" s="15697">
        <v>2</v>
      </c>
      <c r="G75" s="15698">
        <v>20</v>
      </c>
      <c r="H75" s="15699" t="s">
        <v>23</v>
      </c>
      <c r="I75" s="15700"/>
      <c r="J75" s="15701"/>
      <c r="K75" s="15702"/>
    </row>
    <row r="76" ht="22.5" customHeight="1">
      <c r="A76" s="15703" t="s">
        <v>681</v>
      </c>
      <c r="B76" s="15704" t="s">
        <v>655</v>
      </c>
      <c r="C76" s="15705" t="s">
        <v>84</v>
      </c>
      <c r="D76" s="4362">
        <v>0</v>
      </c>
      <c r="E76" s="15706"/>
      <c r="F76" s="15707"/>
      <c r="G76" s="15708"/>
      <c r="H76" s="15709"/>
      <c r="I76" s="15710"/>
      <c r="J76" s="15711"/>
      <c r="K76" s="15712"/>
    </row>
    <row r="77" ht="22.5" customHeight="1">
      <c r="A77" s="15713"/>
      <c r="B77" s="15714"/>
      <c r="C77" s="15715" t="s">
        <v>26</v>
      </c>
      <c r="D77" s="4362">
        <v>0</v>
      </c>
      <c r="E77" s="15716"/>
      <c r="F77" s="15717"/>
      <c r="G77" s="15718"/>
      <c r="H77" s="15719"/>
      <c r="I77" s="15720"/>
      <c r="J77" s="15721"/>
      <c r="K77" s="15722"/>
    </row>
    <row r="78" ht="22.5" customHeight="1">
      <c r="A78" s="15723"/>
      <c r="B78" s="15724"/>
      <c r="C78" s="15725" t="s">
        <v>85</v>
      </c>
      <c r="D78" s="5080">
        <f>IF(D76=0,0,D77/D76-1)*100</f>
        <v>0</v>
      </c>
      <c r="E78" s="15726" t="s">
        <v>22</v>
      </c>
      <c r="F78" s="15727">
        <v>5</v>
      </c>
      <c r="G78" s="15728">
        <v>20</v>
      </c>
      <c r="H78" s="15729" t="s">
        <v>23</v>
      </c>
      <c r="I78" s="15730"/>
      <c r="J78" s="15731"/>
      <c r="K78" s="15732"/>
    </row>
    <row r="79" ht="22.5" customHeight="1">
      <c r="A79" s="15733" t="s">
        <v>86</v>
      </c>
      <c r="B79" s="15734" t="s">
        <v>657</v>
      </c>
      <c r="C79" s="15735" t="s">
        <v>84</v>
      </c>
      <c r="D79" s="5091">
        <v>0</v>
      </c>
      <c r="E79" s="15736"/>
      <c r="F79" s="15737"/>
      <c r="G79" s="15738"/>
      <c r="H79" s="15739"/>
      <c r="I79" s="15740"/>
      <c r="J79" s="15741"/>
      <c r="K79" s="15742"/>
    </row>
    <row r="80" ht="22.5" customHeight="1">
      <c r="A80" s="15743"/>
      <c r="B80" s="15744"/>
      <c r="C80" s="15745" t="s">
        <v>26</v>
      </c>
      <c r="D80" s="4362">
        <v>0</v>
      </c>
      <c r="E80" s="15746"/>
      <c r="F80" s="15747"/>
      <c r="G80" s="15748"/>
      <c r="H80" s="15749"/>
      <c r="I80" s="15750"/>
      <c r="J80" s="15751"/>
      <c r="K80" s="15752"/>
    </row>
    <row r="81" ht="22.5" customHeight="1">
      <c r="A81" s="15753"/>
      <c r="B81" s="15754"/>
      <c r="C81" s="15755" t="s">
        <v>85</v>
      </c>
      <c r="D81" s="4362">
        <f>IF(D79=0,0,D80/D79-1)*100</f>
        <v>0</v>
      </c>
      <c r="E81" s="15756"/>
      <c r="F81" s="15757"/>
      <c r="G81" s="15758"/>
      <c r="H81" s="15759"/>
      <c r="I81" s="15760"/>
      <c r="J81" s="15761"/>
      <c r="K81" s="15762"/>
    </row>
    <row r="82" ht="22.5" customHeight="1">
      <c r="A82" s="15763" t="s">
        <v>682</v>
      </c>
      <c r="B82" s="15764" t="s">
        <v>670</v>
      </c>
      <c r="C82" s="15765" t="s">
        <v>84</v>
      </c>
      <c r="D82" s="4362">
        <v>0</v>
      </c>
      <c r="E82" s="15766"/>
      <c r="F82" s="15767"/>
      <c r="G82" s="15768"/>
      <c r="H82" s="15769"/>
      <c r="I82" s="15770"/>
      <c r="J82" s="15771"/>
      <c r="K82" s="15772"/>
    </row>
    <row r="83" ht="22.5" customHeight="1">
      <c r="A83" s="15773"/>
      <c r="B83" s="15774"/>
      <c r="C83" s="15775" t="s">
        <v>26</v>
      </c>
      <c r="D83" s="4362">
        <v>0</v>
      </c>
      <c r="E83" s="15776"/>
      <c r="F83" s="15777"/>
      <c r="G83" s="15778"/>
      <c r="H83" s="15779"/>
      <c r="I83" s="15780"/>
      <c r="J83" s="15781"/>
      <c r="K83" s="15782"/>
    </row>
    <row r="84" ht="22.5" customHeight="1">
      <c r="A84" s="15783"/>
      <c r="B84" s="15784"/>
      <c r="C84" s="15785" t="s">
        <v>85</v>
      </c>
      <c r="D84" s="4362">
        <f>IF(D82=0,0,D83/D82-1)*100</f>
        <v>0</v>
      </c>
      <c r="E84" s="15786" t="s">
        <v>22</v>
      </c>
      <c r="F84" s="15787">
        <v>0</v>
      </c>
      <c r="G84" s="15788">
        <v>20</v>
      </c>
      <c r="H84" s="15789" t="s">
        <v>23</v>
      </c>
      <c r="I84" s="15790"/>
      <c r="J84" s="15791"/>
      <c r="K84" s="15792"/>
    </row>
    <row r="85" ht="22.5" customHeight="1">
      <c r="A85" s="15793" t="s">
        <v>683</v>
      </c>
      <c r="B85" s="15794" t="s">
        <v>670</v>
      </c>
      <c r="C85" s="15795" t="s">
        <v>84</v>
      </c>
      <c r="D85" s="4362">
        <v>0</v>
      </c>
      <c r="E85" s="15796"/>
      <c r="F85" s="15797"/>
      <c r="G85" s="15798"/>
      <c r="H85" s="15799"/>
      <c r="I85" s="15800"/>
      <c r="J85" s="15801"/>
      <c r="K85" s="15802"/>
    </row>
    <row r="86" ht="22.5" customHeight="1">
      <c r="A86" s="15803"/>
      <c r="B86" s="15804"/>
      <c r="C86" s="15805" t="s">
        <v>26</v>
      </c>
      <c r="D86" s="4362">
        <v>0</v>
      </c>
      <c r="E86" s="15806"/>
      <c r="F86" s="15807"/>
      <c r="G86" s="15808"/>
      <c r="H86" s="15809"/>
      <c r="I86" s="15810"/>
      <c r="J86" s="15811"/>
      <c r="K86" s="15812"/>
    </row>
    <row r="87" ht="22.5" customHeight="1">
      <c r="A87" s="15813"/>
      <c r="B87" s="15814"/>
      <c r="C87" s="15815" t="s">
        <v>85</v>
      </c>
      <c r="D87" s="5080">
        <f>IF(D85=0,0,D86/D85-1)*100</f>
        <v>0</v>
      </c>
      <c r="E87" s="15816" t="s">
        <v>22</v>
      </c>
      <c r="F87" s="15817">
        <v>0</v>
      </c>
      <c r="G87" s="15818">
        <v>20</v>
      </c>
      <c r="H87" s="15819" t="s">
        <v>23</v>
      </c>
      <c r="I87" s="15820"/>
      <c r="J87" s="15821"/>
      <c r="K87" s="15822"/>
    </row>
    <row r="88" ht="22.5" customHeight="1">
      <c r="A88" s="15823" t="s">
        <v>684</v>
      </c>
      <c r="B88" s="15824" t="s">
        <v>663</v>
      </c>
      <c r="C88" s="15825" t="s">
        <v>84</v>
      </c>
      <c r="D88" s="5091">
        <v>0</v>
      </c>
      <c r="E88" s="15826"/>
      <c r="F88" s="15827"/>
      <c r="G88" s="15828"/>
      <c r="H88" s="15829"/>
      <c r="I88" s="15830"/>
      <c r="J88" s="15831"/>
      <c r="K88" s="15832"/>
    </row>
    <row r="89" ht="22.5" customHeight="1">
      <c r="A89" s="15833"/>
      <c r="B89" s="15834"/>
      <c r="C89" s="15835" t="s">
        <v>26</v>
      </c>
      <c r="D89" s="4362">
        <v>0</v>
      </c>
      <c r="E89" s="15836"/>
      <c r="F89" s="15837"/>
      <c r="G89" s="15838"/>
      <c r="H89" s="15839"/>
      <c r="I89" s="15840"/>
      <c r="J89" s="15841"/>
      <c r="K89" s="15842"/>
    </row>
    <row r="90" ht="22.5" customHeight="1">
      <c r="A90" s="15843"/>
      <c r="B90" s="15844"/>
      <c r="C90" s="15845" t="s">
        <v>85</v>
      </c>
      <c r="D90" s="4362">
        <f>IF(D88=0,0,D89/D88-1)*100</f>
        <v>0</v>
      </c>
      <c r="E90" s="15846" t="s">
        <v>22</v>
      </c>
      <c r="F90" s="15847">
        <v>0</v>
      </c>
      <c r="G90" s="15848">
        <v>20</v>
      </c>
      <c r="H90" s="15849" t="s">
        <v>23</v>
      </c>
      <c r="I90" s="15850"/>
      <c r="J90" s="15851"/>
      <c r="K90" s="15852"/>
    </row>
    <row r="91" ht="22.5" customHeight="1">
      <c r="A91" s="15853" t="s">
        <v>685</v>
      </c>
      <c r="B91" s="15854" t="s">
        <v>665</v>
      </c>
      <c r="C91" s="15855" t="s">
        <v>84</v>
      </c>
      <c r="D91" s="4362">
        <v>0</v>
      </c>
      <c r="E91" s="15856"/>
      <c r="F91" s="15857"/>
      <c r="G91" s="15858"/>
      <c r="H91" s="15859"/>
      <c r="I91" s="15860"/>
      <c r="J91" s="15861"/>
      <c r="K91" s="15862"/>
    </row>
    <row r="92" ht="22.5" customHeight="1">
      <c r="A92" s="15863"/>
      <c r="B92" s="15864"/>
      <c r="C92" s="15865" t="s">
        <v>26</v>
      </c>
      <c r="D92" s="4362">
        <v>0</v>
      </c>
      <c r="E92" s="15866"/>
      <c r="F92" s="15867"/>
      <c r="G92" s="15868"/>
      <c r="H92" s="15869"/>
      <c r="I92" s="15870"/>
      <c r="J92" s="15871"/>
      <c r="K92" s="15872"/>
    </row>
    <row r="93" ht="22.5" customHeight="1">
      <c r="A93" s="15873"/>
      <c r="B93" s="15874"/>
      <c r="C93" s="15875" t="s">
        <v>85</v>
      </c>
      <c r="D93" s="4362">
        <f>IF(D91=0,0,D92/D91-1)*100</f>
        <v>0</v>
      </c>
      <c r="E93" s="15876" t="s">
        <v>22</v>
      </c>
      <c r="F93" s="15877">
        <v>0</v>
      </c>
      <c r="G93" s="15878">
        <v>20</v>
      </c>
      <c r="H93" s="15879" t="s">
        <v>23</v>
      </c>
      <c r="I93" s="15880"/>
      <c r="J93" s="15881"/>
      <c r="K93" s="15882"/>
    </row>
    <row r="94" ht="22.5" customHeight="1">
      <c r="A94" s="15883" t="s">
        <v>365</v>
      </c>
      <c r="B94" s="15884" t="s">
        <v>674</v>
      </c>
      <c r="C94" s="15885" t="s">
        <v>84</v>
      </c>
      <c r="D94" s="4362">
        <v>0</v>
      </c>
      <c r="E94" s="15886"/>
      <c r="F94" s="15887"/>
      <c r="G94" s="15888"/>
      <c r="H94" s="15889"/>
      <c r="I94" s="15890"/>
      <c r="J94" s="15891"/>
      <c r="K94" s="15892"/>
    </row>
    <row r="95" ht="22.5" customHeight="1">
      <c r="A95" s="15893"/>
      <c r="B95" s="15894"/>
      <c r="C95" s="15895" t="s">
        <v>26</v>
      </c>
      <c r="D95" s="4362">
        <v>0</v>
      </c>
      <c r="E95" s="15896"/>
      <c r="F95" s="15897"/>
      <c r="G95" s="15898"/>
      <c r="H95" s="15899"/>
      <c r="I95" s="15900"/>
      <c r="J95" s="15901"/>
      <c r="K95" s="15902"/>
    </row>
    <row r="96" ht="22.5" customHeight="1">
      <c r="A96" s="15903"/>
      <c r="B96" s="15904"/>
      <c r="C96" s="15905" t="s">
        <v>85</v>
      </c>
      <c r="D96" s="4362">
        <f>IF(D94=0,0,D95/D94-1)*100</f>
        <v>0</v>
      </c>
      <c r="E96" s="15906" t="s">
        <v>22</v>
      </c>
      <c r="F96" s="15907">
        <v>0</v>
      </c>
      <c r="G96" s="15908">
        <v>10</v>
      </c>
      <c r="H96" s="15909" t="s">
        <v>23</v>
      </c>
      <c r="I96" s="15910"/>
      <c r="J96" s="15911"/>
      <c r="K96" s="15912"/>
    </row>
    <row r="97" ht="22.5" customHeight="1">
      <c r="A97" s="15913" t="s">
        <v>367</v>
      </c>
      <c r="B97" s="15914" t="s">
        <v>675</v>
      </c>
      <c r="C97" s="15915" t="s">
        <v>84</v>
      </c>
      <c r="D97" s="4362">
        <v>0</v>
      </c>
      <c r="E97" s="15916"/>
      <c r="F97" s="15917"/>
      <c r="G97" s="15918"/>
      <c r="H97" s="15919"/>
      <c r="I97" s="15920"/>
      <c r="J97" s="15921"/>
      <c r="K97" s="15922"/>
    </row>
    <row r="98" ht="22.5" customHeight="1">
      <c r="A98" s="15923"/>
      <c r="B98" s="15924"/>
      <c r="C98" s="15925" t="s">
        <v>26</v>
      </c>
      <c r="D98" s="4362">
        <v>0</v>
      </c>
      <c r="E98" s="15926"/>
      <c r="F98" s="15927"/>
      <c r="G98" s="15928"/>
      <c r="H98" s="15929"/>
      <c r="I98" s="15930"/>
      <c r="J98" s="15931"/>
      <c r="K98" s="15932"/>
    </row>
    <row r="99" ht="22.5" customHeight="1">
      <c r="A99" s="15933"/>
      <c r="B99" s="15934"/>
      <c r="C99" s="15935" t="s">
        <v>85</v>
      </c>
      <c r="D99" s="4362">
        <f>IF(D97=0,0,D98/D97-1)*100</f>
        <v>0</v>
      </c>
      <c r="E99" s="15936" t="s">
        <v>22</v>
      </c>
      <c r="F99" s="15937">
        <v>0</v>
      </c>
      <c r="G99" s="15938">
        <v>10</v>
      </c>
      <c r="H99" s="15939" t="s">
        <v>23</v>
      </c>
      <c r="I99" s="15940"/>
      <c r="J99" s="15941"/>
      <c r="K99" s="15942"/>
    </row>
    <row r="100" ht="22.5" customHeight="1">
      <c r="A100" s="15943" t="s">
        <v>368</v>
      </c>
      <c r="B100" s="15944" t="s">
        <v>676</v>
      </c>
      <c r="C100" s="15945" t="s">
        <v>84</v>
      </c>
      <c r="D100" s="4362">
        <v>0</v>
      </c>
      <c r="E100" s="15946"/>
      <c r="F100" s="15947"/>
      <c r="G100" s="15948"/>
      <c r="H100" s="15949"/>
      <c r="I100" s="15950"/>
      <c r="J100" s="15951"/>
      <c r="K100" s="15952"/>
    </row>
    <row r="101" ht="22.5" customHeight="1">
      <c r="A101" s="15953"/>
      <c r="B101" s="15954"/>
      <c r="C101" s="15955" t="s">
        <v>26</v>
      </c>
      <c r="D101" s="4362">
        <v>0</v>
      </c>
      <c r="E101" s="15956"/>
      <c r="F101" s="15957"/>
      <c r="G101" s="15958"/>
      <c r="H101" s="15959"/>
      <c r="I101" s="15960"/>
      <c r="J101" s="15961"/>
      <c r="K101" s="15962"/>
    </row>
    <row r="102" ht="22.5" customHeight="1">
      <c r="A102" s="15963"/>
      <c r="B102" s="15964"/>
      <c r="C102" s="15965" t="s">
        <v>85</v>
      </c>
      <c r="D102" s="4362">
        <f>IF(D100=0,0,D101/D100-1)*100</f>
        <v>0</v>
      </c>
      <c r="E102" s="15966" t="s">
        <v>22</v>
      </c>
      <c r="F102" s="15967">
        <v>5</v>
      </c>
      <c r="G102" s="15968">
        <v>20</v>
      </c>
      <c r="H102" s="15969" t="s">
        <v>23</v>
      </c>
      <c r="I102" s="15970"/>
      <c r="J102" s="15971"/>
      <c r="K102" s="15972"/>
    </row>
    <row r="103" ht="22.5" customHeight="1">
      <c r="A103" s="15973" t="s">
        <v>686</v>
      </c>
      <c r="B103" s="15974" t="s">
        <v>678</v>
      </c>
      <c r="C103" s="15975" t="s">
        <v>84</v>
      </c>
      <c r="D103" s="4362">
        <v>0</v>
      </c>
      <c r="E103" s="15976"/>
      <c r="F103" s="15977"/>
      <c r="G103" s="15978"/>
      <c r="H103" s="15979"/>
      <c r="I103" s="15980"/>
      <c r="J103" s="15981"/>
      <c r="K103" s="15982"/>
    </row>
    <row r="104" ht="22.5" customHeight="1">
      <c r="A104" s="15983"/>
      <c r="B104" s="15984"/>
      <c r="C104" s="15985" t="s">
        <v>26</v>
      </c>
      <c r="D104" s="4362">
        <v>0</v>
      </c>
      <c r="E104" s="15986"/>
      <c r="F104" s="15987"/>
      <c r="G104" s="15988"/>
      <c r="H104" s="15989"/>
      <c r="I104" s="15990"/>
      <c r="J104" s="15991"/>
      <c r="K104" s="15992"/>
    </row>
    <row r="105" ht="22.5" customHeight="1">
      <c r="A105" s="15993"/>
      <c r="B105" s="15994"/>
      <c r="C105" s="15995" t="s">
        <v>85</v>
      </c>
      <c r="D105" s="5080">
        <f>IF(D104=0,0,D104/D103-1)*100</f>
        <v>0</v>
      </c>
      <c r="E105" s="15996" t="s">
        <v>22</v>
      </c>
      <c r="F105" s="15997">
        <v>-20</v>
      </c>
      <c r="G105" s="15998">
        <v>20</v>
      </c>
      <c r="H105" s="15999" t="s">
        <v>23</v>
      </c>
      <c r="I105" s="16000"/>
      <c r="J105" s="16001"/>
      <c r="K105" s="16002"/>
    </row>
    <row r="106" ht="22.5" customHeight="1">
      <c r="A106" s="16003"/>
      <c r="B106" s="16004"/>
      <c r="C106" s="16005"/>
      <c r="D106" s="10114"/>
      <c r="E106" s="16006"/>
      <c r="F106" s="16007"/>
      <c r="G106" s="16008"/>
      <c r="H106" s="16009"/>
      <c r="I106" s="16010"/>
      <c r="J106" s="16011"/>
      <c r="K106" s="16012"/>
    </row>
  </sheetData>
  <mergeCells>
    <mergeCell ref="A1:K1"/>
    <mergeCell ref="A2:K2"/>
    <mergeCell ref="A4:A5"/>
    <mergeCell ref="B4:B5"/>
    <mergeCell ref="C4:C5"/>
    <mergeCell ref="D4:D5"/>
    <mergeCell ref="E4:E5"/>
    <mergeCell ref="F4:G4"/>
    <mergeCell ref="H4:H5"/>
    <mergeCell ref="I4:I5"/>
    <mergeCell ref="J4:J5"/>
    <mergeCell ref="K4:K5"/>
    <mergeCell ref="A6:I6"/>
    <mergeCell ref="A7:A9"/>
    <mergeCell ref="B7:B9"/>
    <mergeCell ref="A10:I10"/>
    <mergeCell ref="A11:A13"/>
    <mergeCell ref="B11:B13"/>
    <mergeCell ref="A14:A16"/>
    <mergeCell ref="B14:B16"/>
    <mergeCell ref="A17:A19"/>
    <mergeCell ref="B17:B19"/>
    <mergeCell ref="A20:A22"/>
    <mergeCell ref="B20:B22"/>
    <mergeCell ref="A23:A25"/>
    <mergeCell ref="B23:B25"/>
    <mergeCell ref="A26:A28"/>
    <mergeCell ref="B26:B28"/>
    <mergeCell ref="A29:A31"/>
    <mergeCell ref="B29:B31"/>
    <mergeCell ref="A32:A34"/>
    <mergeCell ref="B32:B34"/>
    <mergeCell ref="A35:I35"/>
    <mergeCell ref="A36:A38"/>
    <mergeCell ref="B36:B38"/>
    <mergeCell ref="A39:A41"/>
    <mergeCell ref="B39:B41"/>
    <mergeCell ref="A42:A44"/>
    <mergeCell ref="B42:B44"/>
    <mergeCell ref="A45:A47"/>
    <mergeCell ref="B45:B47"/>
    <mergeCell ref="A48:A50"/>
    <mergeCell ref="B48:B50"/>
    <mergeCell ref="A51:A53"/>
    <mergeCell ref="B51:B53"/>
    <mergeCell ref="A54:A56"/>
    <mergeCell ref="B54:B56"/>
    <mergeCell ref="A57:A59"/>
    <mergeCell ref="B57:B59"/>
    <mergeCell ref="A60:A62"/>
    <mergeCell ref="B60:B62"/>
    <mergeCell ref="A63:A65"/>
    <mergeCell ref="B63:B65"/>
    <mergeCell ref="A66:A68"/>
    <mergeCell ref="B66:B68"/>
    <mergeCell ref="A69:I69"/>
    <mergeCell ref="A70:A72"/>
    <mergeCell ref="B70:B72"/>
    <mergeCell ref="A73:A75"/>
    <mergeCell ref="B73:B75"/>
    <mergeCell ref="A76:A78"/>
    <mergeCell ref="B76:B78"/>
    <mergeCell ref="A79:A81"/>
    <mergeCell ref="B79:B81"/>
    <mergeCell ref="A82:A84"/>
    <mergeCell ref="B82:B84"/>
    <mergeCell ref="A85:A87"/>
    <mergeCell ref="B85:B87"/>
    <mergeCell ref="A88:A90"/>
    <mergeCell ref="B88:B90"/>
    <mergeCell ref="A91:A93"/>
    <mergeCell ref="B91:B93"/>
    <mergeCell ref="A94:A96"/>
    <mergeCell ref="B94:B96"/>
    <mergeCell ref="A97:A99"/>
    <mergeCell ref="B97:B99"/>
    <mergeCell ref="A100:A102"/>
    <mergeCell ref="B100:B102"/>
    <mergeCell ref="A103:A105"/>
    <mergeCell ref="B103:B105"/>
    <mergeCell ref="A106:I106"/>
  </mergeCells>
  <pageMargins left="1.18110236220472" right="1.18110236220472" top="1.18110236220472" bottom="1.18110236220472" header="0.51181" footer="0.51181"/>
  <pageSetup paperSize="9" pageOrder="overThenDown" orientation="portrait" errors="blank"/>
</worksheet>
</file>

<file path=xl/worksheets/sheet12.xml><?xml version="1.0" encoding="utf-8"?>
<worksheet xmlns="http://schemas.openxmlformats.org/spreadsheetml/2006/main" xmlns:r="http://schemas.openxmlformats.org/officeDocument/2006/relationships">
  <dimension ref="A1:K192"/>
  <sheetViews>
    <sheetView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3.4156862745098" style="16"/>
    <col min="3" max="3" width="22.8" style="16"/>
    <col min="4" max="4" width="22.8" style="16"/>
    <col min="5" max="5" width="5.73333333333333" style="16"/>
    <col min="6" max="6" width="10.3254901960784" style="16"/>
    <col min="7" max="7" width="12.7607843137255" style="16"/>
    <col min="8" max="8" width="7.02745098039216" style="16"/>
    <col min="9" max="9" width="30.4039215686274" style="16"/>
    <col min="10" max="10" width="30.4039215686274" style="16"/>
    <col min="11" max="11" width="30.4039215686274" style="16"/>
  </cols>
  <sheetData>
    <row r="1" ht="34.5" customHeight="1">
      <c r="A1" s="16013" t="s">
        <v>687</v>
      </c>
      <c r="B1" s="16014"/>
      <c r="C1" s="16015"/>
      <c r="D1" s="16016"/>
      <c r="E1" s="16017"/>
      <c r="F1" s="16018"/>
      <c r="G1" s="16019"/>
      <c r="H1" s="16020"/>
      <c r="I1" s="16021"/>
      <c r="J1" s="16022"/>
      <c r="K1" s="16023"/>
    </row>
    <row r="2" ht="16.5" customHeight="1">
      <c r="A2" s="16024"/>
      <c r="B2" s="16025"/>
      <c r="C2" s="16026"/>
      <c r="D2" s="16027"/>
      <c r="E2" s="16028"/>
      <c r="F2" s="16029"/>
      <c r="G2" s="16030"/>
      <c r="H2" s="16031"/>
      <c r="I2" s="16032"/>
      <c r="J2" s="16033"/>
      <c r="K2" s="16034" t="s">
        <v>688</v>
      </c>
    </row>
    <row r="3" ht="16.5" customHeight="1">
      <c r="A3" s="16035" t="s">
        <v>2</v>
      </c>
      <c r="B3" s="16036"/>
      <c r="C3" s="16037"/>
      <c r="D3" s="16038"/>
      <c r="E3" s="16039"/>
      <c r="F3" s="16040"/>
      <c r="G3" s="16041"/>
      <c r="H3" s="16042"/>
      <c r="I3" s="16043"/>
      <c r="J3" s="16044"/>
      <c r="K3" s="16045" t="s">
        <v>102</v>
      </c>
    </row>
    <row r="4" ht="24" customHeight="1">
      <c r="A4" s="16046" t="s">
        <v>4</v>
      </c>
      <c r="B4" s="16047" t="s">
        <v>5</v>
      </c>
      <c r="C4" s="16048" t="s">
        <v>6</v>
      </c>
      <c r="D4" s="16049" t="s">
        <v>7</v>
      </c>
      <c r="E4" s="16050" t="s">
        <v>8</v>
      </c>
      <c r="F4" s="16051" t="s">
        <v>9</v>
      </c>
      <c r="G4" s="16052"/>
      <c r="H4" s="16053" t="s">
        <v>10</v>
      </c>
      <c r="I4" s="16054" t="s">
        <v>11</v>
      </c>
      <c r="J4" s="16055" t="s">
        <v>12</v>
      </c>
      <c r="K4" s="16056" t="s">
        <v>13</v>
      </c>
    </row>
    <row r="5" ht="24" customHeight="1">
      <c r="A5" s="16057"/>
      <c r="B5" s="16058"/>
      <c r="C5" s="16059"/>
      <c r="D5" s="16060"/>
      <c r="E5" s="16061"/>
      <c r="F5" s="16062" t="s">
        <v>14</v>
      </c>
      <c r="G5" s="16063" t="s">
        <v>15</v>
      </c>
      <c r="H5" s="16064"/>
      <c r="I5" s="16065"/>
      <c r="J5" s="16066"/>
      <c r="K5" s="16067"/>
    </row>
    <row r="6" ht="24" customHeight="1">
      <c r="A6" s="16068" t="s">
        <v>276</v>
      </c>
      <c r="B6" s="16069"/>
      <c r="C6" s="16070"/>
      <c r="D6" s="16071"/>
      <c r="E6" s="16072"/>
      <c r="F6" s="16073"/>
      <c r="G6" s="16074"/>
      <c r="H6" s="16075"/>
      <c r="I6" s="16076"/>
      <c r="J6" s="16077"/>
      <c r="K6" s="16078"/>
    </row>
    <row r="7" ht="24" customHeight="1">
      <c r="A7" s="16079" t="s">
        <v>453</v>
      </c>
      <c r="B7" s="16080" t="s">
        <v>105</v>
      </c>
      <c r="C7" s="16081" t="s">
        <v>26</v>
      </c>
      <c r="D7" s="4362">
        <v>0</v>
      </c>
      <c r="E7" s="16082"/>
      <c r="F7" s="16083"/>
      <c r="G7" s="16084"/>
      <c r="H7" s="16085"/>
      <c r="I7" s="16086"/>
      <c r="J7" s="16087"/>
      <c r="K7" s="16088"/>
    </row>
    <row r="8" ht="24" customHeight="1">
      <c r="A8" s="16089"/>
      <c r="B8" s="16090"/>
      <c r="C8" s="16091" t="s">
        <v>106</v>
      </c>
      <c r="D8" s="4362">
        <v>0</v>
      </c>
      <c r="E8" s="16092"/>
      <c r="F8" s="16093"/>
      <c r="G8" s="16094"/>
      <c r="H8" s="16095"/>
      <c r="I8" s="16096"/>
      <c r="J8" s="16097"/>
      <c r="K8" s="16098"/>
    </row>
    <row r="9" ht="24" customHeight="1">
      <c r="A9" s="16099"/>
      <c r="B9" s="16100"/>
      <c r="C9" s="16101" t="s">
        <v>107</v>
      </c>
      <c r="D9" s="4362">
        <f>D8-D7</f>
        <v>0</v>
      </c>
      <c r="E9" s="16102"/>
      <c r="F9" s="16103"/>
      <c r="G9" s="16104"/>
      <c r="H9" s="16105"/>
      <c r="I9" s="16106"/>
      <c r="J9" s="16107"/>
      <c r="K9" s="16108"/>
    </row>
    <row r="10" ht="24" customHeight="1">
      <c r="A10" s="16109"/>
      <c r="B10" s="16110"/>
      <c r="C10" s="16111" t="s">
        <v>108</v>
      </c>
      <c r="D10" s="4362">
        <f>IF(D7=0,0,D8/D7-1)*100</f>
        <v>0</v>
      </c>
      <c r="E10" s="16112" t="s">
        <v>22</v>
      </c>
      <c r="F10" s="16113">
        <v>5</v>
      </c>
      <c r="G10" s="16114">
        <v>20</v>
      </c>
      <c r="H10" s="16115" t="s">
        <v>23</v>
      </c>
      <c r="I10" s="16116"/>
      <c r="J10" s="16117"/>
      <c r="K10" s="16118"/>
    </row>
    <row r="11" ht="24" customHeight="1">
      <c r="A11" s="16119" t="s">
        <v>689</v>
      </c>
      <c r="B11" s="16120" t="s">
        <v>667</v>
      </c>
      <c r="C11" s="16121" t="s">
        <v>26</v>
      </c>
      <c r="D11" s="4362">
        <v>0</v>
      </c>
      <c r="E11" s="16122"/>
      <c r="F11" s="16123"/>
      <c r="G11" s="16124"/>
      <c r="H11" s="16125"/>
      <c r="I11" s="16126"/>
      <c r="J11" s="16127"/>
      <c r="K11" s="16128"/>
    </row>
    <row r="12" ht="24" customHeight="1">
      <c r="A12" s="16129"/>
      <c r="B12" s="16130"/>
      <c r="C12" s="16131" t="s">
        <v>106</v>
      </c>
      <c r="D12" s="4362">
        <v>0</v>
      </c>
      <c r="E12" s="16132"/>
      <c r="F12" s="16133"/>
      <c r="G12" s="16134"/>
      <c r="H12" s="16135"/>
      <c r="I12" s="16136"/>
      <c r="J12" s="16137"/>
      <c r="K12" s="16138"/>
    </row>
    <row r="13" ht="24" customHeight="1">
      <c r="A13" s="16139"/>
      <c r="B13" s="16140"/>
      <c r="C13" s="16141" t="s">
        <v>107</v>
      </c>
      <c r="D13" s="4362">
        <f>D12-D11</f>
        <v>0</v>
      </c>
      <c r="E13" s="16142"/>
      <c r="F13" s="16143"/>
      <c r="G13" s="16144"/>
      <c r="H13" s="16145"/>
      <c r="I13" s="16146"/>
      <c r="J13" s="16147"/>
      <c r="K13" s="16148"/>
    </row>
    <row r="14" ht="24" customHeight="1">
      <c r="A14" s="16149"/>
      <c r="B14" s="16150"/>
      <c r="C14" s="16151" t="s">
        <v>108</v>
      </c>
      <c r="D14" s="4362">
        <f>IF(D11=0,0,D12/D11-1)*100</f>
        <v>0</v>
      </c>
      <c r="E14" s="16152" t="s">
        <v>22</v>
      </c>
      <c r="F14" s="16153">
        <v>5</v>
      </c>
      <c r="G14" s="16154">
        <v>20</v>
      </c>
      <c r="H14" s="16155" t="s">
        <v>23</v>
      </c>
      <c r="I14" s="16156"/>
      <c r="J14" s="16157"/>
      <c r="K14" s="16158"/>
    </row>
    <row r="15" ht="24" customHeight="1">
      <c r="A15" s="16159" t="s">
        <v>690</v>
      </c>
      <c r="B15" s="16160" t="s">
        <v>691</v>
      </c>
      <c r="C15" s="16161" t="s">
        <v>26</v>
      </c>
      <c r="D15" s="4362">
        <v>0</v>
      </c>
      <c r="E15" s="16162"/>
      <c r="F15" s="16163"/>
      <c r="G15" s="16164"/>
      <c r="H15" s="16165"/>
      <c r="I15" s="16166"/>
      <c r="J15" s="16167"/>
      <c r="K15" s="16168"/>
    </row>
    <row r="16" ht="24" customHeight="1">
      <c r="A16" s="16169"/>
      <c r="B16" s="16170"/>
      <c r="C16" s="16171" t="s">
        <v>106</v>
      </c>
      <c r="D16" s="4362">
        <v>0</v>
      </c>
      <c r="E16" s="16172"/>
      <c r="F16" s="16173"/>
      <c r="G16" s="16174"/>
      <c r="H16" s="16175"/>
      <c r="I16" s="16176"/>
      <c r="J16" s="16177"/>
      <c r="K16" s="16178"/>
    </row>
    <row r="17" ht="24" customHeight="1">
      <c r="A17" s="16179"/>
      <c r="B17" s="16180"/>
      <c r="C17" s="16181" t="s">
        <v>107</v>
      </c>
      <c r="D17" s="4362">
        <f>D16-D15</f>
        <v>0</v>
      </c>
      <c r="E17" s="16182"/>
      <c r="F17" s="16183"/>
      <c r="G17" s="16184"/>
      <c r="H17" s="16185"/>
      <c r="I17" s="16186"/>
      <c r="J17" s="16187"/>
      <c r="K17" s="16188"/>
    </row>
    <row r="18" ht="24" customHeight="1">
      <c r="A18" s="16189"/>
      <c r="B18" s="16190"/>
      <c r="C18" s="16191" t="s">
        <v>108</v>
      </c>
      <c r="D18" s="4362">
        <f>IF(D15=0,0,D16/D15-1)*100</f>
        <v>0</v>
      </c>
      <c r="E18" s="16192" t="s">
        <v>22</v>
      </c>
      <c r="F18" s="16193">
        <v>5</v>
      </c>
      <c r="G18" s="16194">
        <v>20</v>
      </c>
      <c r="H18" s="16195" t="s">
        <v>23</v>
      </c>
      <c r="I18" s="16196"/>
      <c r="J18" s="16197"/>
      <c r="K18" s="16198"/>
    </row>
    <row r="19" ht="24" customHeight="1">
      <c r="A19" s="16199" t="s">
        <v>692</v>
      </c>
      <c r="B19" s="16200" t="s">
        <v>693</v>
      </c>
      <c r="C19" s="16201" t="s">
        <v>26</v>
      </c>
      <c r="D19" s="4362">
        <v>0</v>
      </c>
      <c r="E19" s="16202"/>
      <c r="F19" s="16203"/>
      <c r="G19" s="16204"/>
      <c r="H19" s="16205"/>
      <c r="I19" s="16206"/>
      <c r="J19" s="16207"/>
      <c r="K19" s="16208"/>
    </row>
    <row r="20" ht="24" customHeight="1">
      <c r="A20" s="16209"/>
      <c r="B20" s="16210"/>
      <c r="C20" s="16211" t="s">
        <v>106</v>
      </c>
      <c r="D20" s="4362">
        <v>0</v>
      </c>
      <c r="E20" s="16212"/>
      <c r="F20" s="16213"/>
      <c r="G20" s="16214"/>
      <c r="H20" s="16215"/>
      <c r="I20" s="16216"/>
      <c r="J20" s="16217"/>
      <c r="K20" s="16218"/>
    </row>
    <row r="21" ht="24" customHeight="1">
      <c r="A21" s="16219"/>
      <c r="B21" s="16220"/>
      <c r="C21" s="16221" t="s">
        <v>107</v>
      </c>
      <c r="D21" s="4362">
        <f>D20-D19</f>
        <v>0</v>
      </c>
      <c r="E21" s="16222"/>
      <c r="F21" s="16223"/>
      <c r="G21" s="16224"/>
      <c r="H21" s="16225"/>
      <c r="I21" s="16226"/>
      <c r="J21" s="16227"/>
      <c r="K21" s="16228"/>
    </row>
    <row r="22" ht="24" customHeight="1">
      <c r="A22" s="16229"/>
      <c r="B22" s="16230"/>
      <c r="C22" s="16231" t="s">
        <v>108</v>
      </c>
      <c r="D22" s="4362">
        <f>IF(D19=0,0,D20/D19-1)*100</f>
        <v>0</v>
      </c>
      <c r="E22" s="16232" t="s">
        <v>22</v>
      </c>
      <c r="F22" s="16233">
        <v>5</v>
      </c>
      <c r="G22" s="16234">
        <v>20</v>
      </c>
      <c r="H22" s="16235" t="s">
        <v>23</v>
      </c>
      <c r="I22" s="16236"/>
      <c r="J22" s="16237"/>
      <c r="K22" s="16238"/>
    </row>
    <row r="23" ht="24" customHeight="1">
      <c r="A23" s="16239" t="s">
        <v>694</v>
      </c>
      <c r="B23" s="16240" t="s">
        <v>653</v>
      </c>
      <c r="C23" s="16241" t="s">
        <v>26</v>
      </c>
      <c r="D23" s="4362">
        <v>0</v>
      </c>
      <c r="E23" s="16242"/>
      <c r="F23" s="16243"/>
      <c r="G23" s="16244"/>
      <c r="H23" s="16245"/>
      <c r="I23" s="16246"/>
      <c r="J23" s="16247"/>
      <c r="K23" s="16248"/>
    </row>
    <row r="24" ht="24" customHeight="1">
      <c r="A24" s="16249"/>
      <c r="B24" s="16250"/>
      <c r="C24" s="16251" t="s">
        <v>106</v>
      </c>
      <c r="D24" s="4362">
        <v>0</v>
      </c>
      <c r="E24" s="16252"/>
      <c r="F24" s="16253"/>
      <c r="G24" s="16254"/>
      <c r="H24" s="16255"/>
      <c r="I24" s="16256"/>
      <c r="J24" s="16257"/>
      <c r="K24" s="16258"/>
    </row>
    <row r="25" ht="24" customHeight="1">
      <c r="A25" s="16259"/>
      <c r="B25" s="16260"/>
      <c r="C25" s="16261" t="s">
        <v>107</v>
      </c>
      <c r="D25" s="4362">
        <f>D24-D23</f>
        <v>0</v>
      </c>
      <c r="E25" s="16262"/>
      <c r="F25" s="16263"/>
      <c r="G25" s="16264"/>
      <c r="H25" s="16265"/>
      <c r="I25" s="16266"/>
      <c r="J25" s="16267"/>
      <c r="K25" s="16268"/>
    </row>
    <row r="26" ht="24" customHeight="1">
      <c r="A26" s="16269"/>
      <c r="B26" s="16270"/>
      <c r="C26" s="16271" t="s">
        <v>108</v>
      </c>
      <c r="D26" s="5080">
        <f>IF(D23=0,0,D24/D23-1)*100</f>
        <v>0</v>
      </c>
      <c r="E26" s="16272" t="s">
        <v>22</v>
      </c>
      <c r="F26" s="16273">
        <v>2</v>
      </c>
      <c r="G26" s="16274">
        <v>20</v>
      </c>
      <c r="H26" s="16275" t="s">
        <v>23</v>
      </c>
      <c r="I26" s="16276"/>
      <c r="J26" s="16277"/>
      <c r="K26" s="16278"/>
    </row>
    <row r="27" ht="24" customHeight="1">
      <c r="A27" s="16279" t="s">
        <v>695</v>
      </c>
      <c r="B27" s="16280" t="s">
        <v>696</v>
      </c>
      <c r="C27" s="16281" t="s">
        <v>26</v>
      </c>
      <c r="D27" s="16282">
        <v>0</v>
      </c>
      <c r="E27" s="16283"/>
      <c r="F27" s="16284"/>
      <c r="G27" s="16285"/>
      <c r="H27" s="16286"/>
      <c r="I27" s="16287"/>
      <c r="J27" s="16288"/>
      <c r="K27" s="16289"/>
    </row>
    <row r="28" ht="24" customHeight="1">
      <c r="A28" s="16290"/>
      <c r="B28" s="16291"/>
      <c r="C28" s="16292" t="s">
        <v>106</v>
      </c>
      <c r="D28" s="16293">
        <v>0</v>
      </c>
      <c r="E28" s="16294"/>
      <c r="F28" s="16295"/>
      <c r="G28" s="16296"/>
      <c r="H28" s="16297"/>
      <c r="I28" s="16298"/>
      <c r="J28" s="16299"/>
      <c r="K28" s="16300"/>
    </row>
    <row r="29" ht="24" customHeight="1">
      <c r="A29" s="16301"/>
      <c r="B29" s="16302"/>
      <c r="C29" s="16303" t="s">
        <v>107</v>
      </c>
      <c r="D29" s="4362">
        <f>D28-D27</f>
        <v>0</v>
      </c>
      <c r="E29" s="16304"/>
      <c r="F29" s="16305"/>
      <c r="G29" s="16306"/>
      <c r="H29" s="16307"/>
      <c r="I29" s="16308"/>
      <c r="J29" s="16309"/>
      <c r="K29" s="16310"/>
    </row>
    <row r="30" ht="24" customHeight="1">
      <c r="A30" s="16311"/>
      <c r="B30" s="16312"/>
      <c r="C30" s="16313" t="s">
        <v>108</v>
      </c>
      <c r="D30" s="4362">
        <f>IF(D27=0,0,D28/D27-1)*100</f>
        <v>0</v>
      </c>
      <c r="E30" s="16314" t="s">
        <v>22</v>
      </c>
      <c r="F30" s="16315">
        <v>5</v>
      </c>
      <c r="G30" s="16316">
        <v>20</v>
      </c>
      <c r="H30" s="16317" t="s">
        <v>23</v>
      </c>
      <c r="I30" s="16318"/>
      <c r="J30" s="16319"/>
      <c r="K30" s="16320"/>
    </row>
    <row r="31" ht="24" customHeight="1">
      <c r="A31" s="16321" t="s">
        <v>697</v>
      </c>
      <c r="B31" s="16322" t="s">
        <v>655</v>
      </c>
      <c r="C31" s="16323" t="s">
        <v>26</v>
      </c>
      <c r="D31" s="4362">
        <v>0</v>
      </c>
      <c r="E31" s="16324"/>
      <c r="F31" s="16325"/>
      <c r="G31" s="16326"/>
      <c r="H31" s="16327"/>
      <c r="I31" s="16328"/>
      <c r="J31" s="16329"/>
      <c r="K31" s="16330"/>
    </row>
    <row r="32" ht="24" customHeight="1">
      <c r="A32" s="16331"/>
      <c r="B32" s="16332"/>
      <c r="C32" s="16333" t="s">
        <v>106</v>
      </c>
      <c r="D32" s="4362">
        <v>0</v>
      </c>
      <c r="E32" s="16334"/>
      <c r="F32" s="16335"/>
      <c r="G32" s="16336"/>
      <c r="H32" s="16337"/>
      <c r="I32" s="16338"/>
      <c r="J32" s="16339"/>
      <c r="K32" s="16340"/>
    </row>
    <row r="33" ht="24" customHeight="1">
      <c r="A33" s="16341"/>
      <c r="B33" s="16342"/>
      <c r="C33" s="16343" t="s">
        <v>107</v>
      </c>
      <c r="D33" s="4362">
        <f>D32-D31</f>
        <v>0</v>
      </c>
      <c r="E33" s="16344"/>
      <c r="F33" s="16345"/>
      <c r="G33" s="16346"/>
      <c r="H33" s="16347"/>
      <c r="I33" s="16348"/>
      <c r="J33" s="16349"/>
      <c r="K33" s="16350"/>
    </row>
    <row r="34" ht="24" customHeight="1">
      <c r="A34" s="16351"/>
      <c r="B34" s="16352"/>
      <c r="C34" s="16353" t="s">
        <v>108</v>
      </c>
      <c r="D34" s="5080">
        <f>IF(D31=0,0,D33/D31)*100</f>
        <v>0</v>
      </c>
      <c r="E34" s="16354" t="s">
        <v>22</v>
      </c>
      <c r="F34" s="16355">
        <v>0</v>
      </c>
      <c r="G34" s="16356">
        <v>20</v>
      </c>
      <c r="H34" s="16357"/>
      <c r="I34" s="16358"/>
      <c r="J34" s="16359"/>
      <c r="K34" s="16360"/>
    </row>
    <row r="35" ht="24" customHeight="1">
      <c r="A35" s="16361" t="s">
        <v>698</v>
      </c>
      <c r="B35" s="16362" t="s">
        <v>699</v>
      </c>
      <c r="C35" s="16363" t="s">
        <v>26</v>
      </c>
      <c r="D35" s="5091">
        <f>(D15-D19)-D27-D31</f>
        <v>0</v>
      </c>
      <c r="E35" s="16364" t="s">
        <v>22</v>
      </c>
      <c r="F35" s="16365">
        <v>0</v>
      </c>
      <c r="G35" s="16366">
        <v>0</v>
      </c>
      <c r="H35" s="16367" t="s">
        <v>23</v>
      </c>
      <c r="I35" s="16368"/>
      <c r="J35" s="16369"/>
      <c r="K35" s="16370"/>
    </row>
    <row r="36" ht="24" customHeight="1">
      <c r="A36" s="16371"/>
      <c r="B36" s="16372"/>
      <c r="C36" s="16373" t="s">
        <v>106</v>
      </c>
      <c r="D36" s="5080">
        <f>(D16-D20)-D28-D32</f>
        <v>0</v>
      </c>
      <c r="E36" s="16374" t="s">
        <v>22</v>
      </c>
      <c r="F36" s="16375">
        <v>0</v>
      </c>
      <c r="G36" s="16376">
        <v>0</v>
      </c>
      <c r="H36" s="16377" t="s">
        <v>23</v>
      </c>
      <c r="I36" s="16378"/>
      <c r="J36" s="16379"/>
      <c r="K36" s="16380"/>
    </row>
    <row r="37" ht="24" customHeight="1">
      <c r="A37" s="16381" t="s">
        <v>700</v>
      </c>
      <c r="B37" s="16382" t="s">
        <v>657</v>
      </c>
      <c r="C37" s="16383" t="s">
        <v>26</v>
      </c>
      <c r="D37" s="5091">
        <v>0</v>
      </c>
      <c r="E37" s="16384"/>
      <c r="F37" s="16385"/>
      <c r="G37" s="16386"/>
      <c r="H37" s="16387"/>
      <c r="I37" s="16388"/>
      <c r="J37" s="16389"/>
      <c r="K37" s="16390"/>
    </row>
    <row r="38" ht="24" customHeight="1">
      <c r="A38" s="16391"/>
      <c r="B38" s="16392"/>
      <c r="C38" s="16393" t="s">
        <v>106</v>
      </c>
      <c r="D38" s="4362">
        <v>0</v>
      </c>
      <c r="E38" s="16394"/>
      <c r="F38" s="16395"/>
      <c r="G38" s="16396"/>
      <c r="H38" s="16397"/>
      <c r="I38" s="16398"/>
      <c r="J38" s="16399"/>
      <c r="K38" s="16400"/>
    </row>
    <row r="39" ht="24" customHeight="1">
      <c r="A39" s="16401"/>
      <c r="B39" s="16402"/>
      <c r="C39" s="16403" t="s">
        <v>107</v>
      </c>
      <c r="D39" s="4362">
        <f>D38-D37</f>
        <v>0</v>
      </c>
      <c r="E39" s="16404"/>
      <c r="F39" s="16405"/>
      <c r="G39" s="16406"/>
      <c r="H39" s="16407"/>
      <c r="I39" s="16408"/>
      <c r="J39" s="16409"/>
      <c r="K39" s="16410"/>
    </row>
    <row r="40" ht="24" customHeight="1">
      <c r="A40" s="16411"/>
      <c r="B40" s="16412"/>
      <c r="C40" s="16413" t="s">
        <v>108</v>
      </c>
      <c r="D40" s="4362">
        <f>IF(D37=0,0,D38/D37-1)*100</f>
        <v>0</v>
      </c>
      <c r="E40" s="16414"/>
      <c r="F40" s="16415"/>
      <c r="G40" s="16416"/>
      <c r="H40" s="16417"/>
      <c r="I40" s="16418"/>
      <c r="J40" s="16419"/>
      <c r="K40" s="16420"/>
    </row>
    <row r="41" ht="24" customHeight="1">
      <c r="A41" s="16421" t="s">
        <v>701</v>
      </c>
      <c r="B41" s="16422" t="s">
        <v>702</v>
      </c>
      <c r="C41" s="16423" t="s">
        <v>139</v>
      </c>
      <c r="D41" s="4362">
        <v>0</v>
      </c>
      <c r="E41" s="16424"/>
      <c r="F41" s="16425"/>
      <c r="G41" s="16426"/>
      <c r="H41" s="16427"/>
      <c r="I41" s="16428"/>
      <c r="J41" s="16429"/>
      <c r="K41" s="16430"/>
    </row>
    <row r="42" ht="24" customHeight="1">
      <c r="A42" s="16431"/>
      <c r="B42" s="16432"/>
      <c r="C42" s="16433" t="s">
        <v>140</v>
      </c>
      <c r="D42" s="4362">
        <v>0</v>
      </c>
      <c r="E42" s="16434"/>
      <c r="F42" s="16435"/>
      <c r="G42" s="16436"/>
      <c r="H42" s="16437"/>
      <c r="I42" s="16438"/>
      <c r="J42" s="16439"/>
      <c r="K42" s="16440"/>
    </row>
    <row r="43" ht="24" customHeight="1">
      <c r="A43" s="16441"/>
      <c r="B43" s="16442"/>
      <c r="C43" s="16443" t="s">
        <v>21</v>
      </c>
      <c r="D43" s="16444">
        <f>D42-D41</f>
        <v>0</v>
      </c>
      <c r="E43" s="16445" t="s">
        <v>22</v>
      </c>
      <c r="F43" s="16446">
        <v>0</v>
      </c>
      <c r="G43" s="16447">
        <v>0</v>
      </c>
      <c r="H43" s="16448" t="s">
        <v>23</v>
      </c>
      <c r="I43" s="16449"/>
      <c r="J43" s="16450"/>
      <c r="K43" s="16451"/>
    </row>
    <row r="44" ht="24" customHeight="1">
      <c r="A44" s="16452"/>
      <c r="B44" s="16453"/>
      <c r="C44" s="16454" t="s">
        <v>141</v>
      </c>
      <c r="D44" s="16455">
        <v>0</v>
      </c>
      <c r="E44" s="16456"/>
      <c r="F44" s="16457"/>
      <c r="G44" s="16458"/>
      <c r="H44" s="16459"/>
      <c r="I44" s="16460"/>
      <c r="J44" s="16461"/>
      <c r="K44" s="16462"/>
    </row>
    <row r="45" ht="24" customHeight="1">
      <c r="A45" s="16463"/>
      <c r="B45" s="16464"/>
      <c r="C45" s="16465" t="s">
        <v>142</v>
      </c>
      <c r="D45" s="4362">
        <v>0</v>
      </c>
      <c r="E45" s="16466"/>
      <c r="F45" s="16467"/>
      <c r="G45" s="16468"/>
      <c r="H45" s="16469"/>
      <c r="I45" s="16470"/>
      <c r="J45" s="16471"/>
      <c r="K45" s="16472"/>
    </row>
    <row r="46" ht="24" customHeight="1">
      <c r="A46" s="16473"/>
      <c r="B46" s="16474"/>
      <c r="C46" s="16475" t="s">
        <v>21</v>
      </c>
      <c r="D46" s="5080">
        <f>D45-D44</f>
        <v>0</v>
      </c>
      <c r="E46" s="16476" t="s">
        <v>22</v>
      </c>
      <c r="F46" s="16477">
        <v>0</v>
      </c>
      <c r="G46" s="16478">
        <v>0</v>
      </c>
      <c r="H46" s="16479" t="s">
        <v>23</v>
      </c>
      <c r="I46" s="16480"/>
      <c r="J46" s="16481"/>
      <c r="K46" s="16482"/>
    </row>
    <row r="47" ht="24" customHeight="1">
      <c r="A47" s="16483" t="s">
        <v>703</v>
      </c>
      <c r="B47" s="16484" t="s">
        <v>704</v>
      </c>
      <c r="C47" s="16485" t="s">
        <v>26</v>
      </c>
      <c r="D47" s="5091">
        <v>0</v>
      </c>
      <c r="E47" s="16486"/>
      <c r="F47" s="16487"/>
      <c r="G47" s="16488"/>
      <c r="H47" s="16489"/>
      <c r="I47" s="16490"/>
      <c r="J47" s="16491"/>
      <c r="K47" s="16492"/>
    </row>
    <row r="48" ht="24" customHeight="1">
      <c r="A48" s="16493"/>
      <c r="B48" s="16494"/>
      <c r="C48" s="16495" t="s">
        <v>106</v>
      </c>
      <c r="D48" s="4362">
        <v>0</v>
      </c>
      <c r="E48" s="16496"/>
      <c r="F48" s="16497"/>
      <c r="G48" s="16498"/>
      <c r="H48" s="16499"/>
      <c r="I48" s="16500"/>
      <c r="J48" s="16501"/>
      <c r="K48" s="16502"/>
    </row>
    <row r="49" ht="24" customHeight="1">
      <c r="A49" s="16503"/>
      <c r="B49" s="16504"/>
      <c r="C49" s="16505" t="s">
        <v>107</v>
      </c>
      <c r="D49" s="4362">
        <f>D48-D47</f>
        <v>0</v>
      </c>
      <c r="E49" s="16506"/>
      <c r="F49" s="16507"/>
      <c r="G49" s="16508"/>
      <c r="H49" s="16509"/>
      <c r="I49" s="16510"/>
      <c r="J49" s="16511"/>
      <c r="K49" s="16512"/>
    </row>
    <row r="50" ht="24" customHeight="1">
      <c r="A50" s="16513"/>
      <c r="B50" s="16514"/>
      <c r="C50" s="16515" t="s">
        <v>108</v>
      </c>
      <c r="D50" s="4362">
        <f>IF(D47=0,0,D48/D47-1)*100</f>
        <v>0</v>
      </c>
      <c r="E50" s="16516"/>
      <c r="F50" s="16517"/>
      <c r="G50" s="16518"/>
      <c r="H50" s="16519"/>
      <c r="I50" s="16520"/>
      <c r="J50" s="16521"/>
      <c r="K50" s="16522"/>
    </row>
    <row r="51" ht="24" customHeight="1">
      <c r="A51" s="16523" t="s">
        <v>705</v>
      </c>
      <c r="B51" s="16524" t="s">
        <v>148</v>
      </c>
      <c r="C51" s="16525" t="s">
        <v>26</v>
      </c>
      <c r="D51" s="4362">
        <v>0</v>
      </c>
      <c r="E51" s="16526" t="s">
        <v>22</v>
      </c>
      <c r="F51" s="16527">
        <v>0.35</v>
      </c>
      <c r="G51" s="16528">
        <v>4</v>
      </c>
      <c r="H51" s="16529" t="s">
        <v>23</v>
      </c>
      <c r="I51" s="16530"/>
      <c r="J51" s="16531"/>
      <c r="K51" s="16532"/>
    </row>
    <row r="52" ht="24" customHeight="1">
      <c r="A52" s="16533"/>
      <c r="B52" s="16534"/>
      <c r="C52" s="16535" t="s">
        <v>106</v>
      </c>
      <c r="D52" s="4362">
        <v>0</v>
      </c>
      <c r="E52" s="16536" t="s">
        <v>22</v>
      </c>
      <c r="F52" s="16537">
        <v>0.35</v>
      </c>
      <c r="G52" s="16538">
        <v>4</v>
      </c>
      <c r="H52" s="16539" t="s">
        <v>23</v>
      </c>
      <c r="I52" s="16540"/>
      <c r="J52" s="16541"/>
      <c r="K52" s="16542"/>
    </row>
    <row r="53" ht="24" customHeight="1">
      <c r="A53" s="16543"/>
      <c r="B53" s="16544"/>
      <c r="C53" s="16545" t="s">
        <v>107</v>
      </c>
      <c r="D53" s="4362">
        <f>D52-D51</f>
        <v>0</v>
      </c>
      <c r="E53" s="16546"/>
      <c r="F53" s="16547"/>
      <c r="G53" s="16548"/>
      <c r="H53" s="16549"/>
      <c r="I53" s="16550"/>
      <c r="J53" s="16551"/>
      <c r="K53" s="16552"/>
    </row>
    <row r="54" ht="24" customHeight="1">
      <c r="A54" s="16553" t="s">
        <v>381</v>
      </c>
      <c r="B54" s="16554" t="s">
        <v>706</v>
      </c>
      <c r="C54" s="16555" t="s">
        <v>26</v>
      </c>
      <c r="D54" s="4362">
        <v>0</v>
      </c>
      <c r="E54" s="16556" t="s">
        <v>22</v>
      </c>
      <c r="F54" s="16557">
        <v>0</v>
      </c>
      <c r="G54" s="16558">
        <v>0</v>
      </c>
      <c r="H54" s="16559" t="s">
        <v>23</v>
      </c>
      <c r="I54" s="16560"/>
      <c r="J54" s="16561"/>
      <c r="K54" s="16562"/>
    </row>
    <row r="55" ht="24" customHeight="1">
      <c r="A55" s="16563"/>
      <c r="B55" s="16564"/>
      <c r="C55" s="16565" t="s">
        <v>106</v>
      </c>
      <c r="D55" s="4362">
        <v>0</v>
      </c>
      <c r="E55" s="16566" t="s">
        <v>22</v>
      </c>
      <c r="F55" s="16567">
        <v>0</v>
      </c>
      <c r="G55" s="16568">
        <v>0</v>
      </c>
      <c r="H55" s="16569" t="s">
        <v>23</v>
      </c>
      <c r="I55" s="16570"/>
      <c r="J55" s="16571"/>
      <c r="K55" s="16572"/>
    </row>
    <row r="56" ht="24" customHeight="1">
      <c r="A56" s="16573"/>
      <c r="B56" s="16574"/>
      <c r="C56" s="16575" t="s">
        <v>107</v>
      </c>
      <c r="D56" s="4362">
        <f>D55-D54</f>
        <v>0</v>
      </c>
      <c r="E56" s="16576"/>
      <c r="F56" s="16577"/>
      <c r="G56" s="16578"/>
      <c r="H56" s="16579"/>
      <c r="I56" s="16580"/>
      <c r="J56" s="16581"/>
      <c r="K56" s="16582"/>
    </row>
    <row r="57" ht="24" customHeight="1">
      <c r="A57" s="16583"/>
      <c r="B57" s="16584"/>
      <c r="C57" s="16585" t="s">
        <v>108</v>
      </c>
      <c r="D57" s="4362">
        <f>IF(D54=0,0,D55/D54-1)*100</f>
        <v>0</v>
      </c>
      <c r="E57" s="16586"/>
      <c r="F57" s="16587"/>
      <c r="G57" s="16588"/>
      <c r="H57" s="16589"/>
      <c r="I57" s="16590"/>
      <c r="J57" s="16591"/>
      <c r="K57" s="16592"/>
    </row>
    <row r="58" ht="24" customHeight="1">
      <c r="A58" s="16593" t="s">
        <v>383</v>
      </c>
      <c r="B58" s="16594" t="s">
        <v>384</v>
      </c>
      <c r="C58" s="16595" t="s">
        <v>26</v>
      </c>
      <c r="D58" s="4362">
        <v>0</v>
      </c>
      <c r="E58" s="16596" t="s">
        <v>22</v>
      </c>
      <c r="F58" s="16597">
        <v>0</v>
      </c>
      <c r="G58" s="16598">
        <v>0</v>
      </c>
      <c r="H58" s="16599" t="s">
        <v>23</v>
      </c>
      <c r="I58" s="16600"/>
      <c r="J58" s="16601"/>
      <c r="K58" s="16602"/>
    </row>
    <row r="59" ht="24" customHeight="1">
      <c r="A59" s="16603"/>
      <c r="B59" s="16604"/>
      <c r="C59" s="16605" t="s">
        <v>106</v>
      </c>
      <c r="D59" s="4362">
        <v>0</v>
      </c>
      <c r="E59" s="16606" t="s">
        <v>22</v>
      </c>
      <c r="F59" s="16607">
        <v>0</v>
      </c>
      <c r="G59" s="16608">
        <v>0</v>
      </c>
      <c r="H59" s="16609" t="s">
        <v>23</v>
      </c>
      <c r="I59" s="16610"/>
      <c r="J59" s="16611"/>
      <c r="K59" s="16612"/>
    </row>
    <row r="60" ht="24" customHeight="1">
      <c r="A60" s="16613" t="s">
        <v>297</v>
      </c>
      <c r="B60" s="16614"/>
      <c r="C60" s="16615"/>
      <c r="D60" s="16616"/>
      <c r="E60" s="16617"/>
      <c r="F60" s="16618"/>
      <c r="G60" s="16619"/>
      <c r="H60" s="16620"/>
      <c r="I60" s="16621"/>
      <c r="J60" s="16622"/>
      <c r="K60" s="16623"/>
    </row>
    <row r="61" ht="24" customHeight="1">
      <c r="A61" s="16624" t="s">
        <v>385</v>
      </c>
      <c r="B61" s="16625" t="s">
        <v>105</v>
      </c>
      <c r="C61" s="16626" t="s">
        <v>26</v>
      </c>
      <c r="D61" s="4362">
        <v>0</v>
      </c>
      <c r="E61" s="16627"/>
      <c r="F61" s="16628"/>
      <c r="G61" s="16629"/>
      <c r="H61" s="16630"/>
      <c r="I61" s="16631"/>
      <c r="J61" s="16632"/>
      <c r="K61" s="16633"/>
    </row>
    <row r="62" ht="24" customHeight="1">
      <c r="A62" s="16634"/>
      <c r="B62" s="16635"/>
      <c r="C62" s="16636" t="s">
        <v>106</v>
      </c>
      <c r="D62" s="4362">
        <v>0</v>
      </c>
      <c r="E62" s="16637"/>
      <c r="F62" s="16638"/>
      <c r="G62" s="16639"/>
      <c r="H62" s="16640"/>
      <c r="I62" s="16641"/>
      <c r="J62" s="16642"/>
      <c r="K62" s="16643"/>
    </row>
    <row r="63" ht="24" customHeight="1">
      <c r="A63" s="16644"/>
      <c r="B63" s="16645"/>
      <c r="C63" s="16646" t="s">
        <v>107</v>
      </c>
      <c r="D63" s="4362">
        <f>D62-D61</f>
        <v>0</v>
      </c>
      <c r="E63" s="16647"/>
      <c r="F63" s="16648"/>
      <c r="G63" s="16649"/>
      <c r="H63" s="16650"/>
      <c r="I63" s="16651"/>
      <c r="J63" s="16652"/>
      <c r="K63" s="16653"/>
    </row>
    <row r="64" ht="24" customHeight="1">
      <c r="A64" s="16654"/>
      <c r="B64" s="16655"/>
      <c r="C64" s="16656" t="s">
        <v>108</v>
      </c>
      <c r="D64" s="4362">
        <f>IF(D61=0,0,D62/D61-1)*100</f>
        <v>0</v>
      </c>
      <c r="E64" s="16657" t="s">
        <v>22</v>
      </c>
      <c r="F64" s="16658">
        <v>0</v>
      </c>
      <c r="G64" s="16659">
        <v>20</v>
      </c>
      <c r="H64" s="16660" t="s">
        <v>23</v>
      </c>
      <c r="I64" s="16661"/>
      <c r="J64" s="16662"/>
      <c r="K64" s="16663"/>
    </row>
    <row r="65" ht="24" customHeight="1">
      <c r="A65" s="16664" t="s">
        <v>707</v>
      </c>
      <c r="B65" s="16665" t="s">
        <v>670</v>
      </c>
      <c r="C65" s="16666" t="s">
        <v>26</v>
      </c>
      <c r="D65" s="4362">
        <v>0</v>
      </c>
      <c r="E65" s="16667"/>
      <c r="F65" s="16668"/>
      <c r="G65" s="16669"/>
      <c r="H65" s="16670"/>
      <c r="I65" s="16671"/>
      <c r="J65" s="16672"/>
      <c r="K65" s="16673"/>
    </row>
    <row r="66" ht="24" customHeight="1">
      <c r="A66" s="16674"/>
      <c r="B66" s="16675"/>
      <c r="C66" s="16676" t="s">
        <v>106</v>
      </c>
      <c r="D66" s="4362">
        <v>0</v>
      </c>
      <c r="E66" s="16677"/>
      <c r="F66" s="16678"/>
      <c r="G66" s="16679"/>
      <c r="H66" s="16680"/>
      <c r="I66" s="16681"/>
      <c r="J66" s="16682"/>
      <c r="K66" s="16683"/>
    </row>
    <row r="67" ht="24" customHeight="1">
      <c r="A67" s="16684"/>
      <c r="B67" s="16685"/>
      <c r="C67" s="16686" t="s">
        <v>107</v>
      </c>
      <c r="D67" s="4362">
        <f>D66-D65</f>
        <v>0</v>
      </c>
      <c r="E67" s="16687"/>
      <c r="F67" s="16688"/>
      <c r="G67" s="16689"/>
      <c r="H67" s="16690"/>
      <c r="I67" s="16691"/>
      <c r="J67" s="16692"/>
      <c r="K67" s="16693"/>
    </row>
    <row r="68" ht="24" customHeight="1">
      <c r="A68" s="16694"/>
      <c r="B68" s="16695"/>
      <c r="C68" s="16696" t="s">
        <v>108</v>
      </c>
      <c r="D68" s="4362">
        <f>IF(D65=0,0,D66/D65-1)*100</f>
        <v>0</v>
      </c>
      <c r="E68" s="16697" t="s">
        <v>22</v>
      </c>
      <c r="F68" s="16698">
        <v>0</v>
      </c>
      <c r="G68" s="16699">
        <v>20</v>
      </c>
      <c r="H68" s="16700" t="s">
        <v>23</v>
      </c>
      <c r="I68" s="16701"/>
      <c r="J68" s="16702"/>
      <c r="K68" s="16703"/>
    </row>
    <row r="69" ht="24" customHeight="1">
      <c r="A69" s="16704" t="s">
        <v>708</v>
      </c>
      <c r="B69" s="16705" t="s">
        <v>709</v>
      </c>
      <c r="C69" s="16706" t="s">
        <v>26</v>
      </c>
      <c r="D69" s="4362">
        <v>0</v>
      </c>
      <c r="E69" s="16707"/>
      <c r="F69" s="16708"/>
      <c r="G69" s="16709"/>
      <c r="H69" s="16710"/>
      <c r="I69" s="16711"/>
      <c r="J69" s="16712"/>
      <c r="K69" s="16713"/>
    </row>
    <row r="70" ht="24" customHeight="1">
      <c r="A70" s="16714"/>
      <c r="B70" s="16715"/>
      <c r="C70" s="16716" t="s">
        <v>106</v>
      </c>
      <c r="D70" s="4362">
        <v>0</v>
      </c>
      <c r="E70" s="16717"/>
      <c r="F70" s="16718"/>
      <c r="G70" s="16719"/>
      <c r="H70" s="16720"/>
      <c r="I70" s="16721"/>
      <c r="J70" s="16722"/>
      <c r="K70" s="16723"/>
    </row>
    <row r="71" ht="24" customHeight="1">
      <c r="A71" s="16724"/>
      <c r="B71" s="16725"/>
      <c r="C71" s="16726" t="s">
        <v>107</v>
      </c>
      <c r="D71" s="4362">
        <f>D70-D69</f>
        <v>0</v>
      </c>
      <c r="E71" s="16727"/>
      <c r="F71" s="16728"/>
      <c r="G71" s="16729"/>
      <c r="H71" s="16730"/>
      <c r="I71" s="16731"/>
      <c r="J71" s="16732"/>
      <c r="K71" s="16733"/>
    </row>
    <row r="72" ht="24" customHeight="1">
      <c r="A72" s="16734"/>
      <c r="B72" s="16735"/>
      <c r="C72" s="16736" t="s">
        <v>108</v>
      </c>
      <c r="D72" s="5080">
        <f>IF(D69=0,0,D70/D69-1)*100</f>
        <v>0</v>
      </c>
      <c r="E72" s="16737" t="s">
        <v>22</v>
      </c>
      <c r="F72" s="16738">
        <v>0</v>
      </c>
      <c r="G72" s="16739">
        <v>20</v>
      </c>
      <c r="H72" s="16740" t="s">
        <v>23</v>
      </c>
      <c r="I72" s="16741"/>
      <c r="J72" s="16742"/>
      <c r="K72" s="16743"/>
    </row>
    <row r="73" ht="24" customHeight="1">
      <c r="A73" s="16744" t="s">
        <v>710</v>
      </c>
      <c r="B73" s="16745" t="s">
        <v>711</v>
      </c>
      <c r="C73" s="16746" t="s">
        <v>26</v>
      </c>
      <c r="D73" s="5091">
        <f>IF(D157=0,0,D69/D157)</f>
        <v>0</v>
      </c>
      <c r="E73" s="16747" t="s">
        <v>22</v>
      </c>
      <c r="F73" s="16748">
        <v>5000</v>
      </c>
      <c r="G73" s="16749">
        <v>20000</v>
      </c>
      <c r="H73" s="16750" t="s">
        <v>23</v>
      </c>
      <c r="I73" s="16751"/>
      <c r="J73" s="16752"/>
      <c r="K73" s="16753"/>
    </row>
    <row r="74" ht="24" customHeight="1">
      <c r="A74" s="16754"/>
      <c r="B74" s="16755"/>
      <c r="C74" s="16756" t="s">
        <v>106</v>
      </c>
      <c r="D74" s="4362">
        <f>IF(D158=0,0,D70/D158)</f>
        <v>0</v>
      </c>
      <c r="E74" s="16757" t="s">
        <v>22</v>
      </c>
      <c r="F74" s="16758">
        <v>5000</v>
      </c>
      <c r="G74" s="16759">
        <v>20000</v>
      </c>
      <c r="H74" s="16760" t="s">
        <v>23</v>
      </c>
      <c r="I74" s="16761"/>
      <c r="J74" s="16762"/>
      <c r="K74" s="16763"/>
    </row>
    <row r="75" ht="24" customHeight="1">
      <c r="A75" s="16764"/>
      <c r="B75" s="16765"/>
      <c r="C75" s="16766" t="s">
        <v>107</v>
      </c>
      <c r="D75" s="4362">
        <f>D74-D73</f>
        <v>0</v>
      </c>
      <c r="E75" s="16767"/>
      <c r="F75" s="16768"/>
      <c r="G75" s="16769"/>
      <c r="H75" s="16770"/>
      <c r="I75" s="16771"/>
      <c r="J75" s="16772"/>
      <c r="K75" s="16773"/>
    </row>
    <row r="76" ht="24" customHeight="1">
      <c r="A76" s="16774"/>
      <c r="B76" s="16775"/>
      <c r="C76" s="16776" t="s">
        <v>108</v>
      </c>
      <c r="D76" s="5080">
        <f>IF(D73=0,0,D74/D73-1)*100</f>
        <v>0</v>
      </c>
      <c r="E76" s="16777" t="s">
        <v>22</v>
      </c>
      <c r="F76" s="16778">
        <v>-5</v>
      </c>
      <c r="G76" s="16779">
        <v>20</v>
      </c>
      <c r="H76" s="16780" t="s">
        <v>23</v>
      </c>
      <c r="I76" s="16781"/>
      <c r="J76" s="16782"/>
      <c r="K76" s="16783"/>
    </row>
    <row r="77" ht="24" customHeight="1">
      <c r="A77" s="16784" t="s">
        <v>712</v>
      </c>
      <c r="B77" s="16785" t="s">
        <v>713</v>
      </c>
      <c r="C77" s="16786" t="s">
        <v>26</v>
      </c>
      <c r="D77" s="5613">
        <v>0</v>
      </c>
      <c r="E77" s="16787"/>
      <c r="F77" s="16788"/>
      <c r="G77" s="16789"/>
      <c r="H77" s="16790"/>
      <c r="I77" s="16791"/>
      <c r="J77" s="16792"/>
      <c r="K77" s="16793"/>
    </row>
    <row r="78" ht="24" customHeight="1">
      <c r="A78" s="16794"/>
      <c r="B78" s="16795"/>
      <c r="C78" s="16796" t="s">
        <v>106</v>
      </c>
      <c r="D78" s="5613">
        <v>0</v>
      </c>
      <c r="E78" s="16797"/>
      <c r="F78" s="16798"/>
      <c r="G78" s="16799"/>
      <c r="H78" s="16800"/>
      <c r="I78" s="16801"/>
      <c r="J78" s="16802"/>
      <c r="K78" s="16803"/>
    </row>
    <row r="79" ht="24" customHeight="1">
      <c r="A79" s="16804"/>
      <c r="B79" s="16805"/>
      <c r="C79" s="16806" t="s">
        <v>107</v>
      </c>
      <c r="D79" s="5091">
        <f>D78-D77</f>
        <v>0</v>
      </c>
      <c r="E79" s="16807"/>
      <c r="F79" s="16808"/>
      <c r="G79" s="16809"/>
      <c r="H79" s="16810"/>
      <c r="I79" s="16811"/>
      <c r="J79" s="16812"/>
      <c r="K79" s="16813"/>
    </row>
    <row r="80" ht="24" customHeight="1">
      <c r="A80" s="16814"/>
      <c r="B80" s="16815"/>
      <c r="C80" s="16816" t="s">
        <v>108</v>
      </c>
      <c r="D80" s="5080">
        <f>IF(D77=0,0,D78/D77-1)*100</f>
        <v>0</v>
      </c>
      <c r="E80" s="16817" t="s">
        <v>22</v>
      </c>
      <c r="F80" s="16818">
        <v>0</v>
      </c>
      <c r="G80" s="16819">
        <v>20</v>
      </c>
      <c r="H80" s="16820" t="s">
        <v>23</v>
      </c>
      <c r="I80" s="16821"/>
      <c r="J80" s="16822"/>
      <c r="K80" s="16823"/>
    </row>
    <row r="81" ht="24" customHeight="1">
      <c r="A81" s="16824" t="s">
        <v>714</v>
      </c>
      <c r="B81" s="16825" t="s">
        <v>715</v>
      </c>
      <c r="C81" s="16826" t="s">
        <v>26</v>
      </c>
      <c r="D81" s="5613">
        <f>IF(D161=0,0,D77/D161)</f>
        <v>0</v>
      </c>
      <c r="E81" s="16827" t="s">
        <v>22</v>
      </c>
      <c r="F81" s="16828">
        <v>10000</v>
      </c>
      <c r="G81" s="16829">
        <v>50000</v>
      </c>
      <c r="H81" s="16830" t="s">
        <v>23</v>
      </c>
      <c r="I81" s="16831"/>
      <c r="J81" s="16832"/>
      <c r="K81" s="16833"/>
    </row>
    <row r="82" ht="24" customHeight="1">
      <c r="A82" s="16834"/>
      <c r="B82" s="16835"/>
      <c r="C82" s="16836" t="s">
        <v>106</v>
      </c>
      <c r="D82" s="5613">
        <f>IF(D162=0,0,D78/D162)</f>
        <v>0</v>
      </c>
      <c r="E82" s="16837" t="s">
        <v>22</v>
      </c>
      <c r="F82" s="16838">
        <v>10000</v>
      </c>
      <c r="G82" s="16839">
        <v>50000</v>
      </c>
      <c r="H82" s="16840" t="s">
        <v>23</v>
      </c>
      <c r="I82" s="16841"/>
      <c r="J82" s="16842"/>
      <c r="K82" s="16843"/>
    </row>
    <row r="83" ht="24" customHeight="1">
      <c r="A83" s="16844"/>
      <c r="B83" s="16845"/>
      <c r="C83" s="16846" t="s">
        <v>107</v>
      </c>
      <c r="D83" s="5091">
        <f>D82-D81</f>
        <v>0</v>
      </c>
      <c r="E83" s="16847"/>
      <c r="F83" s="16848"/>
      <c r="G83" s="16849"/>
      <c r="H83" s="16850"/>
      <c r="I83" s="16851"/>
      <c r="J83" s="16852"/>
      <c r="K83" s="16853"/>
    </row>
    <row r="84" ht="24" customHeight="1">
      <c r="A84" s="16854"/>
      <c r="B84" s="16855"/>
      <c r="C84" s="16856" t="s">
        <v>108</v>
      </c>
      <c r="D84" s="4362">
        <f>IF(D81=0,0,D82/D81-1)*100</f>
        <v>0</v>
      </c>
      <c r="E84" s="16857" t="s">
        <v>22</v>
      </c>
      <c r="F84" s="16858">
        <v>-5</v>
      </c>
      <c r="G84" s="16859">
        <v>20</v>
      </c>
      <c r="H84" s="16860" t="s">
        <v>23</v>
      </c>
      <c r="I84" s="16861"/>
      <c r="J84" s="16862"/>
      <c r="K84" s="16863"/>
    </row>
    <row r="85" ht="24" customHeight="1">
      <c r="A85" s="16864" t="s">
        <v>716</v>
      </c>
      <c r="B85" s="16865" t="s">
        <v>717</v>
      </c>
      <c r="C85" s="16866" t="s">
        <v>26</v>
      </c>
      <c r="D85" s="4362">
        <v>0</v>
      </c>
      <c r="E85" s="16867"/>
      <c r="F85" s="16868"/>
      <c r="G85" s="16869"/>
      <c r="H85" s="16870"/>
      <c r="I85" s="16871"/>
      <c r="J85" s="16872"/>
      <c r="K85" s="16873"/>
    </row>
    <row r="86" ht="24" customHeight="1">
      <c r="A86" s="16874"/>
      <c r="B86" s="16875"/>
      <c r="C86" s="16876" t="s">
        <v>106</v>
      </c>
      <c r="D86" s="4362">
        <v>0</v>
      </c>
      <c r="E86" s="16877"/>
      <c r="F86" s="16878"/>
      <c r="G86" s="16879"/>
      <c r="H86" s="16880"/>
      <c r="I86" s="16881"/>
      <c r="J86" s="16882"/>
      <c r="K86" s="16883"/>
    </row>
    <row r="87" ht="24" customHeight="1">
      <c r="A87" s="16884"/>
      <c r="B87" s="16885"/>
      <c r="C87" s="16886" t="s">
        <v>107</v>
      </c>
      <c r="D87" s="4362">
        <f>D86-D85</f>
        <v>0</v>
      </c>
      <c r="E87" s="16887"/>
      <c r="F87" s="16888"/>
      <c r="G87" s="16889"/>
      <c r="H87" s="16890"/>
      <c r="I87" s="16891"/>
      <c r="J87" s="16892"/>
      <c r="K87" s="16893"/>
    </row>
    <row r="88" ht="24" customHeight="1">
      <c r="A88" s="16894"/>
      <c r="B88" s="16895"/>
      <c r="C88" s="16896" t="s">
        <v>108</v>
      </c>
      <c r="D88" s="4362">
        <f>IF(D85=0,0,D86/D85-1)*100</f>
        <v>0</v>
      </c>
      <c r="E88" s="16897" t="s">
        <v>22</v>
      </c>
      <c r="F88" s="16898">
        <v>0</v>
      </c>
      <c r="G88" s="16899">
        <v>20</v>
      </c>
      <c r="H88" s="16900" t="s">
        <v>23</v>
      </c>
      <c r="I88" s="16901"/>
      <c r="J88" s="16902"/>
      <c r="K88" s="16903"/>
    </row>
    <row r="89" ht="24" customHeight="1">
      <c r="A89" s="16904" t="s">
        <v>718</v>
      </c>
      <c r="B89" s="16905" t="s">
        <v>719</v>
      </c>
      <c r="C89" s="16906" t="s">
        <v>26</v>
      </c>
      <c r="D89" s="4362">
        <v>0</v>
      </c>
      <c r="E89" s="16907" t="s">
        <v>22</v>
      </c>
      <c r="F89" s="16908">
        <v>600000</v>
      </c>
      <c r="G89" s="16909">
        <v>1200000</v>
      </c>
      <c r="H89" s="16910" t="s">
        <v>23</v>
      </c>
      <c r="I89" s="16911"/>
      <c r="J89" s="16912"/>
      <c r="K89" s="16913"/>
    </row>
    <row r="90" ht="24" customHeight="1">
      <c r="A90" s="16914"/>
      <c r="B90" s="16915"/>
      <c r="C90" s="16916" t="s">
        <v>106</v>
      </c>
      <c r="D90" s="4362">
        <v>0</v>
      </c>
      <c r="E90" s="16917" t="s">
        <v>22</v>
      </c>
      <c r="F90" s="16918">
        <v>600000</v>
      </c>
      <c r="G90" s="16919">
        <v>1200000</v>
      </c>
      <c r="H90" s="16920" t="s">
        <v>23</v>
      </c>
      <c r="I90" s="16921"/>
      <c r="J90" s="16922"/>
      <c r="K90" s="16923"/>
    </row>
    <row r="91" ht="24" customHeight="1">
      <c r="A91" s="16924"/>
      <c r="B91" s="16925"/>
      <c r="C91" s="16926" t="s">
        <v>107</v>
      </c>
      <c r="D91" s="4362">
        <f>D90-D89</f>
        <v>0</v>
      </c>
      <c r="E91" s="16927"/>
      <c r="F91" s="16928"/>
      <c r="G91" s="16929"/>
      <c r="H91" s="16930"/>
      <c r="I91" s="16931"/>
      <c r="J91" s="16932"/>
      <c r="K91" s="16933"/>
    </row>
    <row r="92" ht="24" customHeight="1">
      <c r="A92" s="16934"/>
      <c r="B92" s="16935"/>
      <c r="C92" s="16936" t="s">
        <v>108</v>
      </c>
      <c r="D92" s="4362">
        <f>IF(D89=0,0,D90/D89-1)*100</f>
        <v>0</v>
      </c>
      <c r="E92" s="16937" t="s">
        <v>22</v>
      </c>
      <c r="F92" s="16938">
        <v>-5</v>
      </c>
      <c r="G92" s="16939">
        <v>20</v>
      </c>
      <c r="H92" s="16940" t="s">
        <v>23</v>
      </c>
      <c r="I92" s="16941"/>
      <c r="J92" s="16942"/>
      <c r="K92" s="16943"/>
    </row>
    <row r="93" ht="24" customHeight="1">
      <c r="A93" s="16944" t="s">
        <v>720</v>
      </c>
      <c r="B93" s="16945" t="s">
        <v>661</v>
      </c>
      <c r="C93" s="16946" t="s">
        <v>26</v>
      </c>
      <c r="D93" s="4362">
        <v>0</v>
      </c>
      <c r="E93" s="16947"/>
      <c r="F93" s="16948"/>
      <c r="G93" s="16949"/>
      <c r="H93" s="16950"/>
      <c r="I93" s="16951"/>
      <c r="J93" s="16952"/>
      <c r="K93" s="16953"/>
    </row>
    <row r="94" ht="24" customHeight="1">
      <c r="A94" s="16954"/>
      <c r="B94" s="16955"/>
      <c r="C94" s="16956" t="s">
        <v>106</v>
      </c>
      <c r="D94" s="4362">
        <v>0</v>
      </c>
      <c r="E94" s="16957"/>
      <c r="F94" s="16958"/>
      <c r="G94" s="16959"/>
      <c r="H94" s="16960"/>
      <c r="I94" s="16961"/>
      <c r="J94" s="16962"/>
      <c r="K94" s="16963"/>
    </row>
    <row r="95" ht="24" customHeight="1">
      <c r="A95" s="16964"/>
      <c r="B95" s="16965"/>
      <c r="C95" s="16966" t="s">
        <v>107</v>
      </c>
      <c r="D95" s="4362">
        <f>D94-D93</f>
        <v>0</v>
      </c>
      <c r="E95" s="16967"/>
      <c r="F95" s="16968"/>
      <c r="G95" s="16969"/>
      <c r="H95" s="16970"/>
      <c r="I95" s="16971"/>
      <c r="J95" s="16972"/>
      <c r="K95" s="16973"/>
    </row>
    <row r="96" ht="24" customHeight="1">
      <c r="A96" s="16974"/>
      <c r="B96" s="16975"/>
      <c r="C96" s="16976" t="s">
        <v>108</v>
      </c>
      <c r="D96" s="4362">
        <f>IF(D93=0,0,D94/D93-1)*100</f>
        <v>0</v>
      </c>
      <c r="E96" s="16977" t="s">
        <v>22</v>
      </c>
      <c r="F96" s="16978">
        <v>0</v>
      </c>
      <c r="G96" s="16979">
        <v>20</v>
      </c>
      <c r="H96" s="16980" t="s">
        <v>23</v>
      </c>
      <c r="I96" s="16981"/>
      <c r="J96" s="16982"/>
      <c r="K96" s="16983"/>
    </row>
    <row r="97" ht="24" customHeight="1">
      <c r="A97" s="16984" t="s">
        <v>721</v>
      </c>
      <c r="B97" s="16985" t="s">
        <v>722</v>
      </c>
      <c r="C97" s="16986" t="s">
        <v>26</v>
      </c>
      <c r="D97" s="4362">
        <f>IF(D171=0,0,D93/D171)</f>
        <v>0</v>
      </c>
      <c r="E97" s="16987" t="s">
        <v>22</v>
      </c>
      <c r="F97" s="16988">
        <v>2000</v>
      </c>
      <c r="G97" s="16989">
        <v>1000000</v>
      </c>
      <c r="H97" s="16990" t="s">
        <v>23</v>
      </c>
      <c r="I97" s="16991"/>
      <c r="J97" s="16992"/>
      <c r="K97" s="16993"/>
    </row>
    <row r="98" ht="24" customHeight="1">
      <c r="A98" s="16994"/>
      <c r="B98" s="16995"/>
      <c r="C98" s="16996" t="s">
        <v>106</v>
      </c>
      <c r="D98" s="4362">
        <f>IF(D172=0,0,D94/D172)</f>
        <v>0</v>
      </c>
      <c r="E98" s="16997" t="s">
        <v>22</v>
      </c>
      <c r="F98" s="16998">
        <v>2000</v>
      </c>
      <c r="G98" s="16999">
        <v>1000000</v>
      </c>
      <c r="H98" s="17000" t="s">
        <v>23</v>
      </c>
      <c r="I98" s="17001"/>
      <c r="J98" s="17002"/>
      <c r="K98" s="17003"/>
    </row>
    <row r="99" ht="24" customHeight="1">
      <c r="A99" s="17004"/>
      <c r="B99" s="17005"/>
      <c r="C99" s="17006" t="s">
        <v>107</v>
      </c>
      <c r="D99" s="4362">
        <f>D98-D97</f>
        <v>0</v>
      </c>
      <c r="E99" s="17007"/>
      <c r="F99" s="17008"/>
      <c r="G99" s="17009"/>
      <c r="H99" s="17010"/>
      <c r="I99" s="17011"/>
      <c r="J99" s="17012"/>
      <c r="K99" s="17013"/>
    </row>
    <row r="100" ht="24" customHeight="1">
      <c r="A100" s="17014"/>
      <c r="B100" s="17015"/>
      <c r="C100" s="17016" t="s">
        <v>108</v>
      </c>
      <c r="D100" s="5080">
        <f>IF(D97=0,0,D98/D97-1)*100</f>
        <v>0</v>
      </c>
      <c r="E100" s="17017" t="s">
        <v>22</v>
      </c>
      <c r="F100" s="17018">
        <v>0</v>
      </c>
      <c r="G100" s="17019">
        <v>15</v>
      </c>
      <c r="H100" s="17020" t="s">
        <v>23</v>
      </c>
      <c r="I100" s="17021"/>
      <c r="J100" s="17022"/>
      <c r="K100" s="17023"/>
    </row>
    <row r="101" ht="24" customHeight="1">
      <c r="A101" s="17024" t="s">
        <v>723</v>
      </c>
      <c r="B101" s="17025" t="s">
        <v>663</v>
      </c>
      <c r="C101" s="17026" t="s">
        <v>26</v>
      </c>
      <c r="D101" s="5091">
        <v>0</v>
      </c>
      <c r="E101" s="17027"/>
      <c r="F101" s="17028"/>
      <c r="G101" s="17029"/>
      <c r="H101" s="17030"/>
      <c r="I101" s="17031"/>
      <c r="J101" s="17032"/>
      <c r="K101" s="17033"/>
    </row>
    <row r="102" ht="24" customHeight="1">
      <c r="A102" s="17034"/>
      <c r="B102" s="17035"/>
      <c r="C102" s="17036" t="s">
        <v>106</v>
      </c>
      <c r="D102" s="4362">
        <v>0</v>
      </c>
      <c r="E102" s="17037"/>
      <c r="F102" s="17038"/>
      <c r="G102" s="17039"/>
      <c r="H102" s="17040"/>
      <c r="I102" s="17041"/>
      <c r="J102" s="17042"/>
      <c r="K102" s="17043"/>
    </row>
    <row r="103" ht="24" customHeight="1">
      <c r="A103" s="17044"/>
      <c r="B103" s="17045"/>
      <c r="C103" s="17046" t="s">
        <v>107</v>
      </c>
      <c r="D103" s="4362">
        <f>D102-D101</f>
        <v>0</v>
      </c>
      <c r="E103" s="17047"/>
      <c r="F103" s="17048"/>
      <c r="G103" s="17049"/>
      <c r="H103" s="17050"/>
      <c r="I103" s="17051"/>
      <c r="J103" s="17052"/>
      <c r="K103" s="17053"/>
    </row>
    <row r="104" ht="24" customHeight="1">
      <c r="A104" s="17054"/>
      <c r="B104" s="17055"/>
      <c r="C104" s="17056" t="s">
        <v>108</v>
      </c>
      <c r="D104" s="4362">
        <f>IF(D101=0,0,D102/D101-1)*100</f>
        <v>0</v>
      </c>
      <c r="E104" s="17057" t="s">
        <v>22</v>
      </c>
      <c r="F104" s="17058">
        <v>-10</v>
      </c>
      <c r="G104" s="17059">
        <v>20</v>
      </c>
      <c r="H104" s="17060" t="s">
        <v>23</v>
      </c>
      <c r="I104" s="17061"/>
      <c r="J104" s="17062"/>
      <c r="K104" s="17063"/>
    </row>
    <row r="105" ht="24" customHeight="1">
      <c r="A105" s="17064" t="s">
        <v>724</v>
      </c>
      <c r="B105" s="17065" t="s">
        <v>725</v>
      </c>
      <c r="C105" s="17066" t="s">
        <v>26</v>
      </c>
      <c r="D105" s="4362">
        <v>0</v>
      </c>
      <c r="E105" s="17067"/>
      <c r="F105" s="17068"/>
      <c r="G105" s="17069"/>
      <c r="H105" s="17070"/>
      <c r="I105" s="17071"/>
      <c r="J105" s="17072"/>
      <c r="K105" s="17073"/>
    </row>
    <row r="106" ht="24" customHeight="1">
      <c r="A106" s="17074"/>
      <c r="B106" s="17075"/>
      <c r="C106" s="17076" t="s">
        <v>106</v>
      </c>
      <c r="D106" s="4362">
        <v>0</v>
      </c>
      <c r="E106" s="17077"/>
      <c r="F106" s="17078"/>
      <c r="G106" s="17079"/>
      <c r="H106" s="17080"/>
      <c r="I106" s="17081"/>
      <c r="J106" s="17082"/>
      <c r="K106" s="17083"/>
    </row>
    <row r="107" ht="24" customHeight="1">
      <c r="A107" s="17084"/>
      <c r="B107" s="17085"/>
      <c r="C107" s="17086" t="s">
        <v>107</v>
      </c>
      <c r="D107" s="4362">
        <f>D106-D105</f>
        <v>0</v>
      </c>
      <c r="E107" s="17087"/>
      <c r="F107" s="17088"/>
      <c r="G107" s="17089"/>
      <c r="H107" s="17090"/>
      <c r="I107" s="17091"/>
      <c r="J107" s="17092"/>
      <c r="K107" s="17093"/>
    </row>
    <row r="108" ht="24" customHeight="1">
      <c r="A108" s="17094"/>
      <c r="B108" s="17095"/>
      <c r="C108" s="17096" t="s">
        <v>108</v>
      </c>
      <c r="D108" s="5080">
        <f>IF(D105=0,0,D106/D105-1)*100</f>
        <v>0</v>
      </c>
      <c r="E108" s="17097" t="s">
        <v>22</v>
      </c>
      <c r="F108" s="17098">
        <v>0</v>
      </c>
      <c r="G108" s="17099">
        <v>20</v>
      </c>
      <c r="H108" s="17100" t="s">
        <v>23</v>
      </c>
      <c r="I108" s="17101"/>
      <c r="J108" s="17102"/>
      <c r="K108" s="17103"/>
    </row>
    <row r="109" ht="24" customHeight="1">
      <c r="A109" s="17104" t="s">
        <v>726</v>
      </c>
      <c r="B109" s="17105" t="s">
        <v>665</v>
      </c>
      <c r="C109" s="17106" t="s">
        <v>26</v>
      </c>
      <c r="D109" s="5091">
        <v>0</v>
      </c>
      <c r="E109" s="17107"/>
      <c r="F109" s="17108"/>
      <c r="G109" s="17109"/>
      <c r="H109" s="17110"/>
      <c r="I109" s="17111"/>
      <c r="J109" s="17112"/>
      <c r="K109" s="17113"/>
    </row>
    <row r="110" ht="24" customHeight="1">
      <c r="A110" s="17114"/>
      <c r="B110" s="17115"/>
      <c r="C110" s="17116" t="s">
        <v>106</v>
      </c>
      <c r="D110" s="4362">
        <v>0</v>
      </c>
      <c r="E110" s="17117"/>
      <c r="F110" s="17118"/>
      <c r="G110" s="17119"/>
      <c r="H110" s="17120"/>
      <c r="I110" s="17121"/>
      <c r="J110" s="17122"/>
      <c r="K110" s="17123"/>
    </row>
    <row r="111" ht="24" customHeight="1">
      <c r="A111" s="17124"/>
      <c r="B111" s="17125"/>
      <c r="C111" s="17126" t="s">
        <v>107</v>
      </c>
      <c r="D111" s="4362">
        <f>D110-D109</f>
        <v>0</v>
      </c>
      <c r="E111" s="17127"/>
      <c r="F111" s="17128"/>
      <c r="G111" s="17129"/>
      <c r="H111" s="17130"/>
      <c r="I111" s="17131"/>
      <c r="J111" s="17132"/>
      <c r="K111" s="17133"/>
    </row>
    <row r="112" ht="24" customHeight="1">
      <c r="A112" s="17134"/>
      <c r="B112" s="17135"/>
      <c r="C112" s="17136" t="s">
        <v>108</v>
      </c>
      <c r="D112" s="4362">
        <f>IF(D109=0,0,D110/D109-1)*100</f>
        <v>0</v>
      </c>
      <c r="E112" s="17137" t="s">
        <v>22</v>
      </c>
      <c r="F112" s="17138">
        <v>0</v>
      </c>
      <c r="G112" s="17139">
        <v>20</v>
      </c>
      <c r="H112" s="17140" t="s">
        <v>23</v>
      </c>
      <c r="I112" s="17141"/>
      <c r="J112" s="17142"/>
      <c r="K112" s="17143"/>
    </row>
    <row r="113" ht="24" customHeight="1">
      <c r="A113" s="17144" t="s">
        <v>727</v>
      </c>
      <c r="B113" s="17145" t="s">
        <v>728</v>
      </c>
      <c r="C113" s="17146" t="s">
        <v>26</v>
      </c>
      <c r="D113" s="4362">
        <v>0</v>
      </c>
      <c r="E113" s="17147" t="s">
        <v>22</v>
      </c>
      <c r="F113" s="17148">
        <v>0</v>
      </c>
      <c r="G113" s="17149">
        <v>0</v>
      </c>
      <c r="H113" s="17150" t="s">
        <v>23</v>
      </c>
      <c r="I113" s="17151"/>
      <c r="J113" s="17152"/>
      <c r="K113" s="17153"/>
    </row>
    <row r="114" ht="24" customHeight="1">
      <c r="A114" s="17154"/>
      <c r="B114" s="17155"/>
      <c r="C114" s="17156" t="s">
        <v>106</v>
      </c>
      <c r="D114" s="4362">
        <v>0</v>
      </c>
      <c r="E114" s="17157" t="s">
        <v>22</v>
      </c>
      <c r="F114" s="17158">
        <v>0</v>
      </c>
      <c r="G114" s="17159">
        <v>0</v>
      </c>
      <c r="H114" s="17160" t="s">
        <v>23</v>
      </c>
      <c r="I114" s="17161"/>
      <c r="J114" s="17162"/>
      <c r="K114" s="17163"/>
    </row>
    <row r="115" ht="24" customHeight="1">
      <c r="A115" s="17164"/>
      <c r="B115" s="17165"/>
      <c r="C115" s="17166" t="s">
        <v>107</v>
      </c>
      <c r="D115" s="4362">
        <f>D114-D113</f>
        <v>0</v>
      </c>
      <c r="E115" s="17167"/>
      <c r="F115" s="17168"/>
      <c r="G115" s="17169"/>
      <c r="H115" s="17170"/>
      <c r="I115" s="17171"/>
      <c r="J115" s="17172"/>
      <c r="K115" s="17173"/>
    </row>
    <row r="116" ht="24" customHeight="1">
      <c r="A116" s="17174"/>
      <c r="B116" s="17175"/>
      <c r="C116" s="17176" t="s">
        <v>108</v>
      </c>
      <c r="D116" s="5080">
        <f>IF(D113=0,0,D114/D113-1)*100</f>
        <v>0</v>
      </c>
      <c r="E116" s="17177"/>
      <c r="F116" s="17178"/>
      <c r="G116" s="17179"/>
      <c r="H116" s="17180"/>
      <c r="I116" s="17181"/>
      <c r="J116" s="17182"/>
      <c r="K116" s="17183"/>
    </row>
    <row r="117" ht="24" customHeight="1">
      <c r="A117" s="17184" t="s">
        <v>729</v>
      </c>
      <c r="B117" s="17185" t="s">
        <v>730</v>
      </c>
      <c r="C117" s="17186" t="s">
        <v>26</v>
      </c>
      <c r="D117" s="5613">
        <v>0</v>
      </c>
      <c r="E117" s="17187"/>
      <c r="F117" s="17188"/>
      <c r="G117" s="17189"/>
      <c r="H117" s="17190"/>
      <c r="I117" s="17191"/>
      <c r="J117" s="17192"/>
      <c r="K117" s="17193"/>
    </row>
    <row r="118" ht="24" customHeight="1">
      <c r="A118" s="17194"/>
      <c r="B118" s="17195"/>
      <c r="C118" s="17196" t="s">
        <v>106</v>
      </c>
      <c r="D118" s="5613">
        <v>0</v>
      </c>
      <c r="E118" s="17197"/>
      <c r="F118" s="17198"/>
      <c r="G118" s="17199"/>
      <c r="H118" s="17200"/>
      <c r="I118" s="17201"/>
      <c r="J118" s="17202"/>
      <c r="K118" s="17203"/>
    </row>
    <row r="119" ht="24" customHeight="1">
      <c r="A119" s="17204"/>
      <c r="B119" s="17205"/>
      <c r="C119" s="17206" t="s">
        <v>107</v>
      </c>
      <c r="D119" s="5091">
        <f>D118-D117</f>
        <v>0</v>
      </c>
      <c r="E119" s="17207"/>
      <c r="F119" s="17208"/>
      <c r="G119" s="17209"/>
      <c r="H119" s="17210"/>
      <c r="I119" s="17211"/>
      <c r="J119" s="17212"/>
      <c r="K119" s="17213"/>
    </row>
    <row r="120" ht="24" customHeight="1">
      <c r="A120" s="17214"/>
      <c r="B120" s="17215"/>
      <c r="C120" s="17216" t="s">
        <v>108</v>
      </c>
      <c r="D120" s="5080">
        <f>IF(D117=0,0,D118/D117-1)*100</f>
        <v>0</v>
      </c>
      <c r="E120" s="17217" t="s">
        <v>22</v>
      </c>
      <c r="F120" s="17218">
        <v>0</v>
      </c>
      <c r="G120" s="17219">
        <v>20</v>
      </c>
      <c r="H120" s="17220" t="s">
        <v>23</v>
      </c>
      <c r="I120" s="17221"/>
      <c r="J120" s="17222"/>
      <c r="K120" s="17223"/>
    </row>
    <row r="121" ht="24" customHeight="1">
      <c r="A121" s="17224" t="s">
        <v>731</v>
      </c>
      <c r="B121" s="17225" t="s">
        <v>732</v>
      </c>
      <c r="C121" s="17226" t="s">
        <v>26</v>
      </c>
      <c r="D121" s="5091">
        <f>D113-D117</f>
        <v>0</v>
      </c>
      <c r="E121" s="17227" t="s">
        <v>22</v>
      </c>
      <c r="F121" s="17228">
        <v>0</v>
      </c>
      <c r="G121" s="17229">
        <v>0</v>
      </c>
      <c r="H121" s="17230" t="s">
        <v>23</v>
      </c>
      <c r="I121" s="17231"/>
      <c r="J121" s="17232"/>
      <c r="K121" s="17233"/>
    </row>
    <row r="122" ht="24" customHeight="1">
      <c r="A122" s="17234"/>
      <c r="B122" s="17235"/>
      <c r="C122" s="17236" t="s">
        <v>106</v>
      </c>
      <c r="D122" s="4362">
        <f>D114-D118</f>
        <v>0</v>
      </c>
      <c r="E122" s="17237" t="s">
        <v>22</v>
      </c>
      <c r="F122" s="17238">
        <v>0</v>
      </c>
      <c r="G122" s="17239">
        <v>0</v>
      </c>
      <c r="H122" s="17240" t="s">
        <v>23</v>
      </c>
      <c r="I122" s="17241"/>
      <c r="J122" s="17242"/>
      <c r="K122" s="17243"/>
    </row>
    <row r="123" ht="24" customHeight="1">
      <c r="A123" s="17244"/>
      <c r="B123" s="17245"/>
      <c r="C123" s="17246" t="s">
        <v>107</v>
      </c>
      <c r="D123" s="4362">
        <f>D122-D121</f>
        <v>0</v>
      </c>
      <c r="E123" s="17247"/>
      <c r="F123" s="17248"/>
      <c r="G123" s="17249"/>
      <c r="H123" s="17250"/>
      <c r="I123" s="17251"/>
      <c r="J123" s="17252"/>
      <c r="K123" s="17253"/>
    </row>
    <row r="124" ht="24" customHeight="1">
      <c r="A124" s="17254"/>
      <c r="B124" s="17255"/>
      <c r="C124" s="17256" t="s">
        <v>108</v>
      </c>
      <c r="D124" s="4362">
        <f>IF(D121=0,0,D122/D121-1)*100</f>
        <v>0</v>
      </c>
      <c r="E124" s="17257"/>
      <c r="F124" s="17258"/>
      <c r="G124" s="17259"/>
      <c r="H124" s="17260"/>
      <c r="I124" s="17261"/>
      <c r="J124" s="17262"/>
      <c r="K124" s="17263"/>
    </row>
    <row r="125" ht="24" customHeight="1">
      <c r="A125" s="17264" t="s">
        <v>306</v>
      </c>
      <c r="B125" s="17265"/>
      <c r="C125" s="17266"/>
      <c r="D125" s="17267"/>
      <c r="E125" s="17268"/>
      <c r="F125" s="17269"/>
      <c r="G125" s="17270"/>
      <c r="H125" s="17271"/>
      <c r="I125" s="17272"/>
      <c r="J125" s="17273"/>
      <c r="K125" s="17274"/>
    </row>
    <row r="126" ht="24" customHeight="1">
      <c r="A126" s="17275" t="s">
        <v>176</v>
      </c>
      <c r="B126" s="17276" t="s">
        <v>122</v>
      </c>
      <c r="C126" s="17277" t="s">
        <v>26</v>
      </c>
      <c r="D126" s="4362">
        <v>0</v>
      </c>
      <c r="E126" s="17278" t="s">
        <v>22</v>
      </c>
      <c r="F126" s="17279">
        <v>0</v>
      </c>
      <c r="G126" s="17280"/>
      <c r="H126" s="17281" t="s">
        <v>23</v>
      </c>
      <c r="I126" s="17282"/>
      <c r="J126" s="17283"/>
      <c r="K126" s="17284"/>
    </row>
    <row r="127" ht="24" customHeight="1">
      <c r="A127" s="17285"/>
      <c r="B127" s="17286"/>
      <c r="C127" s="17287" t="s">
        <v>106</v>
      </c>
      <c r="D127" s="4362">
        <v>0</v>
      </c>
      <c r="E127" s="17288" t="s">
        <v>22</v>
      </c>
      <c r="F127" s="17289">
        <v>0</v>
      </c>
      <c r="G127" s="17290"/>
      <c r="H127" s="17291" t="s">
        <v>23</v>
      </c>
      <c r="I127" s="17292"/>
      <c r="J127" s="17293"/>
      <c r="K127" s="17294"/>
    </row>
    <row r="128" ht="24" customHeight="1">
      <c r="A128" s="17295"/>
      <c r="B128" s="17296"/>
      <c r="C128" s="17297" t="s">
        <v>107</v>
      </c>
      <c r="D128" s="4362">
        <f>D127-D126</f>
        <v>0</v>
      </c>
      <c r="E128" s="17298"/>
      <c r="F128" s="17299"/>
      <c r="G128" s="17300"/>
      <c r="H128" s="17301"/>
      <c r="I128" s="17302"/>
      <c r="J128" s="17303"/>
      <c r="K128" s="17304"/>
    </row>
    <row r="129" ht="24" customHeight="1">
      <c r="A129" s="17305"/>
      <c r="B129" s="17306"/>
      <c r="C129" s="17307" t="s">
        <v>108</v>
      </c>
      <c r="D129" s="4362">
        <f>IF(D126=0,0,D127/D126-1)*100</f>
        <v>0</v>
      </c>
      <c r="E129" s="17308"/>
      <c r="F129" s="17309"/>
      <c r="G129" s="17310"/>
      <c r="H129" s="17311"/>
      <c r="I129" s="17312"/>
      <c r="J129" s="17313"/>
      <c r="K129" s="17314"/>
    </row>
    <row r="130" ht="24" customHeight="1">
      <c r="A130" s="17315" t="s">
        <v>177</v>
      </c>
      <c r="B130" s="17316" t="s">
        <v>122</v>
      </c>
      <c r="C130" s="17317" t="s">
        <v>26</v>
      </c>
      <c r="D130" s="4362">
        <v>0</v>
      </c>
      <c r="E130" s="17318" t="s">
        <v>22</v>
      </c>
      <c r="F130" s="17319">
        <v>0</v>
      </c>
      <c r="G130" s="17320"/>
      <c r="H130" s="17321" t="s">
        <v>23</v>
      </c>
      <c r="I130" s="17322"/>
      <c r="J130" s="17323"/>
      <c r="K130" s="17324"/>
    </row>
    <row r="131" ht="24" customHeight="1">
      <c r="A131" s="17325"/>
      <c r="B131" s="17326"/>
      <c r="C131" s="17327" t="s">
        <v>106</v>
      </c>
      <c r="D131" s="4362">
        <v>0</v>
      </c>
      <c r="E131" s="17328" t="s">
        <v>22</v>
      </c>
      <c r="F131" s="17329">
        <v>0</v>
      </c>
      <c r="G131" s="17330"/>
      <c r="H131" s="17331" t="s">
        <v>23</v>
      </c>
      <c r="I131" s="17332"/>
      <c r="J131" s="17333"/>
      <c r="K131" s="17334"/>
    </row>
    <row r="132" ht="24" customHeight="1">
      <c r="A132" s="17335"/>
      <c r="B132" s="17336"/>
      <c r="C132" s="17337" t="s">
        <v>107</v>
      </c>
      <c r="D132" s="4362">
        <f>D131-D130</f>
        <v>0</v>
      </c>
      <c r="E132" s="17338"/>
      <c r="F132" s="17339"/>
      <c r="G132" s="17340"/>
      <c r="H132" s="17341"/>
      <c r="I132" s="17342"/>
      <c r="J132" s="17343"/>
      <c r="K132" s="17344"/>
    </row>
    <row r="133" ht="24" customHeight="1">
      <c r="A133" s="17345"/>
      <c r="B133" s="17346"/>
      <c r="C133" s="17347" t="s">
        <v>108</v>
      </c>
      <c r="D133" s="4362">
        <f>IF(D130=0,0,D131/D130-1)*100</f>
        <v>0</v>
      </c>
      <c r="E133" s="17348"/>
      <c r="F133" s="17349"/>
      <c r="G133" s="17350"/>
      <c r="H133" s="17351"/>
      <c r="I133" s="17352"/>
      <c r="J133" s="17353"/>
      <c r="K133" s="17354"/>
    </row>
    <row r="134" ht="24" customHeight="1">
      <c r="A134" s="17355" t="s">
        <v>178</v>
      </c>
      <c r="B134" s="17356" t="s">
        <v>179</v>
      </c>
      <c r="C134" s="17357" t="s">
        <v>26</v>
      </c>
      <c r="D134" s="4362">
        <f>IF(D61=0,0,D130/D61*12)</f>
        <v>0</v>
      </c>
      <c r="E134" s="17358" t="s">
        <v>22</v>
      </c>
      <c r="F134" s="17359">
        <v>6</v>
      </c>
      <c r="G134" s="17360"/>
      <c r="H134" s="17361" t="s">
        <v>23</v>
      </c>
      <c r="I134" s="17362"/>
      <c r="J134" s="17363"/>
      <c r="K134" s="17364"/>
    </row>
    <row r="135" ht="24" customHeight="1">
      <c r="A135" s="17365"/>
      <c r="B135" s="17366"/>
      <c r="C135" s="17367" t="s">
        <v>106</v>
      </c>
      <c r="D135" s="4362">
        <f>IF(D62=0,0,D131/D62*12)</f>
        <v>0</v>
      </c>
      <c r="E135" s="17368" t="s">
        <v>22</v>
      </c>
      <c r="F135" s="17369">
        <v>6</v>
      </c>
      <c r="G135" s="17370"/>
      <c r="H135" s="17371" t="s">
        <v>23</v>
      </c>
      <c r="I135" s="17372"/>
      <c r="J135" s="17373"/>
      <c r="K135" s="17374"/>
    </row>
    <row r="136" ht="24" customHeight="1">
      <c r="A136" s="17375"/>
      <c r="B136" s="17376"/>
      <c r="C136" s="17377" t="s">
        <v>107</v>
      </c>
      <c r="D136" s="4362">
        <f>D135-D134</f>
        <v>0</v>
      </c>
      <c r="E136" s="17378"/>
      <c r="F136" s="17379"/>
      <c r="G136" s="17380"/>
      <c r="H136" s="17381"/>
      <c r="I136" s="17382"/>
      <c r="J136" s="17383"/>
      <c r="K136" s="17384"/>
    </row>
    <row r="137" ht="24" customHeight="1">
      <c r="A137" s="17385"/>
      <c r="B137" s="17386"/>
      <c r="C137" s="17387" t="s">
        <v>108</v>
      </c>
      <c r="D137" s="4362">
        <f>IF(D134=0,0,D135/D134-1)*100</f>
        <v>0</v>
      </c>
      <c r="E137" s="17388"/>
      <c r="F137" s="17389"/>
      <c r="G137" s="17390"/>
      <c r="H137" s="17391"/>
      <c r="I137" s="17392"/>
      <c r="J137" s="17393"/>
      <c r="K137" s="17394"/>
    </row>
    <row r="138" ht="24" customHeight="1">
      <c r="A138" s="17395" t="s">
        <v>311</v>
      </c>
      <c r="B138" s="17396"/>
      <c r="C138" s="17397"/>
      <c r="D138" s="17398"/>
      <c r="E138" s="17399"/>
      <c r="F138" s="17400"/>
      <c r="G138" s="17401"/>
      <c r="H138" s="17402"/>
      <c r="I138" s="17403"/>
      <c r="J138" s="17404"/>
      <c r="K138" s="17405"/>
    </row>
    <row r="139" ht="24" customHeight="1">
      <c r="A139" s="17406" t="s">
        <v>181</v>
      </c>
      <c r="B139" s="17407" t="s">
        <v>674</v>
      </c>
      <c r="C139" s="17408" t="s">
        <v>26</v>
      </c>
      <c r="D139" s="4362">
        <v>0</v>
      </c>
      <c r="E139" s="17409"/>
      <c r="F139" s="17410"/>
      <c r="G139" s="17411"/>
      <c r="H139" s="17412"/>
      <c r="I139" s="17413"/>
      <c r="J139" s="17414"/>
      <c r="K139" s="17415"/>
    </row>
    <row r="140" ht="24" customHeight="1">
      <c r="A140" s="17416"/>
      <c r="B140" s="17417"/>
      <c r="C140" s="17418" t="s">
        <v>106</v>
      </c>
      <c r="D140" s="4362">
        <v>0</v>
      </c>
      <c r="E140" s="17419"/>
      <c r="F140" s="17420"/>
      <c r="G140" s="17421"/>
      <c r="H140" s="17422"/>
      <c r="I140" s="17423"/>
      <c r="J140" s="17424"/>
      <c r="K140" s="17425"/>
    </row>
    <row r="141" ht="24" customHeight="1">
      <c r="A141" s="17426"/>
      <c r="B141" s="17427"/>
      <c r="C141" s="17428" t="s">
        <v>107</v>
      </c>
      <c r="D141" s="4362">
        <f>D140-D139</f>
        <v>0</v>
      </c>
      <c r="E141" s="17429"/>
      <c r="F141" s="17430"/>
      <c r="G141" s="17431"/>
      <c r="H141" s="17432"/>
      <c r="I141" s="17433"/>
      <c r="J141" s="17434"/>
      <c r="K141" s="17435"/>
    </row>
    <row r="142" ht="24" customHeight="1">
      <c r="A142" s="17436"/>
      <c r="B142" s="17437"/>
      <c r="C142" s="17438" t="s">
        <v>108</v>
      </c>
      <c r="D142" s="5080">
        <f>IF(D139=0,0,D141/D139)*100</f>
        <v>0</v>
      </c>
      <c r="E142" s="17439" t="s">
        <v>22</v>
      </c>
      <c r="F142" s="17440">
        <v>0</v>
      </c>
      <c r="G142" s="17441">
        <v>10</v>
      </c>
      <c r="H142" s="17442" t="s">
        <v>23</v>
      </c>
      <c r="I142" s="17443"/>
      <c r="J142" s="17444"/>
      <c r="K142" s="17445"/>
    </row>
    <row r="143" ht="24" customHeight="1">
      <c r="A143" s="17446" t="s">
        <v>733</v>
      </c>
      <c r="B143" s="17447" t="s">
        <v>734</v>
      </c>
      <c r="C143" s="17448" t="s">
        <v>26</v>
      </c>
      <c r="D143" s="17449">
        <v>0</v>
      </c>
      <c r="E143" s="17450"/>
      <c r="F143" s="17451"/>
      <c r="G143" s="17452"/>
      <c r="H143" s="17453"/>
      <c r="I143" s="17454"/>
      <c r="J143" s="17455"/>
      <c r="K143" s="17456"/>
    </row>
    <row r="144" ht="24" customHeight="1">
      <c r="A144" s="17457"/>
      <c r="B144" s="17458"/>
      <c r="C144" s="17459" t="s">
        <v>106</v>
      </c>
      <c r="D144" s="17460">
        <v>0</v>
      </c>
      <c r="E144" s="17461"/>
      <c r="F144" s="17462"/>
      <c r="G144" s="17463"/>
      <c r="H144" s="17464"/>
      <c r="I144" s="17465"/>
      <c r="J144" s="17466"/>
      <c r="K144" s="17467"/>
    </row>
    <row r="145" ht="24" customHeight="1">
      <c r="A145" s="17468"/>
      <c r="B145" s="17469"/>
      <c r="C145" s="17470" t="s">
        <v>107</v>
      </c>
      <c r="D145" s="4808">
        <f>D144-D143</f>
        <v>0</v>
      </c>
      <c r="E145" s="17471"/>
      <c r="F145" s="17472"/>
      <c r="G145" s="17473"/>
      <c r="H145" s="17474"/>
      <c r="I145" s="17475"/>
      <c r="J145" s="17476"/>
      <c r="K145" s="17477"/>
    </row>
    <row r="146" ht="24" customHeight="1">
      <c r="A146" s="17478"/>
      <c r="B146" s="17479"/>
      <c r="C146" s="17480" t="s">
        <v>108</v>
      </c>
      <c r="D146" s="4362">
        <f>IF(D143=0,0,D145/D143)*100</f>
        <v>0</v>
      </c>
      <c r="E146" s="17481" t="s">
        <v>22</v>
      </c>
      <c r="F146" s="17482">
        <v>0</v>
      </c>
      <c r="G146" s="17483">
        <v>10</v>
      </c>
      <c r="H146" s="17484" t="s">
        <v>23</v>
      </c>
      <c r="I146" s="17485"/>
      <c r="J146" s="17486"/>
      <c r="K146" s="17487"/>
    </row>
    <row r="147" ht="24" customHeight="1">
      <c r="A147" s="17488" t="s">
        <v>735</v>
      </c>
      <c r="B147" s="17489" t="s">
        <v>736</v>
      </c>
      <c r="C147" s="17490" t="s">
        <v>26</v>
      </c>
      <c r="D147" s="4808">
        <v>0</v>
      </c>
      <c r="E147" s="17491"/>
      <c r="F147" s="17492"/>
      <c r="G147" s="17493"/>
      <c r="H147" s="17494"/>
      <c r="I147" s="17495"/>
      <c r="J147" s="17496"/>
      <c r="K147" s="17497"/>
    </row>
    <row r="148" ht="24" customHeight="1">
      <c r="A148" s="17498"/>
      <c r="B148" s="17499"/>
      <c r="C148" s="17500" t="s">
        <v>106</v>
      </c>
      <c r="D148" s="4808">
        <v>0</v>
      </c>
      <c r="E148" s="17501"/>
      <c r="F148" s="17502"/>
      <c r="G148" s="17503"/>
      <c r="H148" s="17504"/>
      <c r="I148" s="17505"/>
      <c r="J148" s="17506"/>
      <c r="K148" s="17507"/>
    </row>
    <row r="149" ht="24" customHeight="1">
      <c r="A149" s="17508"/>
      <c r="B149" s="17509"/>
      <c r="C149" s="17510" t="s">
        <v>107</v>
      </c>
      <c r="D149" s="4808">
        <f>D148-D147</f>
        <v>0</v>
      </c>
      <c r="E149" s="17511"/>
      <c r="F149" s="17512"/>
      <c r="G149" s="17513"/>
      <c r="H149" s="17514"/>
      <c r="I149" s="17515"/>
      <c r="J149" s="17516"/>
      <c r="K149" s="17517"/>
    </row>
    <row r="150" ht="24" customHeight="1">
      <c r="A150" s="17518"/>
      <c r="B150" s="17519"/>
      <c r="C150" s="17520" t="s">
        <v>108</v>
      </c>
      <c r="D150" s="4362">
        <f>IF(D147=0,0,D148/D147-1)*100</f>
        <v>0</v>
      </c>
      <c r="E150" s="17521" t="s">
        <v>22</v>
      </c>
      <c r="F150" s="17522">
        <v>0</v>
      </c>
      <c r="G150" s="17523">
        <v>10</v>
      </c>
      <c r="H150" s="17524" t="s">
        <v>23</v>
      </c>
      <c r="I150" s="17525"/>
      <c r="J150" s="17526"/>
      <c r="K150" s="17527"/>
    </row>
    <row r="151" ht="24" customHeight="1">
      <c r="A151" s="17528" t="s">
        <v>515</v>
      </c>
      <c r="B151" s="17529" t="s">
        <v>675</v>
      </c>
      <c r="C151" s="17530" t="s">
        <v>26</v>
      </c>
      <c r="D151" s="4362">
        <v>0</v>
      </c>
      <c r="E151" s="17531"/>
      <c r="F151" s="17532"/>
      <c r="G151" s="17533"/>
      <c r="H151" s="17534"/>
      <c r="I151" s="17535"/>
      <c r="J151" s="17536"/>
      <c r="K151" s="17537"/>
    </row>
    <row r="152" ht="24" customHeight="1">
      <c r="A152" s="17538"/>
      <c r="B152" s="17539"/>
      <c r="C152" s="17540" t="s">
        <v>106</v>
      </c>
      <c r="D152" s="4362">
        <v>0</v>
      </c>
      <c r="E152" s="17541"/>
      <c r="F152" s="17542"/>
      <c r="G152" s="17543"/>
      <c r="H152" s="17544"/>
      <c r="I152" s="17545"/>
      <c r="J152" s="17546"/>
      <c r="K152" s="17547"/>
    </row>
    <row r="153" ht="24" customHeight="1">
      <c r="A153" s="17548"/>
      <c r="B153" s="17549"/>
      <c r="C153" s="17550" t="s">
        <v>107</v>
      </c>
      <c r="D153" s="4362">
        <f>D152-D151</f>
        <v>0</v>
      </c>
      <c r="E153" s="17551"/>
      <c r="F153" s="17552"/>
      <c r="G153" s="17553"/>
      <c r="H153" s="17554"/>
      <c r="I153" s="17555"/>
      <c r="J153" s="17556"/>
      <c r="K153" s="17557"/>
    </row>
    <row r="154" ht="24" customHeight="1">
      <c r="A154" s="17558"/>
      <c r="B154" s="17559"/>
      <c r="C154" s="17560" t="s">
        <v>108</v>
      </c>
      <c r="D154" s="4362">
        <f>IF(D152=0,0,D152/D151-1)*100</f>
        <v>0</v>
      </c>
      <c r="E154" s="17561" t="s">
        <v>22</v>
      </c>
      <c r="F154" s="17562">
        <v>0</v>
      </c>
      <c r="G154" s="17563">
        <v>10</v>
      </c>
      <c r="H154" s="17564" t="s">
        <v>23</v>
      </c>
      <c r="I154" s="17565"/>
      <c r="J154" s="17566"/>
      <c r="K154" s="17567"/>
    </row>
    <row r="155" ht="24" customHeight="1">
      <c r="A155" s="17568" t="s">
        <v>737</v>
      </c>
      <c r="B155" s="17569" t="s">
        <v>738</v>
      </c>
      <c r="C155" s="17570" t="s">
        <v>26</v>
      </c>
      <c r="D155" s="4362">
        <v>0</v>
      </c>
      <c r="E155" s="17571" t="s">
        <v>22</v>
      </c>
      <c r="F155" s="17572">
        <v>90</v>
      </c>
      <c r="G155" s="17573">
        <v>100</v>
      </c>
      <c r="H155" s="17574" t="s">
        <v>23</v>
      </c>
      <c r="I155" s="17575"/>
      <c r="J155" s="17576"/>
      <c r="K155" s="17577"/>
    </row>
    <row r="156" ht="24" customHeight="1">
      <c r="A156" s="17578"/>
      <c r="B156" s="17579"/>
      <c r="C156" s="17580" t="s">
        <v>106</v>
      </c>
      <c r="D156" s="4362">
        <v>0</v>
      </c>
      <c r="E156" s="17581" t="s">
        <v>22</v>
      </c>
      <c r="F156" s="17582">
        <v>90</v>
      </c>
      <c r="G156" s="17583">
        <v>100</v>
      </c>
      <c r="H156" s="17584" t="s">
        <v>23</v>
      </c>
      <c r="I156" s="17585"/>
      <c r="J156" s="17586"/>
      <c r="K156" s="17587"/>
    </row>
    <row r="157" ht="24" customHeight="1">
      <c r="A157" s="17588" t="s">
        <v>739</v>
      </c>
      <c r="B157" s="17589" t="s">
        <v>740</v>
      </c>
      <c r="C157" s="17590" t="s">
        <v>26</v>
      </c>
      <c r="D157" s="4362">
        <v>0</v>
      </c>
      <c r="E157" s="17591"/>
      <c r="F157" s="17592"/>
      <c r="G157" s="17593"/>
      <c r="H157" s="17594"/>
      <c r="I157" s="17595"/>
      <c r="J157" s="17596"/>
      <c r="K157" s="17597"/>
    </row>
    <row r="158" ht="24" customHeight="1">
      <c r="A158" s="17598"/>
      <c r="B158" s="17599"/>
      <c r="C158" s="17600" t="s">
        <v>106</v>
      </c>
      <c r="D158" s="4362">
        <v>0</v>
      </c>
      <c r="E158" s="17601"/>
      <c r="F158" s="17602"/>
      <c r="G158" s="17603"/>
      <c r="H158" s="17604"/>
      <c r="I158" s="17605"/>
      <c r="J158" s="17606"/>
      <c r="K158" s="17607"/>
    </row>
    <row r="159" ht="24" customHeight="1">
      <c r="A159" s="17608"/>
      <c r="B159" s="17609"/>
      <c r="C159" s="17610" t="s">
        <v>107</v>
      </c>
      <c r="D159" s="4362">
        <f>D158-D157</f>
        <v>0</v>
      </c>
      <c r="E159" s="17611"/>
      <c r="F159" s="17612"/>
      <c r="G159" s="17613"/>
      <c r="H159" s="17614"/>
      <c r="I159" s="17615"/>
      <c r="J159" s="17616"/>
      <c r="K159" s="17617"/>
    </row>
    <row r="160" ht="24" customHeight="1">
      <c r="A160" s="17618"/>
      <c r="B160" s="17619"/>
      <c r="C160" s="17620" t="s">
        <v>108</v>
      </c>
      <c r="D160" s="4362">
        <f>IF(D157=0,0,D158/D157-1)*100</f>
        <v>0</v>
      </c>
      <c r="E160" s="17621" t="s">
        <v>22</v>
      </c>
      <c r="F160" s="17622">
        <v>-10</v>
      </c>
      <c r="G160" s="17623">
        <v>20</v>
      </c>
      <c r="H160" s="17624" t="s">
        <v>23</v>
      </c>
      <c r="I160" s="17625"/>
      <c r="J160" s="17626"/>
      <c r="K160" s="17627"/>
    </row>
    <row r="161" ht="24" customHeight="1">
      <c r="A161" s="17628" t="s">
        <v>741</v>
      </c>
      <c r="B161" s="17629" t="s">
        <v>742</v>
      </c>
      <c r="C161" s="17630" t="s">
        <v>26</v>
      </c>
      <c r="D161" s="4362">
        <v>0</v>
      </c>
      <c r="E161" s="17631"/>
      <c r="F161" s="17632"/>
      <c r="G161" s="17633"/>
      <c r="H161" s="17634"/>
      <c r="I161" s="17635"/>
      <c r="J161" s="17636"/>
      <c r="K161" s="17637"/>
    </row>
    <row r="162" ht="24" customHeight="1">
      <c r="A162" s="17638"/>
      <c r="B162" s="17639"/>
      <c r="C162" s="17640" t="s">
        <v>106</v>
      </c>
      <c r="D162" s="4362">
        <v>0</v>
      </c>
      <c r="E162" s="17641"/>
      <c r="F162" s="17642"/>
      <c r="G162" s="17643"/>
      <c r="H162" s="17644"/>
      <c r="I162" s="17645"/>
      <c r="J162" s="17646"/>
      <c r="K162" s="17647"/>
    </row>
    <row r="163" ht="24" customHeight="1">
      <c r="A163" s="17648"/>
      <c r="B163" s="17649"/>
      <c r="C163" s="17650" t="s">
        <v>107</v>
      </c>
      <c r="D163" s="4362">
        <f>D162-D161</f>
        <v>0</v>
      </c>
      <c r="E163" s="17651"/>
      <c r="F163" s="17652"/>
      <c r="G163" s="17653"/>
      <c r="H163" s="17654"/>
      <c r="I163" s="17655"/>
      <c r="J163" s="17656"/>
      <c r="K163" s="17657"/>
    </row>
    <row r="164" ht="24" customHeight="1">
      <c r="A164" s="17658"/>
      <c r="B164" s="17659"/>
      <c r="C164" s="17660" t="s">
        <v>108</v>
      </c>
      <c r="D164" s="4362">
        <f>IF(D161=0,0,D162/D161-1)*100</f>
        <v>0</v>
      </c>
      <c r="E164" s="17661" t="s">
        <v>22</v>
      </c>
      <c r="F164" s="17662">
        <v>-10</v>
      </c>
      <c r="G164" s="17663">
        <v>20</v>
      </c>
      <c r="H164" s="17664" t="s">
        <v>23</v>
      </c>
      <c r="I164" s="17665"/>
      <c r="J164" s="17666"/>
      <c r="K164" s="17667"/>
    </row>
    <row r="165" ht="24" customHeight="1">
      <c r="A165" s="17668" t="s">
        <v>743</v>
      </c>
      <c r="B165" s="17669" t="s">
        <v>744</v>
      </c>
      <c r="C165" s="17670" t="s">
        <v>26</v>
      </c>
      <c r="D165" s="4362">
        <v>0</v>
      </c>
      <c r="E165" s="17671"/>
      <c r="F165" s="17672"/>
      <c r="G165" s="17673"/>
      <c r="H165" s="17674"/>
      <c r="I165" s="17675"/>
      <c r="J165" s="17676"/>
      <c r="K165" s="17677"/>
    </row>
    <row r="166" ht="24" customHeight="1">
      <c r="A166" s="17678"/>
      <c r="B166" s="17679"/>
      <c r="C166" s="17680" t="s">
        <v>106</v>
      </c>
      <c r="D166" s="4362">
        <v>0</v>
      </c>
      <c r="E166" s="17681"/>
      <c r="F166" s="17682"/>
      <c r="G166" s="17683"/>
      <c r="H166" s="17684"/>
      <c r="I166" s="17685"/>
      <c r="J166" s="17686"/>
      <c r="K166" s="17687"/>
    </row>
    <row r="167" ht="24" customHeight="1">
      <c r="A167" s="17688"/>
      <c r="B167" s="17689"/>
      <c r="C167" s="17690" t="s">
        <v>107</v>
      </c>
      <c r="D167" s="4362">
        <f>D166-D165</f>
        <v>0</v>
      </c>
      <c r="E167" s="17691"/>
      <c r="F167" s="17692"/>
      <c r="G167" s="17693"/>
      <c r="H167" s="17694"/>
      <c r="I167" s="17695"/>
      <c r="J167" s="17696"/>
      <c r="K167" s="17697"/>
    </row>
    <row r="168" ht="24" customHeight="1">
      <c r="A168" s="17698"/>
      <c r="B168" s="17699"/>
      <c r="C168" s="17700" t="s">
        <v>108</v>
      </c>
      <c r="D168" s="5080">
        <f>IF(D165=0,0,D166/D165-1)*100</f>
        <v>0</v>
      </c>
      <c r="E168" s="17701" t="s">
        <v>22</v>
      </c>
      <c r="F168" s="17702">
        <v>-10</v>
      </c>
      <c r="G168" s="17703">
        <v>20</v>
      </c>
      <c r="H168" s="17704" t="s">
        <v>23</v>
      </c>
      <c r="I168" s="17705"/>
      <c r="J168" s="17706"/>
      <c r="K168" s="17707"/>
    </row>
    <row r="169" ht="24" customHeight="1">
      <c r="A169" s="17708" t="s">
        <v>745</v>
      </c>
      <c r="B169" s="17709" t="s">
        <v>746</v>
      </c>
      <c r="C169" s="17710" t="s">
        <v>26</v>
      </c>
      <c r="D169" s="5091">
        <v>0</v>
      </c>
      <c r="E169" s="17711" t="s">
        <v>22</v>
      </c>
      <c r="F169" s="17712">
        <v>0</v>
      </c>
      <c r="G169" s="17713">
        <v>3</v>
      </c>
      <c r="H169" s="17714" t="s">
        <v>23</v>
      </c>
      <c r="I169" s="17715"/>
      <c r="J169" s="17716"/>
      <c r="K169" s="17717"/>
    </row>
    <row r="170" ht="24" customHeight="1">
      <c r="A170" s="17718"/>
      <c r="B170" s="17719"/>
      <c r="C170" s="17720" t="s">
        <v>106</v>
      </c>
      <c r="D170" s="4362">
        <v>0</v>
      </c>
      <c r="E170" s="17721" t="s">
        <v>22</v>
      </c>
      <c r="F170" s="17722">
        <v>0</v>
      </c>
      <c r="G170" s="17723">
        <v>3</v>
      </c>
      <c r="H170" s="17724" t="s">
        <v>23</v>
      </c>
      <c r="I170" s="17725"/>
      <c r="J170" s="17726"/>
      <c r="K170" s="17727"/>
    </row>
    <row r="171" ht="24" customHeight="1">
      <c r="A171" s="17728" t="s">
        <v>747</v>
      </c>
      <c r="B171" s="17729" t="s">
        <v>748</v>
      </c>
      <c r="C171" s="17730" t="s">
        <v>26</v>
      </c>
      <c r="D171" s="4808">
        <v>0</v>
      </c>
      <c r="E171" s="17731"/>
      <c r="F171" s="17732"/>
      <c r="G171" s="17733"/>
      <c r="H171" s="17734"/>
      <c r="I171" s="17735"/>
      <c r="J171" s="17736"/>
      <c r="K171" s="17737"/>
    </row>
    <row r="172" ht="24" customHeight="1">
      <c r="A172" s="17738"/>
      <c r="B172" s="17739"/>
      <c r="C172" s="17740" t="s">
        <v>106</v>
      </c>
      <c r="D172" s="4808">
        <v>0</v>
      </c>
      <c r="E172" s="17741"/>
      <c r="F172" s="17742"/>
      <c r="G172" s="17743"/>
      <c r="H172" s="17744"/>
      <c r="I172" s="17745"/>
      <c r="J172" s="17746"/>
      <c r="K172" s="17747"/>
    </row>
    <row r="173" ht="24" customHeight="1">
      <c r="A173" s="17748"/>
      <c r="B173" s="17749"/>
      <c r="C173" s="17750" t="s">
        <v>107</v>
      </c>
      <c r="D173" s="4808">
        <f>D172-D171</f>
        <v>0</v>
      </c>
      <c r="E173" s="17751"/>
      <c r="F173" s="17752"/>
      <c r="G173" s="17753"/>
      <c r="H173" s="17754"/>
      <c r="I173" s="17755"/>
      <c r="J173" s="17756"/>
      <c r="K173" s="17757"/>
    </row>
    <row r="174" ht="24" customHeight="1">
      <c r="A174" s="17758"/>
      <c r="B174" s="17759"/>
      <c r="C174" s="17760" t="s">
        <v>108</v>
      </c>
      <c r="D174" s="4362">
        <f>IF(D171=0,0,D172/D171-1)*100</f>
        <v>0</v>
      </c>
      <c r="E174" s="17761" t="s">
        <v>22</v>
      </c>
      <c r="F174" s="17762">
        <v>-10</v>
      </c>
      <c r="G174" s="17763">
        <v>20</v>
      </c>
      <c r="H174" s="17764" t="s">
        <v>23</v>
      </c>
      <c r="I174" s="17765"/>
      <c r="J174" s="17766"/>
      <c r="K174" s="17767"/>
    </row>
    <row r="175" ht="24" customHeight="1">
      <c r="A175" s="17768" t="s">
        <v>749</v>
      </c>
      <c r="B175" s="17769" t="s">
        <v>750</v>
      </c>
      <c r="C175" s="17770" t="s">
        <v>26</v>
      </c>
      <c r="D175" s="4362">
        <f>IF(D147=0,0,D171/D147)*100</f>
        <v>0</v>
      </c>
      <c r="E175" s="17771" t="s">
        <v>22</v>
      </c>
      <c r="F175" s="17772">
        <v>0</v>
      </c>
      <c r="G175" s="17773">
        <v>3</v>
      </c>
      <c r="H175" s="17774" t="s">
        <v>23</v>
      </c>
      <c r="I175" s="17775"/>
      <c r="J175" s="17776"/>
      <c r="K175" s="17777"/>
    </row>
    <row r="176" ht="24" customHeight="1">
      <c r="A176" s="17778"/>
      <c r="B176" s="17779"/>
      <c r="C176" s="17780" t="s">
        <v>106</v>
      </c>
      <c r="D176" s="5080">
        <f>IF(D148=0,0,D172/D148)*100</f>
        <v>0</v>
      </c>
      <c r="E176" s="17781" t="s">
        <v>22</v>
      </c>
      <c r="F176" s="17782">
        <v>0</v>
      </c>
      <c r="G176" s="17783">
        <v>3</v>
      </c>
      <c r="H176" s="17784" t="s">
        <v>23</v>
      </c>
      <c r="I176" s="17785"/>
      <c r="J176" s="17786"/>
      <c r="K176" s="17787"/>
    </row>
    <row r="177" ht="24" customHeight="1">
      <c r="A177" s="17788" t="s">
        <v>751</v>
      </c>
      <c r="B177" s="17789" t="s">
        <v>676</v>
      </c>
      <c r="C177" s="17790" t="s">
        <v>26</v>
      </c>
      <c r="D177" s="5091">
        <v>0</v>
      </c>
      <c r="E177" s="17791"/>
      <c r="F177" s="17792"/>
      <c r="G177" s="17793"/>
      <c r="H177" s="17794"/>
      <c r="I177" s="17795"/>
      <c r="J177" s="17796"/>
      <c r="K177" s="17797"/>
    </row>
    <row r="178" ht="24" customHeight="1">
      <c r="A178" s="17798"/>
      <c r="B178" s="17799"/>
      <c r="C178" s="17800" t="s">
        <v>106</v>
      </c>
      <c r="D178" s="4362">
        <v>0</v>
      </c>
      <c r="E178" s="17801"/>
      <c r="F178" s="17802"/>
      <c r="G178" s="17803"/>
      <c r="H178" s="17804"/>
      <c r="I178" s="17805"/>
      <c r="J178" s="17806"/>
      <c r="K178" s="17807"/>
    </row>
    <row r="179" ht="24" customHeight="1">
      <c r="A179" s="17808"/>
      <c r="B179" s="17809"/>
      <c r="C179" s="17810" t="s">
        <v>107</v>
      </c>
      <c r="D179" s="4362">
        <f>D178-D177</f>
        <v>0</v>
      </c>
      <c r="E179" s="17811"/>
      <c r="F179" s="17812"/>
      <c r="G179" s="17813"/>
      <c r="H179" s="17814"/>
      <c r="I179" s="17815"/>
      <c r="J179" s="17816"/>
      <c r="K179" s="17817"/>
    </row>
    <row r="180" ht="24" customHeight="1">
      <c r="A180" s="17818"/>
      <c r="B180" s="17819"/>
      <c r="C180" s="17820" t="s">
        <v>108</v>
      </c>
      <c r="D180" s="4362">
        <f>IF(D177=0,0,D178/D177-1)*100</f>
        <v>0</v>
      </c>
      <c r="E180" s="17821" t="s">
        <v>22</v>
      </c>
      <c r="F180" s="17822">
        <v>5</v>
      </c>
      <c r="G180" s="17823">
        <v>20</v>
      </c>
      <c r="H180" s="17824" t="s">
        <v>23</v>
      </c>
      <c r="I180" s="17825"/>
      <c r="J180" s="17826"/>
      <c r="K180" s="17827"/>
    </row>
    <row r="181" ht="24" customHeight="1">
      <c r="A181" s="17828" t="s">
        <v>752</v>
      </c>
      <c r="B181" s="17829" t="s">
        <v>753</v>
      </c>
      <c r="C181" s="17830" t="s">
        <v>26</v>
      </c>
      <c r="D181" s="4362">
        <v>0</v>
      </c>
      <c r="E181" s="17831"/>
      <c r="F181" s="17832"/>
      <c r="G181" s="17833"/>
      <c r="H181" s="17834"/>
      <c r="I181" s="17835"/>
      <c r="J181" s="17836"/>
      <c r="K181" s="17837"/>
    </row>
    <row r="182" ht="24" customHeight="1">
      <c r="A182" s="17838"/>
      <c r="B182" s="17839"/>
      <c r="C182" s="17840" t="s">
        <v>106</v>
      </c>
      <c r="D182" s="4362">
        <v>0</v>
      </c>
      <c r="E182" s="17841"/>
      <c r="F182" s="17842"/>
      <c r="G182" s="17843"/>
      <c r="H182" s="17844"/>
      <c r="I182" s="17845"/>
      <c r="J182" s="17846"/>
      <c r="K182" s="17847"/>
    </row>
    <row r="183" ht="24" customHeight="1">
      <c r="A183" s="17848"/>
      <c r="B183" s="17849"/>
      <c r="C183" s="17850" t="s">
        <v>107</v>
      </c>
      <c r="D183" s="4362">
        <f>D182-D181</f>
        <v>0</v>
      </c>
      <c r="E183" s="17851"/>
      <c r="F183" s="17852"/>
      <c r="G183" s="17853"/>
      <c r="H183" s="17854"/>
      <c r="I183" s="17855"/>
      <c r="J183" s="17856"/>
      <c r="K183" s="17857"/>
    </row>
    <row r="184" ht="24" customHeight="1">
      <c r="A184" s="17858"/>
      <c r="B184" s="17859"/>
      <c r="C184" s="17860" t="s">
        <v>108</v>
      </c>
      <c r="D184" s="4362">
        <f>IF(D181=0,0,D182/D181-1)*100</f>
        <v>0</v>
      </c>
      <c r="E184" s="17861" t="s">
        <v>22</v>
      </c>
      <c r="F184" s="17862">
        <v>5</v>
      </c>
      <c r="G184" s="17863">
        <v>20</v>
      </c>
      <c r="H184" s="17864" t="s">
        <v>23</v>
      </c>
      <c r="I184" s="17865"/>
      <c r="J184" s="17866"/>
      <c r="K184" s="17867"/>
    </row>
    <row r="185" ht="24" customHeight="1">
      <c r="A185" s="17868" t="s">
        <v>754</v>
      </c>
      <c r="B185" s="17869" t="s">
        <v>755</v>
      </c>
      <c r="C185" s="17870" t="s">
        <v>26</v>
      </c>
      <c r="D185" s="4362">
        <v>0</v>
      </c>
      <c r="E185" s="17871" t="s">
        <v>22</v>
      </c>
      <c r="F185" s="17872">
        <v>60</v>
      </c>
      <c r="G185" s="17873">
        <v>300</v>
      </c>
      <c r="H185" s="17874" t="s">
        <v>23</v>
      </c>
      <c r="I185" s="17875"/>
      <c r="J185" s="17876"/>
      <c r="K185" s="17877"/>
    </row>
    <row r="186" ht="24" customHeight="1">
      <c r="A186" s="17878"/>
      <c r="B186" s="17879"/>
      <c r="C186" s="17880" t="s">
        <v>106</v>
      </c>
      <c r="D186" s="4362">
        <v>0</v>
      </c>
      <c r="E186" s="17881" t="s">
        <v>22</v>
      </c>
      <c r="F186" s="17882">
        <v>60</v>
      </c>
      <c r="G186" s="17883">
        <v>300</v>
      </c>
      <c r="H186" s="17884" t="s">
        <v>23</v>
      </c>
      <c r="I186" s="17885"/>
      <c r="J186" s="17886"/>
      <c r="K186" s="17887"/>
    </row>
    <row r="187" ht="24" customHeight="1">
      <c r="A187" s="17888" t="s">
        <v>330</v>
      </c>
      <c r="B187" s="17889"/>
      <c r="C187" s="17890"/>
      <c r="D187" s="17891"/>
      <c r="E187" s="17892"/>
      <c r="F187" s="17893"/>
      <c r="G187" s="17894"/>
      <c r="H187" s="17895"/>
      <c r="I187" s="17896"/>
      <c r="J187" s="17897"/>
      <c r="K187" s="17898"/>
    </row>
    <row r="188" ht="24" customHeight="1">
      <c r="A188" s="17899" t="s">
        <v>536</v>
      </c>
      <c r="B188" s="17900" t="s">
        <v>756</v>
      </c>
      <c r="C188" s="17901" t="s">
        <v>26</v>
      </c>
      <c r="D188" s="4362">
        <f>IF(D177=0,0,D19/D177)*100</f>
        <v>0</v>
      </c>
      <c r="E188" s="17902" t="s">
        <v>22</v>
      </c>
      <c r="F188" s="17903">
        <v>0.2</v>
      </c>
      <c r="G188" s="17904">
        <v>1</v>
      </c>
      <c r="H188" s="17905" t="s">
        <v>23</v>
      </c>
      <c r="I188" s="17906"/>
      <c r="J188" s="17907"/>
      <c r="K188" s="17908"/>
    </row>
    <row r="189" ht="24" customHeight="1">
      <c r="A189" s="17909"/>
      <c r="B189" s="17910"/>
      <c r="C189" s="17911" t="s">
        <v>106</v>
      </c>
      <c r="D189" s="4362">
        <f>IF(D178=0,0,D20/D178)*100</f>
        <v>0</v>
      </c>
      <c r="E189" s="17912" t="s">
        <v>22</v>
      </c>
      <c r="F189" s="17913">
        <v>0.2</v>
      </c>
      <c r="G189" s="17914">
        <v>1</v>
      </c>
      <c r="H189" s="17915" t="s">
        <v>23</v>
      </c>
      <c r="I189" s="17916"/>
      <c r="J189" s="17917"/>
      <c r="K189" s="17918"/>
    </row>
    <row r="190" ht="24" customHeight="1">
      <c r="A190" s="17919"/>
      <c r="B190" s="17920"/>
      <c r="C190" s="17921" t="s">
        <v>107</v>
      </c>
      <c r="D190" s="4362">
        <f>D189-D188</f>
        <v>0</v>
      </c>
      <c r="E190" s="17922" t="s">
        <v>22</v>
      </c>
      <c r="F190" s="17923">
        <v>-0.2</v>
      </c>
      <c r="G190" s="17924">
        <v>0.2</v>
      </c>
      <c r="H190" s="17925" t="s">
        <v>23</v>
      </c>
      <c r="I190" s="17926"/>
      <c r="J190" s="17927"/>
      <c r="K190" s="17928"/>
    </row>
    <row r="191" ht="24" customHeight="1">
      <c r="A191" s="17929" t="s">
        <v>757</v>
      </c>
      <c r="B191" s="17930" t="s">
        <v>758</v>
      </c>
      <c r="C191" s="17931" t="s">
        <v>26</v>
      </c>
      <c r="D191" s="4362">
        <v>0</v>
      </c>
      <c r="E191" s="17932" t="s">
        <v>22</v>
      </c>
      <c r="F191" s="17933">
        <v>0</v>
      </c>
      <c r="G191" s="17934">
        <v>3</v>
      </c>
      <c r="H191" s="17935" t="s">
        <v>23</v>
      </c>
      <c r="I191" s="17936"/>
      <c r="J191" s="17937"/>
      <c r="K191" s="17938"/>
    </row>
    <row r="192" ht="24" customHeight="1">
      <c r="A192" s="17939"/>
      <c r="B192" s="17940"/>
      <c r="C192" s="17941" t="s">
        <v>106</v>
      </c>
      <c r="D192" s="4362">
        <f>IF(D11=0,0,D110/D11)*100</f>
        <v>0</v>
      </c>
      <c r="E192" s="17942" t="s">
        <v>22</v>
      </c>
      <c r="F192" s="17943">
        <v>0</v>
      </c>
      <c r="G192" s="17944">
        <v>3</v>
      </c>
      <c r="H192" s="17945" t="s">
        <v>23</v>
      </c>
      <c r="I192" s="17946"/>
      <c r="J192" s="17947"/>
      <c r="K192" s="17948"/>
    </row>
  </sheetData>
  <mergeCells>
    <mergeCell ref="A1:K1"/>
    <mergeCell ref="A4:A5"/>
    <mergeCell ref="B4:B5"/>
    <mergeCell ref="C4:C5"/>
    <mergeCell ref="D4:D5"/>
    <mergeCell ref="E4:E5"/>
    <mergeCell ref="F4:G4"/>
    <mergeCell ref="H4:H5"/>
    <mergeCell ref="I4:I5"/>
    <mergeCell ref="J4:J5"/>
    <mergeCell ref="K4:K5"/>
    <mergeCell ref="A6:I6"/>
    <mergeCell ref="A7:A10"/>
    <mergeCell ref="B7:B10"/>
    <mergeCell ref="A11:A14"/>
    <mergeCell ref="B11:B14"/>
    <mergeCell ref="A15:A18"/>
    <mergeCell ref="B15:B18"/>
    <mergeCell ref="A19:A22"/>
    <mergeCell ref="B19:B22"/>
    <mergeCell ref="A23:A26"/>
    <mergeCell ref="B23:B26"/>
    <mergeCell ref="A27:A30"/>
    <mergeCell ref="B27:B30"/>
    <mergeCell ref="A31:A34"/>
    <mergeCell ref="B31:B34"/>
    <mergeCell ref="A35:A36"/>
    <mergeCell ref="B35:B36"/>
    <mergeCell ref="A37:A40"/>
    <mergeCell ref="B37:B40"/>
    <mergeCell ref="A41:A46"/>
    <mergeCell ref="B41:B46"/>
    <mergeCell ref="A47:A50"/>
    <mergeCell ref="B47:B50"/>
    <mergeCell ref="A51:A53"/>
    <mergeCell ref="B51:B53"/>
    <mergeCell ref="A54:A57"/>
    <mergeCell ref="B54:B57"/>
    <mergeCell ref="A58:A59"/>
    <mergeCell ref="B58:B59"/>
    <mergeCell ref="A60:I60"/>
    <mergeCell ref="A61:A64"/>
    <mergeCell ref="B61:B64"/>
    <mergeCell ref="A65:A68"/>
    <mergeCell ref="B65:B68"/>
    <mergeCell ref="A69:A72"/>
    <mergeCell ref="B69:B72"/>
    <mergeCell ref="A73:A76"/>
    <mergeCell ref="B73:B76"/>
    <mergeCell ref="A77:A80"/>
    <mergeCell ref="B77:B80"/>
    <mergeCell ref="A81:A84"/>
    <mergeCell ref="B81:B84"/>
    <mergeCell ref="A85:A88"/>
    <mergeCell ref="B85:B88"/>
    <mergeCell ref="A89:A92"/>
    <mergeCell ref="B89:B92"/>
    <mergeCell ref="A93:A96"/>
    <mergeCell ref="B93:B96"/>
    <mergeCell ref="A97:A100"/>
    <mergeCell ref="B97:B100"/>
    <mergeCell ref="A101:A104"/>
    <mergeCell ref="B101:B104"/>
    <mergeCell ref="A105:A108"/>
    <mergeCell ref="B105:B108"/>
    <mergeCell ref="A109:A112"/>
    <mergeCell ref="B109:B112"/>
    <mergeCell ref="A113:A116"/>
    <mergeCell ref="B113:B116"/>
    <mergeCell ref="A117:A120"/>
    <mergeCell ref="B117:B120"/>
    <mergeCell ref="A121:A124"/>
    <mergeCell ref="B121:B124"/>
    <mergeCell ref="A125:I125"/>
    <mergeCell ref="A126:A129"/>
    <mergeCell ref="B126:B129"/>
    <mergeCell ref="A130:A133"/>
    <mergeCell ref="B130:B133"/>
    <mergeCell ref="A134:A137"/>
    <mergeCell ref="B134:B137"/>
    <mergeCell ref="A138:I138"/>
    <mergeCell ref="A139:A142"/>
    <mergeCell ref="B139:B142"/>
    <mergeCell ref="A143:A146"/>
    <mergeCell ref="B143:B146"/>
    <mergeCell ref="A147:A150"/>
    <mergeCell ref="B147:B150"/>
    <mergeCell ref="A151:A154"/>
    <mergeCell ref="B151:B154"/>
    <mergeCell ref="A155:A156"/>
    <mergeCell ref="B155:B156"/>
    <mergeCell ref="A157:A160"/>
    <mergeCell ref="B157:B160"/>
    <mergeCell ref="A161:A164"/>
    <mergeCell ref="B161:B164"/>
    <mergeCell ref="A165:A168"/>
    <mergeCell ref="B165:B168"/>
    <mergeCell ref="A169:A170"/>
    <mergeCell ref="B169:B170"/>
    <mergeCell ref="A171:A174"/>
    <mergeCell ref="B171:B174"/>
    <mergeCell ref="A175:A176"/>
    <mergeCell ref="B175:B176"/>
    <mergeCell ref="A177:A180"/>
    <mergeCell ref="B177:B180"/>
    <mergeCell ref="A181:A184"/>
    <mergeCell ref="B181:B184"/>
    <mergeCell ref="A185:A186"/>
    <mergeCell ref="B185:B186"/>
    <mergeCell ref="A187:I187"/>
    <mergeCell ref="A188:A190"/>
    <mergeCell ref="B188:B190"/>
    <mergeCell ref="A191:A192"/>
    <mergeCell ref="B191:B192"/>
  </mergeCells>
  <pageMargins left="1.18110236220472" right="1.18110236220472" top="1.18110236220472" bottom="1.18110236220472" header="0.51181" footer="0.51181"/>
  <pageSetup paperSize="9" pageOrder="overThenDown" orientation="portrait" errors="blank"/>
</worksheet>
</file>

<file path=xl/worksheets/sheet13.xml><?xml version="1.0" encoding="utf-8"?>
<worksheet xmlns="http://schemas.openxmlformats.org/spreadsheetml/2006/main" xmlns:r="http://schemas.openxmlformats.org/officeDocument/2006/relationships">
  <dimension ref="A1:K139"/>
  <sheetViews>
    <sheetView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3.4156862745098" style="16"/>
    <col min="3" max="3" width="36.4274509803922" style="16"/>
    <col min="4" max="4" width="22.8" style="16"/>
    <col min="5" max="5" width="5.73333333333333" style="16"/>
    <col min="6" max="6" width="9.17647058823529" style="16"/>
    <col min="7" max="7" width="8.74509803921569" style="16"/>
    <col min="8" max="8" width="7.6" style="16"/>
    <col min="9" max="9" width="30.4039215686274" style="16"/>
    <col min="10" max="10" width="30.4039215686274" style="16"/>
    <col min="11" max="11" width="30.4039215686274" style="16"/>
  </cols>
  <sheetData>
    <row r="1" ht="34.5" customHeight="1">
      <c r="A1" s="17949" t="s">
        <v>759</v>
      </c>
      <c r="B1" s="17950"/>
      <c r="C1" s="17951"/>
      <c r="D1" s="17952"/>
      <c r="E1" s="17953"/>
      <c r="F1" s="17954"/>
      <c r="G1" s="17955"/>
      <c r="H1" s="17956"/>
      <c r="I1" s="17957"/>
      <c r="J1" s="17958"/>
      <c r="K1" s="17959"/>
    </row>
    <row r="2" ht="9.75" customHeight="1">
      <c r="A2" s="17960" t="s">
        <v>760</v>
      </c>
      <c r="B2" s="17961"/>
      <c r="C2" s="17962"/>
      <c r="D2" s="17963"/>
      <c r="E2" s="17964"/>
      <c r="F2" s="17965"/>
      <c r="G2" s="17966"/>
      <c r="H2" s="17967"/>
      <c r="I2" s="17968"/>
      <c r="J2" s="17969"/>
      <c r="K2" s="17970"/>
    </row>
    <row r="3" ht="12.75" customHeight="1">
      <c r="A3" s="17971" t="s">
        <v>2</v>
      </c>
      <c r="B3" s="17972"/>
      <c r="C3" s="17973"/>
      <c r="D3" s="17974"/>
      <c r="E3" s="17975"/>
      <c r="F3" s="17976"/>
      <c r="G3" s="17977"/>
      <c r="H3" s="17978"/>
      <c r="I3" s="17979"/>
      <c r="J3" s="17980"/>
      <c r="K3" s="17981" t="s">
        <v>3</v>
      </c>
    </row>
    <row r="4" ht="18" customHeight="1">
      <c r="A4" s="17982" t="s">
        <v>4</v>
      </c>
      <c r="B4" s="17983" t="s">
        <v>5</v>
      </c>
      <c r="C4" s="17984" t="s">
        <v>6</v>
      </c>
      <c r="D4" s="17985" t="s">
        <v>7</v>
      </c>
      <c r="E4" s="17986" t="s">
        <v>8</v>
      </c>
      <c r="F4" s="17987" t="s">
        <v>9</v>
      </c>
      <c r="G4" s="17988"/>
      <c r="H4" s="17989" t="s">
        <v>10</v>
      </c>
      <c r="I4" s="17990" t="s">
        <v>11</v>
      </c>
      <c r="J4" s="17991" t="s">
        <v>12</v>
      </c>
      <c r="K4" s="17992" t="s">
        <v>13</v>
      </c>
    </row>
    <row r="5" ht="19.5" customHeight="1">
      <c r="A5" s="17993"/>
      <c r="B5" s="17994"/>
      <c r="C5" s="17995"/>
      <c r="D5" s="17996"/>
      <c r="E5" s="17997"/>
      <c r="F5" s="17998" t="s">
        <v>14</v>
      </c>
      <c r="G5" s="17999" t="s">
        <v>15</v>
      </c>
      <c r="H5" s="18000"/>
      <c r="I5" s="18001"/>
      <c r="J5" s="18002"/>
      <c r="K5" s="18003"/>
    </row>
    <row r="6" ht="22.5" customHeight="1">
      <c r="A6" s="18004" t="s">
        <v>16</v>
      </c>
      <c r="B6" s="18005"/>
      <c r="C6" s="18006"/>
      <c r="D6" s="18007"/>
      <c r="E6" s="18008"/>
      <c r="F6" s="18009"/>
      <c r="G6" s="18010"/>
      <c r="H6" s="18011"/>
      <c r="I6" s="18012"/>
      <c r="J6" s="18013"/>
      <c r="K6" s="18014"/>
    </row>
    <row r="7" ht="22.5" customHeight="1">
      <c r="A7" s="18015" t="s">
        <v>242</v>
      </c>
      <c r="B7" s="18016" t="s">
        <v>18</v>
      </c>
      <c r="C7" s="18017" t="s">
        <v>19</v>
      </c>
      <c r="D7" s="5561">
        <v>0</v>
      </c>
      <c r="E7" s="18018"/>
      <c r="F7" s="18019"/>
      <c r="G7" s="18020"/>
      <c r="H7" s="18021"/>
      <c r="I7" s="18022"/>
      <c r="J7" s="18023"/>
      <c r="K7" s="18024"/>
    </row>
    <row r="8" ht="22.5" customHeight="1">
      <c r="A8" s="18025"/>
      <c r="B8" s="18026"/>
      <c r="C8" s="18027" t="s">
        <v>20</v>
      </c>
      <c r="D8" s="5561">
        <v>0</v>
      </c>
      <c r="E8" s="18028"/>
      <c r="F8" s="18029"/>
      <c r="G8" s="18030"/>
      <c r="H8" s="18031"/>
      <c r="I8" s="18032"/>
      <c r="J8" s="18033"/>
      <c r="K8" s="18034"/>
    </row>
    <row r="9" ht="22.5" customHeight="1">
      <c r="A9" s="18035"/>
      <c r="B9" s="18036"/>
      <c r="C9" s="18037" t="s">
        <v>21</v>
      </c>
      <c r="D9" s="5561">
        <f>D8-D7</f>
        <v>0</v>
      </c>
      <c r="E9" s="18038" t="s">
        <v>22</v>
      </c>
      <c r="F9" s="18039">
        <v>0</v>
      </c>
      <c r="G9" s="18040">
        <v>0</v>
      </c>
      <c r="H9" s="18041" t="s">
        <v>23</v>
      </c>
      <c r="I9" s="18042"/>
      <c r="J9" s="18043"/>
      <c r="K9" s="18044"/>
    </row>
    <row r="10" ht="22.5" customHeight="1">
      <c r="A10" s="18045" t="s">
        <v>41</v>
      </c>
      <c r="B10" s="18046"/>
      <c r="C10" s="18047"/>
      <c r="D10" s="18048"/>
      <c r="E10" s="18049"/>
      <c r="F10" s="18050"/>
      <c r="G10" s="18051"/>
      <c r="H10" s="18052"/>
      <c r="I10" s="18053"/>
      <c r="J10" s="18054"/>
      <c r="K10" s="18055"/>
    </row>
    <row r="11" ht="22.5" customHeight="1">
      <c r="A11" s="18056" t="s">
        <v>761</v>
      </c>
      <c r="B11" s="18057" t="s">
        <v>762</v>
      </c>
      <c r="C11" s="18058" t="s">
        <v>44</v>
      </c>
      <c r="D11" s="4362">
        <v>0</v>
      </c>
      <c r="E11" s="18059"/>
      <c r="F11" s="18060"/>
      <c r="G11" s="18061"/>
      <c r="H11" s="18062"/>
      <c r="I11" s="18063"/>
      <c r="J11" s="18064"/>
      <c r="K11" s="18065"/>
    </row>
    <row r="12" ht="22.5" customHeight="1">
      <c r="A12" s="18066"/>
      <c r="B12" s="18067"/>
      <c r="C12" s="18068" t="s">
        <v>26</v>
      </c>
      <c r="D12" s="4362">
        <v>0</v>
      </c>
      <c r="E12" s="18069"/>
      <c r="F12" s="18070"/>
      <c r="G12" s="18071"/>
      <c r="H12" s="18072"/>
      <c r="I12" s="18073"/>
      <c r="J12" s="18074"/>
      <c r="K12" s="18075"/>
    </row>
    <row r="13" ht="22.5" customHeight="1">
      <c r="A13" s="18076"/>
      <c r="B13" s="18077"/>
      <c r="C13" s="18078" t="s">
        <v>45</v>
      </c>
      <c r="D13" s="4362">
        <f>IF(D11=0,0,D12/D11)*100</f>
        <v>0</v>
      </c>
      <c r="E13" s="18079" t="s">
        <v>22</v>
      </c>
      <c r="F13" s="18080">
        <v>95</v>
      </c>
      <c r="G13" s="18081">
        <v>105</v>
      </c>
      <c r="H13" s="18082" t="s">
        <v>23</v>
      </c>
      <c r="I13" s="18083"/>
      <c r="J13" s="18084"/>
      <c r="K13" s="18085"/>
    </row>
    <row r="14" ht="22.5" customHeight="1">
      <c r="A14" s="18086" t="s">
        <v>46</v>
      </c>
      <c r="B14" s="18087" t="s">
        <v>763</v>
      </c>
      <c r="C14" s="18088" t="s">
        <v>44</v>
      </c>
      <c r="D14" s="4362">
        <v>0</v>
      </c>
      <c r="E14" s="18089"/>
      <c r="F14" s="18090"/>
      <c r="G14" s="18091"/>
      <c r="H14" s="18092"/>
      <c r="I14" s="18093"/>
      <c r="J14" s="18094"/>
      <c r="K14" s="18095"/>
    </row>
    <row r="15" ht="22.5" customHeight="1">
      <c r="A15" s="18096"/>
      <c r="B15" s="18097"/>
      <c r="C15" s="18098" t="s">
        <v>26</v>
      </c>
      <c r="D15" s="4362">
        <v>0</v>
      </c>
      <c r="E15" s="18099"/>
      <c r="F15" s="18100"/>
      <c r="G15" s="18101"/>
      <c r="H15" s="18102"/>
      <c r="I15" s="18103"/>
      <c r="J15" s="18104"/>
      <c r="K15" s="18105"/>
    </row>
    <row r="16" ht="22.5" customHeight="1">
      <c r="A16" s="18106"/>
      <c r="B16" s="18107"/>
      <c r="C16" s="18108" t="s">
        <v>45</v>
      </c>
      <c r="D16" s="4362">
        <f>IF(D14=0,0,D15/D14)*100</f>
        <v>0</v>
      </c>
      <c r="E16" s="18109" t="s">
        <v>22</v>
      </c>
      <c r="F16" s="18110">
        <v>95</v>
      </c>
      <c r="G16" s="18111">
        <v>105</v>
      </c>
      <c r="H16" s="18112" t="s">
        <v>23</v>
      </c>
      <c r="I16" s="18113"/>
      <c r="J16" s="18114"/>
      <c r="K16" s="18115"/>
    </row>
    <row r="17" ht="22.5" customHeight="1">
      <c r="A17" s="18116" t="s">
        <v>764</v>
      </c>
      <c r="B17" s="18117" t="s">
        <v>765</v>
      </c>
      <c r="C17" s="18118" t="s">
        <v>44</v>
      </c>
      <c r="D17" s="4362">
        <v>0</v>
      </c>
      <c r="E17" s="18119"/>
      <c r="F17" s="18120"/>
      <c r="G17" s="18121"/>
      <c r="H17" s="18122"/>
      <c r="I17" s="18123"/>
      <c r="J17" s="18124"/>
      <c r="K17" s="18125"/>
    </row>
    <row r="18" ht="22.5" customHeight="1">
      <c r="A18" s="18126"/>
      <c r="B18" s="18127"/>
      <c r="C18" s="18128" t="s">
        <v>26</v>
      </c>
      <c r="D18" s="4362">
        <v>0</v>
      </c>
      <c r="E18" s="18129"/>
      <c r="F18" s="18130"/>
      <c r="G18" s="18131"/>
      <c r="H18" s="18132"/>
      <c r="I18" s="18133"/>
      <c r="J18" s="18134"/>
      <c r="K18" s="18135"/>
    </row>
    <row r="19" ht="22.5" customHeight="1">
      <c r="A19" s="18136"/>
      <c r="B19" s="18137"/>
      <c r="C19" s="18138" t="s">
        <v>45</v>
      </c>
      <c r="D19" s="4362">
        <f>IF(D17=0,0,D18/D17)*100</f>
        <v>0</v>
      </c>
      <c r="E19" s="18139" t="s">
        <v>22</v>
      </c>
      <c r="F19" s="18140">
        <v>95</v>
      </c>
      <c r="G19" s="18141">
        <v>105</v>
      </c>
      <c r="H19" s="18142" t="s">
        <v>23</v>
      </c>
      <c r="I19" s="18143"/>
      <c r="J19" s="18144"/>
      <c r="K19" s="18145"/>
    </row>
    <row r="20" ht="22.5" customHeight="1">
      <c r="A20" s="18146" t="s">
        <v>766</v>
      </c>
      <c r="B20" s="18147" t="s">
        <v>767</v>
      </c>
      <c r="C20" s="18148" t="s">
        <v>44</v>
      </c>
      <c r="D20" s="4362">
        <v>0</v>
      </c>
      <c r="E20" s="18149"/>
      <c r="F20" s="18150"/>
      <c r="G20" s="18151"/>
      <c r="H20" s="18152"/>
      <c r="I20" s="18153"/>
      <c r="J20" s="18154"/>
      <c r="K20" s="18155"/>
    </row>
    <row r="21" ht="22.5" customHeight="1">
      <c r="A21" s="18156"/>
      <c r="B21" s="18157"/>
      <c r="C21" s="18158" t="s">
        <v>26</v>
      </c>
      <c r="D21" s="4362">
        <v>0</v>
      </c>
      <c r="E21" s="18159"/>
      <c r="F21" s="18160"/>
      <c r="G21" s="18161"/>
      <c r="H21" s="18162"/>
      <c r="I21" s="18163"/>
      <c r="J21" s="18164"/>
      <c r="K21" s="18165"/>
    </row>
    <row r="22" ht="22.5" customHeight="1">
      <c r="A22" s="18166"/>
      <c r="B22" s="18167"/>
      <c r="C22" s="18168" t="s">
        <v>45</v>
      </c>
      <c r="D22" s="4362">
        <f>IF(D20=0,0,D21/D20)*100</f>
        <v>0</v>
      </c>
      <c r="E22" s="18169" t="s">
        <v>22</v>
      </c>
      <c r="F22" s="18170">
        <v>95</v>
      </c>
      <c r="G22" s="18171">
        <v>105</v>
      </c>
      <c r="H22" s="18172" t="s">
        <v>23</v>
      </c>
      <c r="I22" s="18173"/>
      <c r="J22" s="18174"/>
      <c r="K22" s="18175"/>
    </row>
    <row r="23" ht="22.5" customHeight="1">
      <c r="A23" s="18176" t="s">
        <v>768</v>
      </c>
      <c r="B23" s="18177" t="s">
        <v>769</v>
      </c>
      <c r="C23" s="18178" t="s">
        <v>44</v>
      </c>
      <c r="D23" s="4362">
        <v>0</v>
      </c>
      <c r="E23" s="18179"/>
      <c r="F23" s="18180"/>
      <c r="G23" s="18181"/>
      <c r="H23" s="18182"/>
      <c r="I23" s="18183"/>
      <c r="J23" s="18184"/>
      <c r="K23" s="18185"/>
    </row>
    <row r="24" ht="22.5" customHeight="1">
      <c r="A24" s="18186"/>
      <c r="B24" s="18187"/>
      <c r="C24" s="18188" t="s">
        <v>26</v>
      </c>
      <c r="D24" s="4362">
        <v>0</v>
      </c>
      <c r="E24" s="18189"/>
      <c r="F24" s="18190"/>
      <c r="G24" s="18191"/>
      <c r="H24" s="18192"/>
      <c r="I24" s="18193"/>
      <c r="J24" s="18194"/>
      <c r="K24" s="18195"/>
    </row>
    <row r="25" ht="22.5" customHeight="1">
      <c r="A25" s="18196"/>
      <c r="B25" s="18197"/>
      <c r="C25" s="18198" t="s">
        <v>45</v>
      </c>
      <c r="D25" s="4362">
        <f>IF(D23=0,0,D24/D23)*100</f>
        <v>0</v>
      </c>
      <c r="E25" s="18199" t="s">
        <v>22</v>
      </c>
      <c r="F25" s="18200">
        <v>95</v>
      </c>
      <c r="G25" s="18201">
        <v>105</v>
      </c>
      <c r="H25" s="18202" t="s">
        <v>23</v>
      </c>
      <c r="I25" s="18203"/>
      <c r="J25" s="18204"/>
      <c r="K25" s="18205"/>
    </row>
    <row r="26" ht="22.5" customHeight="1">
      <c r="A26" s="18206" t="s">
        <v>770</v>
      </c>
      <c r="B26" s="18207" t="s">
        <v>771</v>
      </c>
      <c r="C26" s="18208" t="s">
        <v>44</v>
      </c>
      <c r="D26" s="4362">
        <v>0</v>
      </c>
      <c r="E26" s="18209"/>
      <c r="F26" s="18210"/>
      <c r="G26" s="18211"/>
      <c r="H26" s="18212"/>
      <c r="I26" s="18213"/>
      <c r="J26" s="18214"/>
      <c r="K26" s="18215"/>
    </row>
    <row r="27" ht="22.5" customHeight="1">
      <c r="A27" s="18216"/>
      <c r="B27" s="18217"/>
      <c r="C27" s="18218" t="s">
        <v>26</v>
      </c>
      <c r="D27" s="4362">
        <v>0</v>
      </c>
      <c r="E27" s="18219"/>
      <c r="F27" s="18220"/>
      <c r="G27" s="18221"/>
      <c r="H27" s="18222"/>
      <c r="I27" s="18223"/>
      <c r="J27" s="18224"/>
      <c r="K27" s="18225"/>
    </row>
    <row r="28" ht="22.5" customHeight="1">
      <c r="A28" s="18226"/>
      <c r="B28" s="18227"/>
      <c r="C28" s="18228" t="s">
        <v>45</v>
      </c>
      <c r="D28" s="4362">
        <f>IF(D26=0,0,D27/D26)*100</f>
        <v>0</v>
      </c>
      <c r="E28" s="18229" t="s">
        <v>22</v>
      </c>
      <c r="F28" s="18230">
        <v>95</v>
      </c>
      <c r="G28" s="18231">
        <v>105</v>
      </c>
      <c r="H28" s="18232" t="s">
        <v>23</v>
      </c>
      <c r="I28" s="18233"/>
      <c r="J28" s="18234"/>
      <c r="K28" s="18235"/>
    </row>
    <row r="29" ht="22.5" customHeight="1">
      <c r="A29" s="18236" t="s">
        <v>772</v>
      </c>
      <c r="B29" s="18237" t="s">
        <v>773</v>
      </c>
      <c r="C29" s="18238" t="s">
        <v>44</v>
      </c>
      <c r="D29" s="4362">
        <v>0</v>
      </c>
      <c r="E29" s="18239"/>
      <c r="F29" s="18240"/>
      <c r="G29" s="18241"/>
      <c r="H29" s="18242"/>
      <c r="I29" s="18243"/>
      <c r="J29" s="18244"/>
      <c r="K29" s="18245"/>
    </row>
    <row r="30" ht="22.5" customHeight="1">
      <c r="A30" s="18246"/>
      <c r="B30" s="18247"/>
      <c r="C30" s="18248" t="s">
        <v>26</v>
      </c>
      <c r="D30" s="4362">
        <v>0</v>
      </c>
      <c r="E30" s="18249"/>
      <c r="F30" s="18250"/>
      <c r="G30" s="18251"/>
      <c r="H30" s="18252"/>
      <c r="I30" s="18253"/>
      <c r="J30" s="18254"/>
      <c r="K30" s="18255"/>
    </row>
    <row r="31" ht="22.5" customHeight="1">
      <c r="A31" s="18256"/>
      <c r="B31" s="18257"/>
      <c r="C31" s="18258" t="s">
        <v>45</v>
      </c>
      <c r="D31" s="4362">
        <f>IF(D29=0,0,D30/D29)*100</f>
        <v>0</v>
      </c>
      <c r="E31" s="18259" t="s">
        <v>22</v>
      </c>
      <c r="F31" s="18260">
        <v>95</v>
      </c>
      <c r="G31" s="18261">
        <v>105</v>
      </c>
      <c r="H31" s="18262" t="s">
        <v>23</v>
      </c>
      <c r="I31" s="18263"/>
      <c r="J31" s="18264"/>
      <c r="K31" s="18265"/>
    </row>
    <row r="32" ht="22.5" customHeight="1">
      <c r="A32" s="18266" t="s">
        <v>774</v>
      </c>
      <c r="B32" s="18267" t="s">
        <v>775</v>
      </c>
      <c r="C32" s="18268" t="s">
        <v>44</v>
      </c>
      <c r="D32" s="4362">
        <v>0</v>
      </c>
      <c r="E32" s="18269"/>
      <c r="F32" s="18270"/>
      <c r="G32" s="18271"/>
      <c r="H32" s="18272"/>
      <c r="I32" s="18273"/>
      <c r="J32" s="18274"/>
      <c r="K32" s="18275"/>
    </row>
    <row r="33" ht="22.5" customHeight="1">
      <c r="A33" s="18276"/>
      <c r="B33" s="18277"/>
      <c r="C33" s="18278" t="s">
        <v>26</v>
      </c>
      <c r="D33" s="4362">
        <v>0</v>
      </c>
      <c r="E33" s="18279"/>
      <c r="F33" s="18280"/>
      <c r="G33" s="18281"/>
      <c r="H33" s="18282"/>
      <c r="I33" s="18283"/>
      <c r="J33" s="18284"/>
      <c r="K33" s="18285"/>
    </row>
    <row r="34" ht="22.5" customHeight="1">
      <c r="A34" s="18286"/>
      <c r="B34" s="18287"/>
      <c r="C34" s="18288" t="s">
        <v>45</v>
      </c>
      <c r="D34" s="4362">
        <f>IF(D32=0,0,D33/D32)*100</f>
        <v>0</v>
      </c>
      <c r="E34" s="18289" t="s">
        <v>22</v>
      </c>
      <c r="F34" s="18290">
        <v>95</v>
      </c>
      <c r="G34" s="18291">
        <v>105</v>
      </c>
      <c r="H34" s="18292" t="s">
        <v>23</v>
      </c>
      <c r="I34" s="18293"/>
      <c r="J34" s="18294"/>
      <c r="K34" s="18295"/>
    </row>
    <row r="35" ht="22.5" customHeight="1">
      <c r="A35" s="18296" t="s">
        <v>776</v>
      </c>
      <c r="B35" s="18297" t="s">
        <v>777</v>
      </c>
      <c r="C35" s="18298" t="s">
        <v>44</v>
      </c>
      <c r="D35" s="4362">
        <v>0</v>
      </c>
      <c r="E35" s="18299"/>
      <c r="F35" s="18300"/>
      <c r="G35" s="18301"/>
      <c r="H35" s="18302"/>
      <c r="I35" s="18303"/>
      <c r="J35" s="18304"/>
      <c r="K35" s="18305"/>
    </row>
    <row r="36" ht="22.5" customHeight="1">
      <c r="A36" s="18306"/>
      <c r="B36" s="18307"/>
      <c r="C36" s="18308" t="s">
        <v>26</v>
      </c>
      <c r="D36" s="4362">
        <v>0</v>
      </c>
      <c r="E36" s="18309"/>
      <c r="F36" s="18310"/>
      <c r="G36" s="18311"/>
      <c r="H36" s="18312"/>
      <c r="I36" s="18313"/>
      <c r="J36" s="18314"/>
      <c r="K36" s="18315"/>
    </row>
    <row r="37" ht="22.5" customHeight="1">
      <c r="A37" s="18316"/>
      <c r="B37" s="18317"/>
      <c r="C37" s="18318" t="s">
        <v>45</v>
      </c>
      <c r="D37" s="4362">
        <f>IF(D35=0,0,D36/D35)*100</f>
        <v>0</v>
      </c>
      <c r="E37" s="18319" t="s">
        <v>22</v>
      </c>
      <c r="F37" s="18320">
        <v>95</v>
      </c>
      <c r="G37" s="18321">
        <v>105</v>
      </c>
      <c r="H37" s="18322" t="s">
        <v>23</v>
      </c>
      <c r="I37" s="18323"/>
      <c r="J37" s="18324"/>
      <c r="K37" s="18325"/>
    </row>
    <row r="38" ht="22.5" customHeight="1">
      <c r="A38" s="18326" t="s">
        <v>778</v>
      </c>
      <c r="B38" s="18327" t="s">
        <v>779</v>
      </c>
      <c r="C38" s="18328" t="s">
        <v>44</v>
      </c>
      <c r="D38" s="4362">
        <v>0</v>
      </c>
      <c r="E38" s="18329"/>
      <c r="F38" s="18330"/>
      <c r="G38" s="18331"/>
      <c r="H38" s="18332"/>
      <c r="I38" s="18333"/>
      <c r="J38" s="18334"/>
      <c r="K38" s="18335"/>
    </row>
    <row r="39" ht="22.5" customHeight="1">
      <c r="A39" s="18336"/>
      <c r="B39" s="18337"/>
      <c r="C39" s="18338" t="s">
        <v>26</v>
      </c>
      <c r="D39" s="4362">
        <v>0</v>
      </c>
      <c r="E39" s="18339"/>
      <c r="F39" s="18340"/>
      <c r="G39" s="18341"/>
      <c r="H39" s="18342"/>
      <c r="I39" s="18343"/>
      <c r="J39" s="18344"/>
      <c r="K39" s="18345"/>
    </row>
    <row r="40" ht="22.5" customHeight="1">
      <c r="A40" s="18346"/>
      <c r="B40" s="18347"/>
      <c r="C40" s="18348" t="s">
        <v>45</v>
      </c>
      <c r="D40" s="4362">
        <f>IF(D38=0,0,D39/D38)*100</f>
        <v>0</v>
      </c>
      <c r="E40" s="18349" t="s">
        <v>22</v>
      </c>
      <c r="F40" s="18350">
        <v>95</v>
      </c>
      <c r="G40" s="18351">
        <v>105</v>
      </c>
      <c r="H40" s="18352" t="s">
        <v>23</v>
      </c>
      <c r="I40" s="18353"/>
      <c r="J40" s="18354"/>
      <c r="K40" s="18355"/>
    </row>
    <row r="41" ht="22.5" customHeight="1">
      <c r="A41" s="18356" t="s">
        <v>52</v>
      </c>
      <c r="B41" s="18357"/>
      <c r="C41" s="18358"/>
      <c r="D41" s="18359"/>
      <c r="E41" s="18360"/>
      <c r="F41" s="18361"/>
      <c r="G41" s="18362"/>
      <c r="H41" s="18363"/>
      <c r="I41" s="18364"/>
      <c r="J41" s="18365"/>
      <c r="K41" s="18366"/>
    </row>
    <row r="42" ht="22.5" customHeight="1">
      <c r="A42" s="18367" t="s">
        <v>780</v>
      </c>
      <c r="B42" s="18368" t="s">
        <v>762</v>
      </c>
      <c r="C42" s="18369" t="s">
        <v>54</v>
      </c>
      <c r="D42" s="4362">
        <v>0</v>
      </c>
      <c r="E42" s="18370"/>
      <c r="F42" s="18371"/>
      <c r="G42" s="18372"/>
      <c r="H42" s="18373"/>
      <c r="I42" s="18374"/>
      <c r="J42" s="18375"/>
      <c r="K42" s="18376"/>
    </row>
    <row r="43" ht="22.5" customHeight="1">
      <c r="A43" s="18377"/>
      <c r="B43" s="18378"/>
      <c r="C43" s="18379" t="s">
        <v>26</v>
      </c>
      <c r="D43" s="4362">
        <v>0</v>
      </c>
      <c r="E43" s="18380"/>
      <c r="F43" s="18381"/>
      <c r="G43" s="18382"/>
      <c r="H43" s="18383"/>
      <c r="I43" s="18384"/>
      <c r="J43" s="18385"/>
      <c r="K43" s="18386"/>
    </row>
    <row r="44" ht="22.5" customHeight="1">
      <c r="A44" s="18387"/>
      <c r="B44" s="18388"/>
      <c r="C44" s="18389" t="s">
        <v>55</v>
      </c>
      <c r="D44" s="4362">
        <f>IF(D43=0,0,D42/D43*100)</f>
        <v>0</v>
      </c>
      <c r="E44" s="18390" t="s">
        <v>22</v>
      </c>
      <c r="F44" s="18391">
        <v>65</v>
      </c>
      <c r="G44" s="18392">
        <v>80</v>
      </c>
      <c r="H44" s="18393" t="s">
        <v>23</v>
      </c>
      <c r="I44" s="18394"/>
      <c r="J44" s="18395"/>
      <c r="K44" s="18396"/>
    </row>
    <row r="45" ht="22.5" customHeight="1">
      <c r="A45" s="18397" t="s">
        <v>56</v>
      </c>
      <c r="B45" s="18398" t="s">
        <v>763</v>
      </c>
      <c r="C45" s="18399" t="s">
        <v>54</v>
      </c>
      <c r="D45" s="4362">
        <v>0</v>
      </c>
      <c r="E45" s="18400"/>
      <c r="F45" s="18401"/>
      <c r="G45" s="18402"/>
      <c r="H45" s="18403"/>
      <c r="I45" s="18404"/>
      <c r="J45" s="18405"/>
      <c r="K45" s="18406"/>
    </row>
    <row r="46" ht="22.5" customHeight="1">
      <c r="A46" s="18407"/>
      <c r="B46" s="18408"/>
      <c r="C46" s="18409" t="s">
        <v>57</v>
      </c>
      <c r="D46" s="4362">
        <v>0</v>
      </c>
      <c r="E46" s="18410"/>
      <c r="F46" s="18411"/>
      <c r="G46" s="18412"/>
      <c r="H46" s="18413"/>
      <c r="I46" s="18414"/>
      <c r="J46" s="18415"/>
      <c r="K46" s="18416"/>
    </row>
    <row r="47" ht="22.5" customHeight="1">
      <c r="A47" s="18417"/>
      <c r="B47" s="18418"/>
      <c r="C47" s="18419" t="s">
        <v>55</v>
      </c>
      <c r="D47" s="4362">
        <f>IF(D46=0,0,D45/D46*100)</f>
        <v>0</v>
      </c>
      <c r="E47" s="18420"/>
      <c r="F47" s="18421"/>
      <c r="G47" s="18422"/>
      <c r="H47" s="18423"/>
      <c r="I47" s="18424"/>
      <c r="J47" s="18425"/>
      <c r="K47" s="18426"/>
    </row>
    <row r="48" ht="22.5" customHeight="1">
      <c r="A48" s="18427" t="s">
        <v>781</v>
      </c>
      <c r="B48" s="18428" t="s">
        <v>765</v>
      </c>
      <c r="C48" s="18429" t="s">
        <v>54</v>
      </c>
      <c r="D48" s="4362">
        <v>0</v>
      </c>
      <c r="E48" s="18430"/>
      <c r="F48" s="18431"/>
      <c r="G48" s="18432"/>
      <c r="H48" s="18433"/>
      <c r="I48" s="18434"/>
      <c r="J48" s="18435"/>
      <c r="K48" s="18436"/>
    </row>
    <row r="49" ht="22.5" customHeight="1">
      <c r="A49" s="18437"/>
      <c r="B49" s="18438"/>
      <c r="C49" s="18439" t="s">
        <v>26</v>
      </c>
      <c r="D49" s="4362">
        <v>0</v>
      </c>
      <c r="E49" s="18440"/>
      <c r="F49" s="18441"/>
      <c r="G49" s="18442"/>
      <c r="H49" s="18443"/>
      <c r="I49" s="18444"/>
      <c r="J49" s="18445"/>
      <c r="K49" s="18446"/>
    </row>
    <row r="50" ht="22.5" customHeight="1">
      <c r="A50" s="18447"/>
      <c r="B50" s="18448"/>
      <c r="C50" s="18449" t="s">
        <v>55</v>
      </c>
      <c r="D50" s="4362">
        <f>IF(D49=0,0,D48/D49*100)</f>
        <v>0</v>
      </c>
      <c r="E50" s="18450" t="s">
        <v>22</v>
      </c>
      <c r="F50" s="18451">
        <v>65</v>
      </c>
      <c r="G50" s="18452">
        <v>80</v>
      </c>
      <c r="H50" s="18453" t="s">
        <v>23</v>
      </c>
      <c r="I50" s="18454"/>
      <c r="J50" s="18455"/>
      <c r="K50" s="18456"/>
    </row>
    <row r="51" ht="22.5" customHeight="1">
      <c r="A51" s="18457" t="s">
        <v>782</v>
      </c>
      <c r="B51" s="18458" t="s">
        <v>767</v>
      </c>
      <c r="C51" s="18459" t="s">
        <v>54</v>
      </c>
      <c r="D51" s="4362">
        <v>0</v>
      </c>
      <c r="E51" s="18460"/>
      <c r="F51" s="18461"/>
      <c r="G51" s="18462"/>
      <c r="H51" s="18463"/>
      <c r="I51" s="18464"/>
      <c r="J51" s="18465"/>
      <c r="K51" s="18466"/>
    </row>
    <row r="52" ht="22.5" customHeight="1">
      <c r="A52" s="18467"/>
      <c r="B52" s="18468"/>
      <c r="C52" s="18469" t="s">
        <v>26</v>
      </c>
      <c r="D52" s="4362">
        <v>0</v>
      </c>
      <c r="E52" s="18470"/>
      <c r="F52" s="18471"/>
      <c r="G52" s="18472"/>
      <c r="H52" s="18473"/>
      <c r="I52" s="18474"/>
      <c r="J52" s="18475"/>
      <c r="K52" s="18476"/>
    </row>
    <row r="53" ht="22.5" customHeight="1">
      <c r="A53" s="18477"/>
      <c r="B53" s="18478"/>
      <c r="C53" s="18479" t="s">
        <v>55</v>
      </c>
      <c r="D53" s="4362">
        <f>IF(D52=0,0,D51/D52*100)</f>
        <v>0</v>
      </c>
      <c r="E53" s="18480" t="s">
        <v>22</v>
      </c>
      <c r="F53" s="18481">
        <v>65</v>
      </c>
      <c r="G53" s="18482">
        <v>80</v>
      </c>
      <c r="H53" s="18483" t="s">
        <v>23</v>
      </c>
      <c r="I53" s="18484"/>
      <c r="J53" s="18485"/>
      <c r="K53" s="18486"/>
    </row>
    <row r="54" ht="22.5" customHeight="1">
      <c r="A54" s="18487" t="s">
        <v>783</v>
      </c>
      <c r="B54" s="18488" t="s">
        <v>769</v>
      </c>
      <c r="C54" s="18489" t="s">
        <v>54</v>
      </c>
      <c r="D54" s="4362">
        <v>0</v>
      </c>
      <c r="E54" s="18490"/>
      <c r="F54" s="18491"/>
      <c r="G54" s="18492"/>
      <c r="H54" s="18493"/>
      <c r="I54" s="18494"/>
      <c r="J54" s="18495"/>
      <c r="K54" s="18496"/>
    </row>
    <row r="55" ht="22.5" customHeight="1">
      <c r="A55" s="18497"/>
      <c r="B55" s="18498"/>
      <c r="C55" s="18499" t="s">
        <v>26</v>
      </c>
      <c r="D55" s="4362">
        <v>0</v>
      </c>
      <c r="E55" s="18500"/>
      <c r="F55" s="18501"/>
      <c r="G55" s="18502"/>
      <c r="H55" s="18503"/>
      <c r="I55" s="18504"/>
      <c r="J55" s="18505"/>
      <c r="K55" s="18506"/>
    </row>
    <row r="56" ht="22.5" customHeight="1">
      <c r="A56" s="18507"/>
      <c r="B56" s="18508"/>
      <c r="C56" s="18509" t="s">
        <v>55</v>
      </c>
      <c r="D56" s="4362">
        <f>IF(D55=0,0,D54/D55*100)</f>
        <v>0</v>
      </c>
      <c r="E56" s="18510" t="s">
        <v>22</v>
      </c>
      <c r="F56" s="18511">
        <v>65</v>
      </c>
      <c r="G56" s="18512">
        <v>80</v>
      </c>
      <c r="H56" s="18513" t="s">
        <v>23</v>
      </c>
      <c r="I56" s="18514"/>
      <c r="J56" s="18515"/>
      <c r="K56" s="18516"/>
    </row>
    <row r="57" ht="22.5" customHeight="1">
      <c r="A57" s="18517" t="s">
        <v>784</v>
      </c>
      <c r="B57" s="18518" t="s">
        <v>771</v>
      </c>
      <c r="C57" s="18519" t="s">
        <v>54</v>
      </c>
      <c r="D57" s="4362">
        <v>0</v>
      </c>
      <c r="E57" s="18520"/>
      <c r="F57" s="18521"/>
      <c r="G57" s="18522"/>
      <c r="H57" s="18523"/>
      <c r="I57" s="18524"/>
      <c r="J57" s="18525"/>
      <c r="K57" s="18526"/>
    </row>
    <row r="58" ht="22.5" customHeight="1">
      <c r="A58" s="18527"/>
      <c r="B58" s="18528"/>
      <c r="C58" s="18529" t="s">
        <v>26</v>
      </c>
      <c r="D58" s="4362">
        <v>0</v>
      </c>
      <c r="E58" s="18530"/>
      <c r="F58" s="18531"/>
      <c r="G58" s="18532"/>
      <c r="H58" s="18533"/>
      <c r="I58" s="18534"/>
      <c r="J58" s="18535"/>
      <c r="K58" s="18536"/>
    </row>
    <row r="59" ht="22.5" customHeight="1">
      <c r="A59" s="18537"/>
      <c r="B59" s="18538"/>
      <c r="C59" s="18539" t="s">
        <v>55</v>
      </c>
      <c r="D59" s="4362">
        <f>IF(D58=0,0,D57/D58*100)</f>
        <v>0</v>
      </c>
      <c r="E59" s="18540" t="s">
        <v>22</v>
      </c>
      <c r="F59" s="18541">
        <v>65</v>
      </c>
      <c r="G59" s="18542">
        <v>80</v>
      </c>
      <c r="H59" s="18543" t="s">
        <v>23</v>
      </c>
      <c r="I59" s="18544"/>
      <c r="J59" s="18545"/>
      <c r="K59" s="18546"/>
    </row>
    <row r="60" ht="22.5" customHeight="1">
      <c r="A60" s="18547" t="s">
        <v>785</v>
      </c>
      <c r="B60" s="18548" t="s">
        <v>773</v>
      </c>
      <c r="C60" s="18549" t="s">
        <v>54</v>
      </c>
      <c r="D60" s="4362">
        <v>0</v>
      </c>
      <c r="E60" s="18550"/>
      <c r="F60" s="18551"/>
      <c r="G60" s="18552"/>
      <c r="H60" s="18553"/>
      <c r="I60" s="18554"/>
      <c r="J60" s="18555"/>
      <c r="K60" s="18556"/>
    </row>
    <row r="61" ht="22.5" customHeight="1">
      <c r="A61" s="18557"/>
      <c r="B61" s="18558"/>
      <c r="C61" s="18559" t="s">
        <v>26</v>
      </c>
      <c r="D61" s="4362">
        <v>0</v>
      </c>
      <c r="E61" s="18560"/>
      <c r="F61" s="18561"/>
      <c r="G61" s="18562"/>
      <c r="H61" s="18563"/>
      <c r="I61" s="18564"/>
      <c r="J61" s="18565"/>
      <c r="K61" s="18566"/>
    </row>
    <row r="62" ht="22.5" customHeight="1">
      <c r="A62" s="18567"/>
      <c r="B62" s="18568"/>
      <c r="C62" s="18569" t="s">
        <v>55</v>
      </c>
      <c r="D62" s="4362">
        <f>IF(D61=0,0,D60/D61*100)</f>
        <v>0</v>
      </c>
      <c r="E62" s="18570" t="s">
        <v>22</v>
      </c>
      <c r="F62" s="18571">
        <v>65</v>
      </c>
      <c r="G62" s="18572">
        <v>80</v>
      </c>
      <c r="H62" s="18573" t="s">
        <v>23</v>
      </c>
      <c r="I62" s="18574"/>
      <c r="J62" s="18575"/>
      <c r="K62" s="18576"/>
    </row>
    <row r="63" ht="22.5" customHeight="1">
      <c r="A63" s="18577" t="s">
        <v>786</v>
      </c>
      <c r="B63" s="18578" t="s">
        <v>775</v>
      </c>
      <c r="C63" s="18579" t="s">
        <v>54</v>
      </c>
      <c r="D63" s="4362">
        <v>0</v>
      </c>
      <c r="E63" s="18580"/>
      <c r="F63" s="18581"/>
      <c r="G63" s="18582"/>
      <c r="H63" s="18583"/>
      <c r="I63" s="18584"/>
      <c r="J63" s="18585"/>
      <c r="K63" s="18586"/>
    </row>
    <row r="64" ht="22.5" customHeight="1">
      <c r="A64" s="18587"/>
      <c r="B64" s="18588"/>
      <c r="C64" s="18589" t="s">
        <v>26</v>
      </c>
      <c r="D64" s="4362">
        <v>0</v>
      </c>
      <c r="E64" s="18590"/>
      <c r="F64" s="18591"/>
      <c r="G64" s="18592"/>
      <c r="H64" s="18593"/>
      <c r="I64" s="18594"/>
      <c r="J64" s="18595"/>
      <c r="K64" s="18596"/>
    </row>
    <row r="65" ht="22.5" customHeight="1">
      <c r="A65" s="18597"/>
      <c r="B65" s="18598"/>
      <c r="C65" s="18599" t="s">
        <v>55</v>
      </c>
      <c r="D65" s="4362">
        <f>IF(D64=0,0,D63/D64*100)</f>
        <v>0</v>
      </c>
      <c r="E65" s="18600" t="s">
        <v>22</v>
      </c>
      <c r="F65" s="18601">
        <v>65</v>
      </c>
      <c r="G65" s="18602">
        <v>80</v>
      </c>
      <c r="H65" s="18603" t="s">
        <v>23</v>
      </c>
      <c r="I65" s="18604"/>
      <c r="J65" s="18605"/>
      <c r="K65" s="18606"/>
    </row>
    <row r="66" ht="22.5" customHeight="1">
      <c r="A66" s="18607" t="s">
        <v>787</v>
      </c>
      <c r="B66" s="18608" t="s">
        <v>777</v>
      </c>
      <c r="C66" s="18609" t="s">
        <v>54</v>
      </c>
      <c r="D66" s="4362">
        <v>0</v>
      </c>
      <c r="E66" s="18610"/>
      <c r="F66" s="18611"/>
      <c r="G66" s="18612"/>
      <c r="H66" s="18613"/>
      <c r="I66" s="18614"/>
      <c r="J66" s="18615"/>
      <c r="K66" s="18616"/>
    </row>
    <row r="67" ht="22.5" customHeight="1">
      <c r="A67" s="18617"/>
      <c r="B67" s="18618"/>
      <c r="C67" s="18619" t="s">
        <v>26</v>
      </c>
      <c r="D67" s="4362">
        <v>0</v>
      </c>
      <c r="E67" s="18620"/>
      <c r="F67" s="18621"/>
      <c r="G67" s="18622"/>
      <c r="H67" s="18623"/>
      <c r="I67" s="18624"/>
      <c r="J67" s="18625"/>
      <c r="K67" s="18626"/>
    </row>
    <row r="68" ht="22.5" customHeight="1">
      <c r="A68" s="18627"/>
      <c r="B68" s="18628"/>
      <c r="C68" s="18629" t="s">
        <v>55</v>
      </c>
      <c r="D68" s="4362">
        <f>IF(D67=0,0,D66/D67*100)</f>
        <v>0</v>
      </c>
      <c r="E68" s="18630" t="s">
        <v>22</v>
      </c>
      <c r="F68" s="18631">
        <v>65</v>
      </c>
      <c r="G68" s="18632">
        <v>80</v>
      </c>
      <c r="H68" s="18633" t="s">
        <v>23</v>
      </c>
      <c r="I68" s="18634"/>
      <c r="J68" s="18635"/>
      <c r="K68" s="18636"/>
    </row>
    <row r="69" ht="22.5" customHeight="1">
      <c r="A69" s="18637" t="s">
        <v>788</v>
      </c>
      <c r="B69" s="18638" t="s">
        <v>779</v>
      </c>
      <c r="C69" s="18639" t="s">
        <v>54</v>
      </c>
      <c r="D69" s="4362">
        <v>0</v>
      </c>
      <c r="E69" s="18640"/>
      <c r="F69" s="18641"/>
      <c r="G69" s="18642"/>
      <c r="H69" s="18643"/>
      <c r="I69" s="18644"/>
      <c r="J69" s="18645"/>
      <c r="K69" s="18646"/>
    </row>
    <row r="70" ht="22.5" customHeight="1">
      <c r="A70" s="18647"/>
      <c r="B70" s="18648"/>
      <c r="C70" s="18649" t="s">
        <v>26</v>
      </c>
      <c r="D70" s="4362">
        <v>0</v>
      </c>
      <c r="E70" s="18650"/>
      <c r="F70" s="18651"/>
      <c r="G70" s="18652"/>
      <c r="H70" s="18653"/>
      <c r="I70" s="18654"/>
      <c r="J70" s="18655"/>
      <c r="K70" s="18656"/>
    </row>
    <row r="71" ht="22.5" customHeight="1">
      <c r="A71" s="18657"/>
      <c r="B71" s="18658"/>
      <c r="C71" s="18659" t="s">
        <v>55</v>
      </c>
      <c r="D71" s="4362">
        <f>IF(D70=0,0,D69/D70*100)</f>
        <v>0</v>
      </c>
      <c r="E71" s="18660" t="s">
        <v>22</v>
      </c>
      <c r="F71" s="18661">
        <v>65</v>
      </c>
      <c r="G71" s="18662">
        <v>80</v>
      </c>
      <c r="H71" s="18663" t="s">
        <v>23</v>
      </c>
      <c r="I71" s="18664"/>
      <c r="J71" s="18665"/>
      <c r="K71" s="18666"/>
    </row>
    <row r="72" ht="22.5" customHeight="1">
      <c r="A72" s="18667" t="s">
        <v>60</v>
      </c>
      <c r="B72" s="18668" t="s">
        <v>789</v>
      </c>
      <c r="C72" s="18669" t="s">
        <v>54</v>
      </c>
      <c r="D72" s="4362">
        <v>0</v>
      </c>
      <c r="E72" s="18670"/>
      <c r="F72" s="18671"/>
      <c r="G72" s="18672"/>
      <c r="H72" s="18673"/>
      <c r="I72" s="18674"/>
      <c r="J72" s="18675"/>
      <c r="K72" s="18676"/>
    </row>
    <row r="73" ht="22.5" customHeight="1">
      <c r="A73" s="18677"/>
      <c r="B73" s="18678"/>
      <c r="C73" s="18679" t="s">
        <v>26</v>
      </c>
      <c r="D73" s="4362">
        <v>0</v>
      </c>
      <c r="E73" s="18680"/>
      <c r="F73" s="18681"/>
      <c r="G73" s="18682"/>
      <c r="H73" s="18683"/>
      <c r="I73" s="18684"/>
      <c r="J73" s="18685"/>
      <c r="K73" s="18686"/>
    </row>
    <row r="74" ht="22.5" customHeight="1">
      <c r="A74" s="18687"/>
      <c r="B74" s="18688"/>
      <c r="C74" s="18689" t="s">
        <v>55</v>
      </c>
      <c r="D74" s="4362">
        <f>IF(D73=0,0,D72/D73*100)</f>
        <v>0</v>
      </c>
      <c r="E74" s="18690" t="s">
        <v>22</v>
      </c>
      <c r="F74" s="18691">
        <v>90</v>
      </c>
      <c r="G74" s="18692">
        <v>105</v>
      </c>
      <c r="H74" s="18693" t="s">
        <v>23</v>
      </c>
      <c r="I74" s="18694"/>
      <c r="J74" s="18695"/>
      <c r="K74" s="18696"/>
    </row>
    <row r="75" ht="22.5" customHeight="1">
      <c r="A75" s="18697" t="s">
        <v>790</v>
      </c>
      <c r="B75" s="18698" t="s">
        <v>791</v>
      </c>
      <c r="C75" s="18699" t="s">
        <v>54</v>
      </c>
      <c r="D75" s="4362">
        <v>0</v>
      </c>
      <c r="E75" s="18700"/>
      <c r="F75" s="18701"/>
      <c r="G75" s="18702"/>
      <c r="H75" s="18703"/>
      <c r="I75" s="18704"/>
      <c r="J75" s="18705"/>
      <c r="K75" s="18706"/>
    </row>
    <row r="76" ht="22.5" customHeight="1">
      <c r="A76" s="18707"/>
      <c r="B76" s="18708"/>
      <c r="C76" s="18709" t="s">
        <v>26</v>
      </c>
      <c r="D76" s="4362">
        <v>0</v>
      </c>
      <c r="E76" s="18710"/>
      <c r="F76" s="18711"/>
      <c r="G76" s="18712"/>
      <c r="H76" s="18713"/>
      <c r="I76" s="18714"/>
      <c r="J76" s="18715"/>
      <c r="K76" s="18716"/>
    </row>
    <row r="77" ht="22.5" customHeight="1">
      <c r="A77" s="18717"/>
      <c r="B77" s="18718"/>
      <c r="C77" s="18719" t="s">
        <v>55</v>
      </c>
      <c r="D77" s="4362">
        <f>IF(D76=0,0,D75/D76*100)</f>
        <v>0</v>
      </c>
      <c r="E77" s="18720" t="s">
        <v>22</v>
      </c>
      <c r="F77" s="18721">
        <v>90</v>
      </c>
      <c r="G77" s="18722">
        <v>105</v>
      </c>
      <c r="H77" s="18723" t="s">
        <v>23</v>
      </c>
      <c r="I77" s="18724"/>
      <c r="J77" s="18725"/>
      <c r="K77" s="18726"/>
    </row>
    <row r="78" ht="22.5" customHeight="1">
      <c r="A78" s="18727" t="s">
        <v>792</v>
      </c>
      <c r="B78" s="18728" t="s">
        <v>793</v>
      </c>
      <c r="C78" s="18729" t="s">
        <v>54</v>
      </c>
      <c r="D78" s="4362">
        <v>0</v>
      </c>
      <c r="E78" s="18730"/>
      <c r="F78" s="18731"/>
      <c r="G78" s="18732"/>
      <c r="H78" s="18733"/>
      <c r="I78" s="18734"/>
      <c r="J78" s="18735"/>
      <c r="K78" s="18736"/>
    </row>
    <row r="79" ht="22.5" customHeight="1">
      <c r="A79" s="18737"/>
      <c r="B79" s="18738"/>
      <c r="C79" s="18739" t="s">
        <v>26</v>
      </c>
      <c r="D79" s="4362">
        <v>0</v>
      </c>
      <c r="E79" s="18740"/>
      <c r="F79" s="18741"/>
      <c r="G79" s="18742"/>
      <c r="H79" s="18743"/>
      <c r="I79" s="18744"/>
      <c r="J79" s="18745"/>
      <c r="K79" s="18746"/>
    </row>
    <row r="80" ht="22.5" customHeight="1">
      <c r="A80" s="18747"/>
      <c r="B80" s="18748"/>
      <c r="C80" s="18749" t="s">
        <v>55</v>
      </c>
      <c r="D80" s="4362">
        <f>IF(D79=0,0,D78/D79*100)</f>
        <v>0</v>
      </c>
      <c r="E80" s="18750" t="s">
        <v>22</v>
      </c>
      <c r="F80" s="18751">
        <v>65</v>
      </c>
      <c r="G80" s="18752">
        <v>80</v>
      </c>
      <c r="H80" s="18753" t="s">
        <v>23</v>
      </c>
      <c r="I80" s="18754"/>
      <c r="J80" s="18755"/>
      <c r="K80" s="18756"/>
    </row>
    <row r="81" ht="22.5" customHeight="1">
      <c r="A81" s="18757" t="s">
        <v>794</v>
      </c>
      <c r="B81" s="18758" t="s">
        <v>795</v>
      </c>
      <c r="C81" s="18759" t="s">
        <v>54</v>
      </c>
      <c r="D81" s="4362">
        <v>0</v>
      </c>
      <c r="E81" s="18760"/>
      <c r="F81" s="18761"/>
      <c r="G81" s="18762"/>
      <c r="H81" s="18763"/>
      <c r="I81" s="18764"/>
      <c r="J81" s="18765"/>
      <c r="K81" s="18766"/>
    </row>
    <row r="82" ht="22.5" customHeight="1">
      <c r="A82" s="18767"/>
      <c r="B82" s="18768"/>
      <c r="C82" s="18769" t="s">
        <v>26</v>
      </c>
      <c r="D82" s="4362">
        <v>0</v>
      </c>
      <c r="E82" s="18770"/>
      <c r="F82" s="18771"/>
      <c r="G82" s="18772"/>
      <c r="H82" s="18773"/>
      <c r="I82" s="18774"/>
      <c r="J82" s="18775"/>
      <c r="K82" s="18776"/>
    </row>
    <row r="83" ht="22.5" customHeight="1">
      <c r="A83" s="18777"/>
      <c r="B83" s="18778"/>
      <c r="C83" s="18779" t="s">
        <v>55</v>
      </c>
      <c r="D83" s="4362">
        <f>IF(D82=0,0,D81/D82*100)</f>
        <v>0</v>
      </c>
      <c r="E83" s="18780" t="s">
        <v>22</v>
      </c>
      <c r="F83" s="18781">
        <v>65</v>
      </c>
      <c r="G83" s="18782">
        <v>80</v>
      </c>
      <c r="H83" s="18783" t="s">
        <v>23</v>
      </c>
      <c r="I83" s="18784"/>
      <c r="J83" s="18785"/>
      <c r="K83" s="18786"/>
    </row>
    <row r="84" ht="22.5" customHeight="1">
      <c r="A84" s="18787" t="s">
        <v>796</v>
      </c>
      <c r="B84" s="18788" t="s">
        <v>797</v>
      </c>
      <c r="C84" s="18789" t="s">
        <v>54</v>
      </c>
      <c r="D84" s="4362">
        <v>0</v>
      </c>
      <c r="E84" s="18790"/>
      <c r="F84" s="18791"/>
      <c r="G84" s="18792"/>
      <c r="H84" s="18793"/>
      <c r="I84" s="18794"/>
      <c r="J84" s="18795"/>
      <c r="K84" s="18796"/>
    </row>
    <row r="85" ht="22.5" customHeight="1">
      <c r="A85" s="18797"/>
      <c r="B85" s="18798"/>
      <c r="C85" s="18799" t="s">
        <v>26</v>
      </c>
      <c r="D85" s="4362">
        <v>0</v>
      </c>
      <c r="E85" s="18800"/>
      <c r="F85" s="18801"/>
      <c r="G85" s="18802"/>
      <c r="H85" s="18803"/>
      <c r="I85" s="18804"/>
      <c r="J85" s="18805"/>
      <c r="K85" s="18806"/>
    </row>
    <row r="86" ht="22.5" customHeight="1">
      <c r="A86" s="18807"/>
      <c r="B86" s="18808"/>
      <c r="C86" s="18809" t="s">
        <v>55</v>
      </c>
      <c r="D86" s="4362">
        <f>IF(D85=0,0,D84/D85*100)</f>
        <v>0</v>
      </c>
      <c r="E86" s="18810" t="s">
        <v>22</v>
      </c>
      <c r="F86" s="18811">
        <v>65</v>
      </c>
      <c r="G86" s="18812">
        <v>80</v>
      </c>
      <c r="H86" s="18813" t="s">
        <v>23</v>
      </c>
      <c r="I86" s="18814"/>
      <c r="J86" s="18815"/>
      <c r="K86" s="18816"/>
    </row>
    <row r="87" ht="22.5" customHeight="1">
      <c r="A87" s="18817" t="s">
        <v>798</v>
      </c>
      <c r="B87" s="18818" t="s">
        <v>799</v>
      </c>
      <c r="C87" s="18819" t="s">
        <v>54</v>
      </c>
      <c r="D87" s="4362">
        <v>0</v>
      </c>
      <c r="E87" s="18820"/>
      <c r="F87" s="18821"/>
      <c r="G87" s="18822"/>
      <c r="H87" s="18823"/>
      <c r="I87" s="18824"/>
      <c r="J87" s="18825"/>
      <c r="K87" s="18826"/>
    </row>
    <row r="88" ht="22.5" customHeight="1">
      <c r="A88" s="18827"/>
      <c r="B88" s="18828"/>
      <c r="C88" s="18829" t="s">
        <v>26</v>
      </c>
      <c r="D88" s="4362">
        <v>0</v>
      </c>
      <c r="E88" s="18830"/>
      <c r="F88" s="18831"/>
      <c r="G88" s="18832"/>
      <c r="H88" s="18833"/>
      <c r="I88" s="18834"/>
      <c r="J88" s="18835"/>
      <c r="K88" s="18836"/>
    </row>
    <row r="89" ht="22.5" customHeight="1">
      <c r="A89" s="18837"/>
      <c r="B89" s="18838"/>
      <c r="C89" s="18839" t="s">
        <v>55</v>
      </c>
      <c r="D89" s="4362">
        <f>IF(D88=0,0,D87/D88*100)</f>
        <v>0</v>
      </c>
      <c r="E89" s="18840" t="s">
        <v>22</v>
      </c>
      <c r="F89" s="18841">
        <v>65</v>
      </c>
      <c r="G89" s="18842">
        <v>80</v>
      </c>
      <c r="H89" s="18843" t="s">
        <v>23</v>
      </c>
      <c r="I89" s="18844"/>
      <c r="J89" s="18845"/>
      <c r="K89" s="18846"/>
    </row>
    <row r="90" ht="22.5" customHeight="1">
      <c r="A90" s="18847" t="s">
        <v>81</v>
      </c>
      <c r="B90" s="18848"/>
      <c r="C90" s="18849"/>
      <c r="D90" s="18850"/>
      <c r="E90" s="18851"/>
      <c r="F90" s="18852"/>
      <c r="G90" s="18853"/>
      <c r="H90" s="18854"/>
      <c r="I90" s="18855"/>
      <c r="J90" s="18856"/>
      <c r="K90" s="18857"/>
    </row>
    <row r="91" ht="22.5" customHeight="1">
      <c r="A91" s="18858" t="s">
        <v>800</v>
      </c>
      <c r="B91" s="18859"/>
      <c r="C91" s="18860" t="s">
        <v>84</v>
      </c>
      <c r="D91" s="4362">
        <v>0</v>
      </c>
      <c r="E91" s="18861"/>
      <c r="F91" s="18862"/>
      <c r="G91" s="18863"/>
      <c r="H91" s="18864"/>
      <c r="I91" s="18865"/>
      <c r="J91" s="18866"/>
      <c r="K91" s="18867"/>
    </row>
    <row r="92" ht="22.5" customHeight="1">
      <c r="A92" s="18868"/>
      <c r="B92" s="18869"/>
      <c r="C92" s="18870" t="s">
        <v>26</v>
      </c>
      <c r="D92" s="4362">
        <v>0</v>
      </c>
      <c r="E92" s="18871"/>
      <c r="F92" s="18872"/>
      <c r="G92" s="18873"/>
      <c r="H92" s="18874"/>
      <c r="I92" s="18875"/>
      <c r="J92" s="18876"/>
      <c r="K92" s="18877"/>
    </row>
    <row r="93" ht="22.5" customHeight="1">
      <c r="A93" s="18878"/>
      <c r="B93" s="18879"/>
      <c r="C93" s="18880" t="s">
        <v>85</v>
      </c>
      <c r="D93" s="4362">
        <f>IF(D91=0,0,D92/D91-1)*100</f>
        <v>0</v>
      </c>
      <c r="E93" s="18881" t="s">
        <v>22</v>
      </c>
      <c r="F93" s="18882">
        <v>5</v>
      </c>
      <c r="G93" s="18883">
        <v>20</v>
      </c>
      <c r="H93" s="18884" t="s">
        <v>23</v>
      </c>
      <c r="I93" s="18885"/>
      <c r="J93" s="18886"/>
      <c r="K93" s="18887"/>
    </row>
    <row r="94" ht="22.5" customHeight="1">
      <c r="A94" s="18888" t="s">
        <v>86</v>
      </c>
      <c r="B94" s="18889" t="s">
        <v>763</v>
      </c>
      <c r="C94" s="18890" t="s">
        <v>84</v>
      </c>
      <c r="D94" s="4362">
        <v>0</v>
      </c>
      <c r="E94" s="18891"/>
      <c r="F94" s="18892"/>
      <c r="G94" s="18893"/>
      <c r="H94" s="18894"/>
      <c r="I94" s="18895"/>
      <c r="J94" s="18896"/>
      <c r="K94" s="18897"/>
    </row>
    <row r="95" ht="22.5" customHeight="1">
      <c r="A95" s="18898"/>
      <c r="B95" s="18899"/>
      <c r="C95" s="18900" t="s">
        <v>26</v>
      </c>
      <c r="D95" s="4362">
        <v>0</v>
      </c>
      <c r="E95" s="18901"/>
      <c r="F95" s="18902"/>
      <c r="G95" s="18903"/>
      <c r="H95" s="18904"/>
      <c r="I95" s="18905"/>
      <c r="J95" s="18906"/>
      <c r="K95" s="18907"/>
    </row>
    <row r="96" ht="22.5" customHeight="1">
      <c r="A96" s="18908"/>
      <c r="B96" s="18909"/>
      <c r="C96" s="18910" t="s">
        <v>85</v>
      </c>
      <c r="D96" s="4362">
        <f>IF(D94=0,0,D95/D94-1)*100</f>
        <v>0</v>
      </c>
      <c r="E96" s="18911"/>
      <c r="F96" s="18912"/>
      <c r="G96" s="18913"/>
      <c r="H96" s="18914"/>
      <c r="I96" s="18915"/>
      <c r="J96" s="18916"/>
      <c r="K96" s="18917"/>
    </row>
    <row r="97" ht="22.5" customHeight="1">
      <c r="A97" s="18918" t="s">
        <v>801</v>
      </c>
      <c r="B97" s="18919" t="s">
        <v>765</v>
      </c>
      <c r="C97" s="18920" t="s">
        <v>84</v>
      </c>
      <c r="D97" s="4362">
        <v>0</v>
      </c>
      <c r="E97" s="18921"/>
      <c r="F97" s="18922"/>
      <c r="G97" s="18923"/>
      <c r="H97" s="18924"/>
      <c r="I97" s="18925"/>
      <c r="J97" s="18926"/>
      <c r="K97" s="18927"/>
    </row>
    <row r="98" ht="22.5" customHeight="1">
      <c r="A98" s="18928"/>
      <c r="B98" s="18929"/>
      <c r="C98" s="18930" t="s">
        <v>26</v>
      </c>
      <c r="D98" s="4362">
        <v>0</v>
      </c>
      <c r="E98" s="18931"/>
      <c r="F98" s="18932"/>
      <c r="G98" s="18933"/>
      <c r="H98" s="18934"/>
      <c r="I98" s="18935"/>
      <c r="J98" s="18936"/>
      <c r="K98" s="18937"/>
    </row>
    <row r="99" ht="22.5" customHeight="1">
      <c r="A99" s="18938"/>
      <c r="B99" s="18939"/>
      <c r="C99" s="18940" t="s">
        <v>85</v>
      </c>
      <c r="D99" s="4362">
        <f>IF(D97=0,0,D98/D97-1)*100</f>
        <v>0</v>
      </c>
      <c r="E99" s="18941" t="s">
        <v>22</v>
      </c>
      <c r="F99" s="18942">
        <v>0</v>
      </c>
      <c r="G99" s="18943">
        <v>20</v>
      </c>
      <c r="H99" s="18944" t="s">
        <v>23</v>
      </c>
      <c r="I99" s="18945"/>
      <c r="J99" s="18946"/>
      <c r="K99" s="18947"/>
    </row>
    <row r="100" ht="22.5" customHeight="1">
      <c r="A100" s="18948" t="s">
        <v>802</v>
      </c>
      <c r="B100" s="18949" t="s">
        <v>767</v>
      </c>
      <c r="C100" s="18950" t="s">
        <v>84</v>
      </c>
      <c r="D100" s="4362">
        <v>0</v>
      </c>
      <c r="E100" s="18951"/>
      <c r="F100" s="18952"/>
      <c r="G100" s="18953"/>
      <c r="H100" s="18954"/>
      <c r="I100" s="18955"/>
      <c r="J100" s="18956"/>
      <c r="K100" s="18957"/>
    </row>
    <row r="101" ht="22.5" customHeight="1">
      <c r="A101" s="18958"/>
      <c r="B101" s="18959"/>
      <c r="C101" s="18960" t="s">
        <v>26</v>
      </c>
      <c r="D101" s="4362">
        <v>0</v>
      </c>
      <c r="E101" s="18961"/>
      <c r="F101" s="18962"/>
      <c r="G101" s="18963"/>
      <c r="H101" s="18964"/>
      <c r="I101" s="18965"/>
      <c r="J101" s="18966"/>
      <c r="K101" s="18967"/>
    </row>
    <row r="102" ht="22.5" customHeight="1">
      <c r="A102" s="18968"/>
      <c r="B102" s="18969"/>
      <c r="C102" s="18970" t="s">
        <v>85</v>
      </c>
      <c r="D102" s="4362">
        <f>IF(D100=0,0,D101/D100-1)*100</f>
        <v>0</v>
      </c>
      <c r="E102" s="18971" t="s">
        <v>22</v>
      </c>
      <c r="F102" s="18972">
        <v>0</v>
      </c>
      <c r="G102" s="18973">
        <v>20</v>
      </c>
      <c r="H102" s="18974" t="s">
        <v>23</v>
      </c>
      <c r="I102" s="18975"/>
      <c r="J102" s="18976"/>
      <c r="K102" s="18977"/>
    </row>
    <row r="103" ht="22.5" customHeight="1">
      <c r="A103" s="18978" t="s">
        <v>803</v>
      </c>
      <c r="B103" s="18979" t="s">
        <v>769</v>
      </c>
      <c r="C103" s="18980" t="s">
        <v>84</v>
      </c>
      <c r="D103" s="4362">
        <v>0</v>
      </c>
      <c r="E103" s="18981"/>
      <c r="F103" s="18982"/>
      <c r="G103" s="18983"/>
      <c r="H103" s="18984"/>
      <c r="I103" s="18985"/>
      <c r="J103" s="18986"/>
      <c r="K103" s="18987"/>
    </row>
    <row r="104" ht="22.5" customHeight="1">
      <c r="A104" s="18988"/>
      <c r="B104" s="18989"/>
      <c r="C104" s="18990" t="s">
        <v>26</v>
      </c>
      <c r="D104" s="4362">
        <v>0</v>
      </c>
      <c r="E104" s="18991"/>
      <c r="F104" s="18992"/>
      <c r="G104" s="18993"/>
      <c r="H104" s="18994"/>
      <c r="I104" s="18995"/>
      <c r="J104" s="18996"/>
      <c r="K104" s="18997"/>
    </row>
    <row r="105" ht="22.5" customHeight="1">
      <c r="A105" s="18998"/>
      <c r="B105" s="18999"/>
      <c r="C105" s="19000" t="s">
        <v>85</v>
      </c>
      <c r="D105" s="4362">
        <f>IF(D103=0,0,D104/D103-1)*100</f>
        <v>0</v>
      </c>
      <c r="E105" s="19001" t="s">
        <v>22</v>
      </c>
      <c r="F105" s="19002">
        <v>0</v>
      </c>
      <c r="G105" s="19003">
        <v>20</v>
      </c>
      <c r="H105" s="19004" t="s">
        <v>23</v>
      </c>
      <c r="I105" s="19005"/>
      <c r="J105" s="19006"/>
      <c r="K105" s="19007"/>
    </row>
    <row r="106" ht="22.5" customHeight="1">
      <c r="A106" s="19008" t="s">
        <v>804</v>
      </c>
      <c r="B106" s="19009" t="s">
        <v>771</v>
      </c>
      <c r="C106" s="19010" t="s">
        <v>84</v>
      </c>
      <c r="D106" s="4362">
        <v>0</v>
      </c>
      <c r="E106" s="19011"/>
      <c r="F106" s="19012"/>
      <c r="G106" s="19013"/>
      <c r="H106" s="19014"/>
      <c r="I106" s="19015"/>
      <c r="J106" s="19016"/>
      <c r="K106" s="19017"/>
    </row>
    <row r="107" ht="22.5" customHeight="1">
      <c r="A107" s="19018"/>
      <c r="B107" s="19019"/>
      <c r="C107" s="19020" t="s">
        <v>26</v>
      </c>
      <c r="D107" s="4362">
        <v>0</v>
      </c>
      <c r="E107" s="19021"/>
      <c r="F107" s="19022"/>
      <c r="G107" s="19023"/>
      <c r="H107" s="19024"/>
      <c r="I107" s="19025"/>
      <c r="J107" s="19026"/>
      <c r="K107" s="19027"/>
    </row>
    <row r="108" ht="22.5" customHeight="1">
      <c r="A108" s="19028"/>
      <c r="B108" s="19029"/>
      <c r="C108" s="19030" t="s">
        <v>85</v>
      </c>
      <c r="D108" s="4362">
        <f>IF(D106=0,0,D107/D106-1)*100</f>
        <v>0</v>
      </c>
      <c r="E108" s="19031" t="s">
        <v>22</v>
      </c>
      <c r="F108" s="19032">
        <v>0</v>
      </c>
      <c r="G108" s="19033">
        <v>20</v>
      </c>
      <c r="H108" s="19034" t="s">
        <v>23</v>
      </c>
      <c r="I108" s="19035"/>
      <c r="J108" s="19036"/>
      <c r="K108" s="19037"/>
    </row>
    <row r="109" ht="22.5" customHeight="1">
      <c r="A109" s="19038" t="s">
        <v>805</v>
      </c>
      <c r="B109" s="19039" t="s">
        <v>773</v>
      </c>
      <c r="C109" s="19040" t="s">
        <v>84</v>
      </c>
      <c r="D109" s="4362">
        <v>0</v>
      </c>
      <c r="E109" s="19041"/>
      <c r="F109" s="19042"/>
      <c r="G109" s="19043"/>
      <c r="H109" s="19044"/>
      <c r="I109" s="19045"/>
      <c r="J109" s="19046"/>
      <c r="K109" s="19047"/>
    </row>
    <row r="110" ht="22.5" customHeight="1">
      <c r="A110" s="19048"/>
      <c r="B110" s="19049"/>
      <c r="C110" s="19050" t="s">
        <v>26</v>
      </c>
      <c r="D110" s="4362">
        <v>0</v>
      </c>
      <c r="E110" s="19051"/>
      <c r="F110" s="19052"/>
      <c r="G110" s="19053"/>
      <c r="H110" s="19054"/>
      <c r="I110" s="19055"/>
      <c r="J110" s="19056"/>
      <c r="K110" s="19057"/>
    </row>
    <row r="111" ht="22.5" customHeight="1">
      <c r="A111" s="19058"/>
      <c r="B111" s="19059"/>
      <c r="C111" s="19060" t="s">
        <v>85</v>
      </c>
      <c r="D111" s="4362">
        <f>IF(D109=0,0,D110/D109-1)*100</f>
        <v>0</v>
      </c>
      <c r="E111" s="19061" t="s">
        <v>22</v>
      </c>
      <c r="F111" s="19062">
        <v>0</v>
      </c>
      <c r="G111" s="19063">
        <v>20</v>
      </c>
      <c r="H111" s="19064" t="s">
        <v>23</v>
      </c>
      <c r="I111" s="19065"/>
      <c r="J111" s="19066"/>
      <c r="K111" s="19067"/>
    </row>
    <row r="112" ht="22.5" customHeight="1">
      <c r="A112" s="19068" t="s">
        <v>806</v>
      </c>
      <c r="B112" s="19069" t="s">
        <v>775</v>
      </c>
      <c r="C112" s="19070" t="s">
        <v>84</v>
      </c>
      <c r="D112" s="4362">
        <v>0</v>
      </c>
      <c r="E112" s="19071"/>
      <c r="F112" s="19072"/>
      <c r="G112" s="19073"/>
      <c r="H112" s="19074"/>
      <c r="I112" s="19075"/>
      <c r="J112" s="19076"/>
      <c r="K112" s="19077"/>
    </row>
    <row r="113" ht="22.5" customHeight="1">
      <c r="A113" s="19078"/>
      <c r="B113" s="19079"/>
      <c r="C113" s="19080" t="s">
        <v>26</v>
      </c>
      <c r="D113" s="4362">
        <v>0</v>
      </c>
      <c r="E113" s="19081"/>
      <c r="F113" s="19082"/>
      <c r="G113" s="19083"/>
      <c r="H113" s="19084"/>
      <c r="I113" s="19085"/>
      <c r="J113" s="19086"/>
      <c r="K113" s="19087"/>
    </row>
    <row r="114" ht="22.5" customHeight="1">
      <c r="A114" s="19088"/>
      <c r="B114" s="19089"/>
      <c r="C114" s="19090" t="s">
        <v>85</v>
      </c>
      <c r="D114" s="4362">
        <f>IF(D112=0,0,D113/D112-1)*100</f>
        <v>0</v>
      </c>
      <c r="E114" s="19091" t="s">
        <v>22</v>
      </c>
      <c r="F114" s="19092">
        <v>0</v>
      </c>
      <c r="G114" s="19093">
        <v>20</v>
      </c>
      <c r="H114" s="19094" t="s">
        <v>23</v>
      </c>
      <c r="I114" s="19095"/>
      <c r="J114" s="19096"/>
      <c r="K114" s="19097"/>
    </row>
    <row r="115" ht="22.5" customHeight="1">
      <c r="A115" s="19098" t="s">
        <v>807</v>
      </c>
      <c r="B115" s="19099" t="s">
        <v>777</v>
      </c>
      <c r="C115" s="19100" t="s">
        <v>84</v>
      </c>
      <c r="D115" s="4362">
        <v>0</v>
      </c>
      <c r="E115" s="19101"/>
      <c r="F115" s="19102"/>
      <c r="G115" s="19103"/>
      <c r="H115" s="19104"/>
      <c r="I115" s="19105"/>
      <c r="J115" s="19106"/>
      <c r="K115" s="19107"/>
    </row>
    <row r="116" ht="22.5" customHeight="1">
      <c r="A116" s="19108"/>
      <c r="B116" s="19109"/>
      <c r="C116" s="19110" t="s">
        <v>26</v>
      </c>
      <c r="D116" s="4362">
        <v>0</v>
      </c>
      <c r="E116" s="19111"/>
      <c r="F116" s="19112"/>
      <c r="G116" s="19113"/>
      <c r="H116" s="19114"/>
      <c r="I116" s="19115"/>
      <c r="J116" s="19116"/>
      <c r="K116" s="19117"/>
    </row>
    <row r="117" ht="22.5" customHeight="1">
      <c r="A117" s="19118"/>
      <c r="B117" s="19119"/>
      <c r="C117" s="19120" t="s">
        <v>85</v>
      </c>
      <c r="D117" s="4362">
        <f>IF(D115=0,0,D116/D115-1)*100</f>
        <v>0</v>
      </c>
      <c r="E117" s="19121" t="s">
        <v>22</v>
      </c>
      <c r="F117" s="19122">
        <v>0</v>
      </c>
      <c r="G117" s="19123">
        <v>20</v>
      </c>
      <c r="H117" s="19124" t="s">
        <v>23</v>
      </c>
      <c r="I117" s="19125"/>
      <c r="J117" s="19126"/>
      <c r="K117" s="19127"/>
    </row>
    <row r="118" ht="22.5" customHeight="1">
      <c r="A118" s="19128" t="s">
        <v>808</v>
      </c>
      <c r="B118" s="19129" t="s">
        <v>779</v>
      </c>
      <c r="C118" s="19130" t="s">
        <v>84</v>
      </c>
      <c r="D118" s="4362">
        <v>0</v>
      </c>
      <c r="E118" s="19131"/>
      <c r="F118" s="19132"/>
      <c r="G118" s="19133"/>
      <c r="H118" s="19134"/>
      <c r="I118" s="19135"/>
      <c r="J118" s="19136"/>
      <c r="K118" s="19137"/>
    </row>
    <row r="119" ht="22.5" customHeight="1">
      <c r="A119" s="19138"/>
      <c r="B119" s="19139"/>
      <c r="C119" s="19140" t="s">
        <v>26</v>
      </c>
      <c r="D119" s="4362">
        <v>0</v>
      </c>
      <c r="E119" s="19141"/>
      <c r="F119" s="19142"/>
      <c r="G119" s="19143"/>
      <c r="H119" s="19144"/>
      <c r="I119" s="19145"/>
      <c r="J119" s="19146"/>
      <c r="K119" s="19147"/>
    </row>
    <row r="120" ht="22.5" customHeight="1">
      <c r="A120" s="19148"/>
      <c r="B120" s="19149"/>
      <c r="C120" s="19150" t="s">
        <v>85</v>
      </c>
      <c r="D120" s="4362">
        <f>IF(D118=0,0,D119/D118-1)*100</f>
        <v>0</v>
      </c>
      <c r="E120" s="19151" t="s">
        <v>22</v>
      </c>
      <c r="F120" s="19152">
        <v>0</v>
      </c>
      <c r="G120" s="19153">
        <v>20</v>
      </c>
      <c r="H120" s="19154" t="s">
        <v>23</v>
      </c>
      <c r="I120" s="19155"/>
      <c r="J120" s="19156"/>
      <c r="K120" s="19157"/>
    </row>
    <row r="121" ht="22.5" customHeight="1">
      <c r="A121" s="19158" t="s">
        <v>365</v>
      </c>
      <c r="B121" s="19159" t="s">
        <v>789</v>
      </c>
      <c r="C121" s="19160" t="s">
        <v>84</v>
      </c>
      <c r="D121" s="4362">
        <v>0</v>
      </c>
      <c r="E121" s="19161"/>
      <c r="F121" s="19162"/>
      <c r="G121" s="19163"/>
      <c r="H121" s="19164"/>
      <c r="I121" s="19165"/>
      <c r="J121" s="19166"/>
      <c r="K121" s="19167"/>
    </row>
    <row r="122" ht="22.5" customHeight="1">
      <c r="A122" s="19168"/>
      <c r="B122" s="19169"/>
      <c r="C122" s="19170" t="s">
        <v>26</v>
      </c>
      <c r="D122" s="4362">
        <v>0</v>
      </c>
      <c r="E122" s="19171"/>
      <c r="F122" s="19172"/>
      <c r="G122" s="19173"/>
      <c r="H122" s="19174"/>
      <c r="I122" s="19175"/>
      <c r="J122" s="19176"/>
      <c r="K122" s="19177"/>
    </row>
    <row r="123" ht="22.5" customHeight="1">
      <c r="A123" s="19178"/>
      <c r="B123" s="19179"/>
      <c r="C123" s="19180" t="s">
        <v>85</v>
      </c>
      <c r="D123" s="4362">
        <f>IF(D121=0,0,D122/D121-1)*100</f>
        <v>0</v>
      </c>
      <c r="E123" s="19181" t="s">
        <v>22</v>
      </c>
      <c r="F123" s="19182">
        <v>0</v>
      </c>
      <c r="G123" s="19183">
        <v>10</v>
      </c>
      <c r="H123" s="19184" t="s">
        <v>23</v>
      </c>
      <c r="I123" s="19185"/>
      <c r="J123" s="19186"/>
      <c r="K123" s="19187"/>
    </row>
    <row r="124" ht="22.5" customHeight="1">
      <c r="A124" s="19188" t="s">
        <v>809</v>
      </c>
      <c r="B124" s="19189" t="s">
        <v>791</v>
      </c>
      <c r="C124" s="19190" t="s">
        <v>84</v>
      </c>
      <c r="D124" s="4362">
        <v>0</v>
      </c>
      <c r="E124" s="19191"/>
      <c r="F124" s="19192"/>
      <c r="G124" s="19193"/>
      <c r="H124" s="19194"/>
      <c r="I124" s="19195"/>
      <c r="J124" s="19196"/>
      <c r="K124" s="19197"/>
    </row>
    <row r="125" ht="22.5" customHeight="1">
      <c r="A125" s="19198"/>
      <c r="B125" s="19199"/>
      <c r="C125" s="19200" t="s">
        <v>26</v>
      </c>
      <c r="D125" s="4362">
        <v>0</v>
      </c>
      <c r="E125" s="19201"/>
      <c r="F125" s="19202"/>
      <c r="G125" s="19203"/>
      <c r="H125" s="19204"/>
      <c r="I125" s="19205"/>
      <c r="J125" s="19206"/>
      <c r="K125" s="19207"/>
    </row>
    <row r="126" ht="22.5" customHeight="1">
      <c r="A126" s="19208"/>
      <c r="B126" s="19209"/>
      <c r="C126" s="19210" t="s">
        <v>85</v>
      </c>
      <c r="D126" s="4362">
        <f>IF(D124=0,0,D125/D124-1)*100</f>
        <v>0</v>
      </c>
      <c r="E126" s="19211" t="s">
        <v>22</v>
      </c>
      <c r="F126" s="19212">
        <v>0</v>
      </c>
      <c r="G126" s="19213">
        <v>10</v>
      </c>
      <c r="H126" s="19214" t="s">
        <v>23</v>
      </c>
      <c r="I126" s="19215"/>
      <c r="J126" s="19216"/>
      <c r="K126" s="19217"/>
    </row>
    <row r="127" ht="22.5" customHeight="1">
      <c r="A127" s="19218" t="s">
        <v>810</v>
      </c>
      <c r="B127" s="19219" t="s">
        <v>793</v>
      </c>
      <c r="C127" s="19220" t="s">
        <v>84</v>
      </c>
      <c r="D127" s="4362">
        <v>0</v>
      </c>
      <c r="E127" s="19221"/>
      <c r="F127" s="19222"/>
      <c r="G127" s="19223"/>
      <c r="H127" s="19224"/>
      <c r="I127" s="19225"/>
      <c r="J127" s="19226"/>
      <c r="K127" s="19227"/>
    </row>
    <row r="128" ht="22.5" customHeight="1">
      <c r="A128" s="19228"/>
      <c r="B128" s="19229"/>
      <c r="C128" s="19230" t="s">
        <v>26</v>
      </c>
      <c r="D128" s="4362">
        <v>0</v>
      </c>
      <c r="E128" s="19231"/>
      <c r="F128" s="19232"/>
      <c r="G128" s="19233"/>
      <c r="H128" s="19234"/>
      <c r="I128" s="19235"/>
      <c r="J128" s="19236"/>
      <c r="K128" s="19237"/>
    </row>
    <row r="129" ht="22.5" customHeight="1">
      <c r="A129" s="19238"/>
      <c r="B129" s="19239"/>
      <c r="C129" s="19240" t="s">
        <v>85</v>
      </c>
      <c r="D129" s="4362">
        <f>IF(D127=0,0,D128/D127-1)*100</f>
        <v>0</v>
      </c>
      <c r="E129" s="19241" t="s">
        <v>22</v>
      </c>
      <c r="F129" s="19242">
        <v>5</v>
      </c>
      <c r="G129" s="19243">
        <v>20</v>
      </c>
      <c r="H129" s="19244" t="s">
        <v>23</v>
      </c>
      <c r="I129" s="19245"/>
      <c r="J129" s="19246"/>
      <c r="K129" s="19247"/>
    </row>
    <row r="130" ht="22.5" customHeight="1">
      <c r="A130" s="19248" t="s">
        <v>811</v>
      </c>
      <c r="B130" s="19249" t="s">
        <v>795</v>
      </c>
      <c r="C130" s="19250" t="s">
        <v>84</v>
      </c>
      <c r="D130" s="4362">
        <v>0</v>
      </c>
      <c r="E130" s="19251"/>
      <c r="F130" s="19252"/>
      <c r="G130" s="19253"/>
      <c r="H130" s="19254"/>
      <c r="I130" s="19255"/>
      <c r="J130" s="19256"/>
      <c r="K130" s="19257"/>
    </row>
    <row r="131" ht="22.5" customHeight="1">
      <c r="A131" s="19258"/>
      <c r="B131" s="19259"/>
      <c r="C131" s="19260" t="s">
        <v>26</v>
      </c>
      <c r="D131" s="4362">
        <v>0</v>
      </c>
      <c r="E131" s="19261"/>
      <c r="F131" s="19262"/>
      <c r="G131" s="19263"/>
      <c r="H131" s="19264"/>
      <c r="I131" s="19265"/>
      <c r="J131" s="19266"/>
      <c r="K131" s="19267"/>
    </row>
    <row r="132" ht="22.5" customHeight="1">
      <c r="A132" s="19268"/>
      <c r="B132" s="19269"/>
      <c r="C132" s="19270" t="s">
        <v>85</v>
      </c>
      <c r="D132" s="4362">
        <f>IF(D130=0,0,D131/D130-1)*100</f>
        <v>0</v>
      </c>
      <c r="E132" s="19271" t="s">
        <v>22</v>
      </c>
      <c r="F132" s="19272">
        <v>5</v>
      </c>
      <c r="G132" s="19273">
        <v>20</v>
      </c>
      <c r="H132" s="19274" t="s">
        <v>23</v>
      </c>
      <c r="I132" s="19275"/>
      <c r="J132" s="19276"/>
      <c r="K132" s="19277"/>
    </row>
    <row r="133" ht="22.5" customHeight="1">
      <c r="A133" s="19278" t="s">
        <v>812</v>
      </c>
      <c r="B133" s="19279" t="s">
        <v>797</v>
      </c>
      <c r="C133" s="19280" t="s">
        <v>84</v>
      </c>
      <c r="D133" s="4362">
        <v>0</v>
      </c>
      <c r="E133" s="19281"/>
      <c r="F133" s="19282"/>
      <c r="G133" s="19283"/>
      <c r="H133" s="19284"/>
      <c r="I133" s="19285"/>
      <c r="J133" s="19286"/>
      <c r="K133" s="19287"/>
    </row>
    <row r="134" ht="22.5" customHeight="1">
      <c r="A134" s="19288"/>
      <c r="B134" s="19289"/>
      <c r="C134" s="19290" t="s">
        <v>26</v>
      </c>
      <c r="D134" s="4362">
        <v>0</v>
      </c>
      <c r="E134" s="19291"/>
      <c r="F134" s="19292"/>
      <c r="G134" s="19293"/>
      <c r="H134" s="19294"/>
      <c r="I134" s="19295"/>
      <c r="J134" s="19296"/>
      <c r="K134" s="19297"/>
    </row>
    <row r="135" ht="22.5" customHeight="1">
      <c r="A135" s="19298"/>
      <c r="B135" s="19299"/>
      <c r="C135" s="19300" t="s">
        <v>85</v>
      </c>
      <c r="D135" s="4362">
        <f>IF(D133=0,0,D134/D133-1)*100</f>
        <v>0</v>
      </c>
      <c r="E135" s="19301" t="s">
        <v>22</v>
      </c>
      <c r="F135" s="19302">
        <v>-20</v>
      </c>
      <c r="G135" s="19303">
        <v>20</v>
      </c>
      <c r="H135" s="19304" t="s">
        <v>23</v>
      </c>
      <c r="I135" s="19305"/>
      <c r="J135" s="19306"/>
      <c r="K135" s="19307"/>
    </row>
    <row r="136" ht="22.5" customHeight="1">
      <c r="A136" s="19308" t="s">
        <v>813</v>
      </c>
      <c r="B136" s="19309" t="s">
        <v>799</v>
      </c>
      <c r="C136" s="19310" t="s">
        <v>84</v>
      </c>
      <c r="D136" s="4362">
        <v>0</v>
      </c>
      <c r="E136" s="19311"/>
      <c r="F136" s="19312"/>
      <c r="G136" s="19313"/>
      <c r="H136" s="19314"/>
      <c r="I136" s="19315"/>
      <c r="J136" s="19316"/>
      <c r="K136" s="19317"/>
    </row>
    <row r="137" ht="22.5" customHeight="1">
      <c r="A137" s="19318"/>
      <c r="B137" s="19319"/>
      <c r="C137" s="19320" t="s">
        <v>26</v>
      </c>
      <c r="D137" s="4362">
        <v>0</v>
      </c>
      <c r="E137" s="19321"/>
      <c r="F137" s="19322"/>
      <c r="G137" s="19323"/>
      <c r="H137" s="19324"/>
      <c r="I137" s="19325"/>
      <c r="J137" s="19326"/>
      <c r="K137" s="19327"/>
    </row>
    <row r="138" ht="22.5" customHeight="1">
      <c r="A138" s="19328"/>
      <c r="B138" s="19329"/>
      <c r="C138" s="19330" t="s">
        <v>85</v>
      </c>
      <c r="D138" s="5080">
        <f>IF(D136=0,0,D137/D136-1)*100</f>
        <v>0</v>
      </c>
      <c r="E138" s="19331" t="s">
        <v>22</v>
      </c>
      <c r="F138" s="19332">
        <v>-20</v>
      </c>
      <c r="G138" s="19333">
        <v>20</v>
      </c>
      <c r="H138" s="19334" t="s">
        <v>23</v>
      </c>
      <c r="I138" s="19335"/>
      <c r="J138" s="19336"/>
      <c r="K138" s="19337"/>
    </row>
    <row r="139" ht="22.5" customHeight="1">
      <c r="A139" s="19338"/>
      <c r="B139" s="19339"/>
      <c r="C139" s="19340"/>
      <c r="D139" s="10114"/>
      <c r="E139" s="19341"/>
      <c r="F139" s="19342"/>
      <c r="G139" s="19343"/>
      <c r="H139" s="19344"/>
      <c r="I139" s="19345"/>
      <c r="J139" s="19346"/>
      <c r="K139" s="19347"/>
    </row>
  </sheetData>
  <mergeCells>
    <mergeCell ref="A1:K1"/>
    <mergeCell ref="A2:K2"/>
    <mergeCell ref="A4:A5"/>
    <mergeCell ref="B4:B5"/>
    <mergeCell ref="C4:C5"/>
    <mergeCell ref="D4:D5"/>
    <mergeCell ref="E4:E5"/>
    <mergeCell ref="F4:G4"/>
    <mergeCell ref="H4:H5"/>
    <mergeCell ref="I4:I5"/>
    <mergeCell ref="J4:J5"/>
    <mergeCell ref="K4:K5"/>
    <mergeCell ref="A6:I6"/>
    <mergeCell ref="A7:A9"/>
    <mergeCell ref="B7:B9"/>
    <mergeCell ref="A10:I10"/>
    <mergeCell ref="A11:A13"/>
    <mergeCell ref="B11:B13"/>
    <mergeCell ref="A14:A16"/>
    <mergeCell ref="B14:B16"/>
    <mergeCell ref="A17:A19"/>
    <mergeCell ref="B17:B19"/>
    <mergeCell ref="A20:A22"/>
    <mergeCell ref="B20:B22"/>
    <mergeCell ref="A23:A25"/>
    <mergeCell ref="B23:B25"/>
    <mergeCell ref="A26:A28"/>
    <mergeCell ref="B26:B28"/>
    <mergeCell ref="A29:A31"/>
    <mergeCell ref="B29:B31"/>
    <mergeCell ref="A32:A34"/>
    <mergeCell ref="B32:B34"/>
    <mergeCell ref="A35:A37"/>
    <mergeCell ref="B35:B37"/>
    <mergeCell ref="A38:A40"/>
    <mergeCell ref="B38:B40"/>
    <mergeCell ref="A41:I41"/>
    <mergeCell ref="A42:A44"/>
    <mergeCell ref="B42:B44"/>
    <mergeCell ref="A45:A47"/>
    <mergeCell ref="B45:B47"/>
    <mergeCell ref="A48:A50"/>
    <mergeCell ref="B48:B50"/>
    <mergeCell ref="A51:A53"/>
    <mergeCell ref="B51:B53"/>
    <mergeCell ref="A54:A56"/>
    <mergeCell ref="B54:B56"/>
    <mergeCell ref="A57:A59"/>
    <mergeCell ref="B57:B59"/>
    <mergeCell ref="A60:A62"/>
    <mergeCell ref="B60:B62"/>
    <mergeCell ref="A63:A65"/>
    <mergeCell ref="B63:B65"/>
    <mergeCell ref="A66:A68"/>
    <mergeCell ref="B66:B68"/>
    <mergeCell ref="A69:A71"/>
    <mergeCell ref="B69:B71"/>
    <mergeCell ref="A72:A74"/>
    <mergeCell ref="B72:B74"/>
    <mergeCell ref="A75:A77"/>
    <mergeCell ref="B75:B77"/>
    <mergeCell ref="A78:A80"/>
    <mergeCell ref="B78:B80"/>
    <mergeCell ref="A81:A83"/>
    <mergeCell ref="B81:B83"/>
    <mergeCell ref="A84:A86"/>
    <mergeCell ref="B84:B86"/>
    <mergeCell ref="A87:A89"/>
    <mergeCell ref="B87:B89"/>
    <mergeCell ref="A90:I90"/>
    <mergeCell ref="A91:A93"/>
    <mergeCell ref="B91:B93"/>
    <mergeCell ref="A94:A96"/>
    <mergeCell ref="B94:B96"/>
    <mergeCell ref="A97:A99"/>
    <mergeCell ref="B97:B99"/>
    <mergeCell ref="A100:A102"/>
    <mergeCell ref="B100:B102"/>
    <mergeCell ref="A103:A105"/>
    <mergeCell ref="B103:B105"/>
    <mergeCell ref="A106:A108"/>
    <mergeCell ref="B106:B108"/>
    <mergeCell ref="A109:A111"/>
    <mergeCell ref="B109:B111"/>
    <mergeCell ref="A112:A114"/>
    <mergeCell ref="B112:B114"/>
    <mergeCell ref="A115:A117"/>
    <mergeCell ref="B115:B117"/>
    <mergeCell ref="A118:A120"/>
    <mergeCell ref="B118:B120"/>
    <mergeCell ref="A121:A123"/>
    <mergeCell ref="B121:B123"/>
    <mergeCell ref="A124:A126"/>
    <mergeCell ref="B124:B126"/>
    <mergeCell ref="A127:A129"/>
    <mergeCell ref="B127:B129"/>
    <mergeCell ref="A130:A132"/>
    <mergeCell ref="B130:B132"/>
    <mergeCell ref="A133:A135"/>
    <mergeCell ref="B133:B135"/>
    <mergeCell ref="A136:A138"/>
    <mergeCell ref="B136:B138"/>
    <mergeCell ref="A139:I139"/>
  </mergeCells>
  <pageMargins left="1.18110236220472" right="1.18110236220472" top="1.18110236220472" bottom="1.18110236220472" header="0.51181" footer="0.51181"/>
  <pageSetup paperSize="9" pageOrder="overThenDown" orientation="portrait" errors="blank"/>
</worksheet>
</file>

<file path=xl/worksheets/sheet14.xml><?xml version="1.0" encoding="utf-8"?>
<worksheet xmlns="http://schemas.openxmlformats.org/spreadsheetml/2006/main" xmlns:r="http://schemas.openxmlformats.org/officeDocument/2006/relationships">
  <dimension ref="A1:K180"/>
  <sheetViews>
    <sheetView tabSelected="1"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3.4156862745098" style="16"/>
    <col min="3" max="3" width="22.8" style="16"/>
    <col min="4" max="4" width="22.8" style="16"/>
    <col min="5" max="5" width="5.73333333333333" style="16"/>
    <col min="6" max="6" width="9.03529411764706" style="16"/>
    <col min="7" max="7" width="9.17647058823529" style="16"/>
    <col min="8" max="8" width="8.60392156862745" style="16"/>
    <col min="9" max="9" width="30.4039215686274" style="16"/>
    <col min="10" max="10" width="30.4039215686274" style="16"/>
    <col min="11" max="11" width="30.4039215686274" style="16"/>
  </cols>
  <sheetData>
    <row r="1" ht="30.75" customHeight="1">
      <c r="A1" s="19348" t="s">
        <v>814</v>
      </c>
      <c r="B1" s="19349"/>
      <c r="C1" s="19350"/>
      <c r="D1" s="19351"/>
      <c r="E1" s="19352"/>
      <c r="F1" s="19353"/>
      <c r="G1" s="19354"/>
      <c r="H1" s="19355"/>
      <c r="I1" s="19356"/>
      <c r="J1" s="19357"/>
      <c r="K1" s="19358"/>
    </row>
    <row r="2" ht="13.5" customHeight="1">
      <c r="A2" s="19359"/>
      <c r="B2" s="19360"/>
      <c r="C2" s="19361"/>
      <c r="D2" s="19362"/>
      <c r="E2" s="19363"/>
      <c r="F2" s="19364"/>
      <c r="G2" s="19365"/>
      <c r="H2" s="19366"/>
      <c r="I2" s="19367"/>
      <c r="J2" s="19368"/>
      <c r="K2" s="19369" t="s">
        <v>815</v>
      </c>
    </row>
    <row r="3" ht="15.75" customHeight="1">
      <c r="A3" s="19370" t="s">
        <v>2</v>
      </c>
      <c r="B3" s="19371"/>
      <c r="C3" s="19372"/>
      <c r="D3" s="19373"/>
      <c r="E3" s="19374"/>
      <c r="F3" s="19375"/>
      <c r="G3" s="19376"/>
      <c r="H3" s="19377"/>
      <c r="I3" s="19378"/>
      <c r="J3" s="19379"/>
      <c r="K3" s="19380" t="s">
        <v>102</v>
      </c>
    </row>
    <row r="4" ht="13.5" customHeight="1">
      <c r="A4" s="19381" t="s">
        <v>4</v>
      </c>
      <c r="B4" s="19382" t="s">
        <v>5</v>
      </c>
      <c r="C4" s="19383" t="s">
        <v>6</v>
      </c>
      <c r="D4" s="19384" t="s">
        <v>7</v>
      </c>
      <c r="E4" s="19385" t="s">
        <v>8</v>
      </c>
      <c r="F4" s="19386" t="s">
        <v>9</v>
      </c>
      <c r="G4" s="19387"/>
      <c r="H4" s="19388" t="s">
        <v>10</v>
      </c>
      <c r="I4" s="19389" t="s">
        <v>816</v>
      </c>
      <c r="J4" s="19390" t="s">
        <v>12</v>
      </c>
      <c r="K4" s="19391" t="s">
        <v>13</v>
      </c>
    </row>
    <row r="5" ht="12" customHeight="1">
      <c r="A5" s="19392"/>
      <c r="B5" s="19393"/>
      <c r="C5" s="19394"/>
      <c r="D5" s="19395"/>
      <c r="E5" s="19396"/>
      <c r="F5" s="19397" t="s">
        <v>14</v>
      </c>
      <c r="G5" s="19398" t="s">
        <v>15</v>
      </c>
      <c r="H5" s="19399"/>
      <c r="I5" s="19400"/>
      <c r="J5" s="19401"/>
      <c r="K5" s="19402"/>
    </row>
    <row r="6" ht="24" customHeight="1">
      <c r="A6" s="19403" t="s">
        <v>276</v>
      </c>
      <c r="B6" s="19404"/>
      <c r="C6" s="19405"/>
      <c r="D6" s="19406"/>
      <c r="E6" s="19407"/>
      <c r="F6" s="19408"/>
      <c r="G6" s="19409"/>
      <c r="H6" s="19410"/>
      <c r="I6" s="19411"/>
      <c r="J6" s="19412"/>
      <c r="K6" s="19413"/>
    </row>
    <row r="7" ht="27" customHeight="1">
      <c r="A7" s="19414" t="s">
        <v>453</v>
      </c>
      <c r="B7" s="19415" t="s">
        <v>105</v>
      </c>
      <c r="C7" s="19416" t="s">
        <v>26</v>
      </c>
      <c r="D7" s="4362">
        <v>0</v>
      </c>
      <c r="E7" s="19417"/>
      <c r="F7" s="19418"/>
      <c r="G7" s="19419"/>
      <c r="H7" s="19420"/>
      <c r="I7" s="19421"/>
      <c r="J7" s="19422"/>
      <c r="K7" s="19423"/>
    </row>
    <row r="8" ht="27" customHeight="1">
      <c r="A8" s="19424"/>
      <c r="B8" s="19425"/>
      <c r="C8" s="19426" t="s">
        <v>106</v>
      </c>
      <c r="D8" s="4362">
        <v>0</v>
      </c>
      <c r="E8" s="19427"/>
      <c r="F8" s="19428"/>
      <c r="G8" s="19429"/>
      <c r="H8" s="19430"/>
      <c r="I8" s="19431"/>
      <c r="J8" s="19432"/>
      <c r="K8" s="19433"/>
    </row>
    <row r="9" ht="27" customHeight="1">
      <c r="A9" s="19434"/>
      <c r="B9" s="19435"/>
      <c r="C9" s="19436" t="s">
        <v>107</v>
      </c>
      <c r="D9" s="4362">
        <f>D8-D7</f>
        <v>0</v>
      </c>
      <c r="E9" s="19437"/>
      <c r="F9" s="19438"/>
      <c r="G9" s="19439"/>
      <c r="H9" s="19440"/>
      <c r="I9" s="19441"/>
      <c r="J9" s="19442"/>
      <c r="K9" s="19443"/>
    </row>
    <row r="10" ht="27" customHeight="1">
      <c r="A10" s="19444"/>
      <c r="B10" s="19445"/>
      <c r="C10" s="19446" t="s">
        <v>108</v>
      </c>
      <c r="D10" s="4362">
        <f>IF(D7=0,0,D8/D7-1)*100</f>
        <v>0</v>
      </c>
      <c r="E10" s="19447" t="s">
        <v>22</v>
      </c>
      <c r="F10" s="19448">
        <v>5</v>
      </c>
      <c r="G10" s="19449">
        <v>20</v>
      </c>
      <c r="H10" s="19450" t="s">
        <v>23</v>
      </c>
      <c r="I10" s="19451"/>
      <c r="J10" s="19452"/>
      <c r="K10" s="19453"/>
    </row>
    <row r="11" ht="27" customHeight="1">
      <c r="A11" s="19454" t="s">
        <v>817</v>
      </c>
      <c r="B11" s="19455" t="s">
        <v>762</v>
      </c>
      <c r="C11" s="19456" t="s">
        <v>26</v>
      </c>
      <c r="D11" s="4362">
        <v>0</v>
      </c>
      <c r="E11" s="19457"/>
      <c r="F11" s="19458"/>
      <c r="G11" s="19459"/>
      <c r="H11" s="19460"/>
      <c r="I11" s="19461"/>
      <c r="J11" s="19462"/>
      <c r="K11" s="19463"/>
    </row>
    <row r="12" ht="27" customHeight="1">
      <c r="A12" s="19464"/>
      <c r="B12" s="19465"/>
      <c r="C12" s="19466" t="s">
        <v>106</v>
      </c>
      <c r="D12" s="4362">
        <v>0</v>
      </c>
      <c r="E12" s="19467"/>
      <c r="F12" s="19468"/>
      <c r="G12" s="19469"/>
      <c r="H12" s="19470"/>
      <c r="I12" s="19471"/>
      <c r="J12" s="19472"/>
      <c r="K12" s="19473"/>
    </row>
    <row r="13" ht="27" customHeight="1">
      <c r="A13" s="19474"/>
      <c r="B13" s="19475"/>
      <c r="C13" s="19476" t="s">
        <v>107</v>
      </c>
      <c r="D13" s="4362">
        <f>D12-D11</f>
        <v>0</v>
      </c>
      <c r="E13" s="19477"/>
      <c r="F13" s="19478"/>
      <c r="G13" s="19479"/>
      <c r="H13" s="19480"/>
      <c r="I13" s="19481"/>
      <c r="J13" s="19482"/>
      <c r="K13" s="19483"/>
    </row>
    <row r="14" ht="27" customHeight="1">
      <c r="A14" s="19484"/>
      <c r="B14" s="19485"/>
      <c r="C14" s="19486" t="s">
        <v>108</v>
      </c>
      <c r="D14" s="4362">
        <f>IF(D11=0,0,D12/D11-1)*100</f>
        <v>0</v>
      </c>
      <c r="E14" s="19487" t="s">
        <v>22</v>
      </c>
      <c r="F14" s="19488">
        <v>5</v>
      </c>
      <c r="G14" s="19489">
        <v>20</v>
      </c>
      <c r="H14" s="19490" t="s">
        <v>23</v>
      </c>
      <c r="I14" s="19491"/>
      <c r="J14" s="19492"/>
      <c r="K14" s="19493"/>
    </row>
    <row r="15" ht="27" customHeight="1">
      <c r="A15" s="19494" t="s">
        <v>134</v>
      </c>
      <c r="B15" s="19495" t="s">
        <v>763</v>
      </c>
      <c r="C15" s="19496" t="s">
        <v>26</v>
      </c>
      <c r="D15" s="4362">
        <v>0</v>
      </c>
      <c r="E15" s="19497"/>
      <c r="F15" s="19498"/>
      <c r="G15" s="19499"/>
      <c r="H15" s="19500"/>
      <c r="I15" s="19501"/>
      <c r="J15" s="19502"/>
      <c r="K15" s="19503"/>
    </row>
    <row r="16" ht="27" customHeight="1">
      <c r="A16" s="19504"/>
      <c r="B16" s="19505"/>
      <c r="C16" s="19506" t="s">
        <v>106</v>
      </c>
      <c r="D16" s="4362">
        <v>0</v>
      </c>
      <c r="E16" s="19507"/>
      <c r="F16" s="19508"/>
      <c r="G16" s="19509"/>
      <c r="H16" s="19510"/>
      <c r="I16" s="19511"/>
      <c r="J16" s="19512"/>
      <c r="K16" s="19513"/>
    </row>
    <row r="17" ht="27" customHeight="1">
      <c r="A17" s="19514"/>
      <c r="B17" s="19515"/>
      <c r="C17" s="19516" t="s">
        <v>107</v>
      </c>
      <c r="D17" s="4362">
        <f>D16-D15</f>
        <v>0</v>
      </c>
      <c r="E17" s="19517"/>
      <c r="F17" s="19518"/>
      <c r="G17" s="19519"/>
      <c r="H17" s="19520"/>
      <c r="I17" s="19521"/>
      <c r="J17" s="19522"/>
      <c r="K17" s="19523"/>
    </row>
    <row r="18" ht="27" customHeight="1">
      <c r="A18" s="19524"/>
      <c r="B18" s="19525"/>
      <c r="C18" s="19526" t="s">
        <v>108</v>
      </c>
      <c r="D18" s="4362">
        <f>IF(D15=0,0,D16/D15-1)*100</f>
        <v>0</v>
      </c>
      <c r="E18" s="19527"/>
      <c r="F18" s="19528"/>
      <c r="G18" s="19529"/>
      <c r="H18" s="19530"/>
      <c r="I18" s="19531"/>
      <c r="J18" s="19532"/>
      <c r="K18" s="19533"/>
    </row>
    <row r="19" ht="27" customHeight="1">
      <c r="A19" s="19534" t="s">
        <v>818</v>
      </c>
      <c r="B19" s="19535" t="s">
        <v>290</v>
      </c>
      <c r="C19" s="19536" t="s">
        <v>139</v>
      </c>
      <c r="D19" s="4362">
        <v>0</v>
      </c>
      <c r="E19" s="19537"/>
      <c r="F19" s="19538"/>
      <c r="G19" s="19539"/>
      <c r="H19" s="19540"/>
      <c r="I19" s="19541"/>
      <c r="J19" s="19542"/>
      <c r="K19" s="19543"/>
    </row>
    <row r="20" ht="27" customHeight="1">
      <c r="A20" s="19544"/>
      <c r="B20" s="19545"/>
      <c r="C20" s="19546" t="s">
        <v>140</v>
      </c>
      <c r="D20" s="4362">
        <v>0</v>
      </c>
      <c r="E20" s="19547"/>
      <c r="F20" s="19548"/>
      <c r="G20" s="19549"/>
      <c r="H20" s="19550"/>
      <c r="I20" s="19551"/>
      <c r="J20" s="19552"/>
      <c r="K20" s="19553"/>
    </row>
    <row r="21" ht="27" customHeight="1">
      <c r="A21" s="19554"/>
      <c r="B21" s="19555"/>
      <c r="C21" s="19556" t="s">
        <v>21</v>
      </c>
      <c r="D21" s="4362">
        <f>D20-D19</f>
        <v>0</v>
      </c>
      <c r="E21" s="19557" t="s">
        <v>22</v>
      </c>
      <c r="F21" s="19558">
        <v>0</v>
      </c>
      <c r="G21" s="19559">
        <v>0</v>
      </c>
      <c r="H21" s="19560" t="s">
        <v>23</v>
      </c>
      <c r="I21" s="19561"/>
      <c r="J21" s="19562"/>
      <c r="K21" s="19563"/>
    </row>
    <row r="22" ht="27" customHeight="1">
      <c r="A22" s="19564"/>
      <c r="B22" s="19565"/>
      <c r="C22" s="19566" t="s">
        <v>141</v>
      </c>
      <c r="D22" s="19567">
        <v>0</v>
      </c>
      <c r="E22" s="19568"/>
      <c r="F22" s="19569"/>
      <c r="G22" s="19570"/>
      <c r="H22" s="19571"/>
      <c r="I22" s="19572"/>
      <c r="J22" s="19573"/>
      <c r="K22" s="19574"/>
    </row>
    <row r="23" ht="27" customHeight="1">
      <c r="A23" s="19575"/>
      <c r="B23" s="19576"/>
      <c r="C23" s="19577" t="s">
        <v>142</v>
      </c>
      <c r="D23" s="4362">
        <v>0</v>
      </c>
      <c r="E23" s="19578"/>
      <c r="F23" s="19579"/>
      <c r="G23" s="19580"/>
      <c r="H23" s="19581"/>
      <c r="I23" s="19582"/>
      <c r="J23" s="19583"/>
      <c r="K23" s="19584"/>
    </row>
    <row r="24" ht="27" customHeight="1">
      <c r="A24" s="19585"/>
      <c r="B24" s="19586"/>
      <c r="C24" s="19587" t="s">
        <v>21</v>
      </c>
      <c r="D24" s="4362">
        <f>D23-D22</f>
        <v>0</v>
      </c>
      <c r="E24" s="19588" t="s">
        <v>22</v>
      </c>
      <c r="F24" s="19589">
        <v>0</v>
      </c>
      <c r="G24" s="19590">
        <v>0</v>
      </c>
      <c r="H24" s="19591" t="s">
        <v>23</v>
      </c>
      <c r="I24" s="19592"/>
      <c r="J24" s="19593"/>
      <c r="K24" s="19594"/>
    </row>
    <row r="25" ht="27" customHeight="1">
      <c r="A25" s="19595" t="s">
        <v>291</v>
      </c>
      <c r="B25" s="19596" t="s">
        <v>819</v>
      </c>
      <c r="C25" s="19597" t="s">
        <v>26</v>
      </c>
      <c r="D25" s="4362">
        <v>0</v>
      </c>
      <c r="E25" s="19598"/>
      <c r="F25" s="19599"/>
      <c r="G25" s="19600"/>
      <c r="H25" s="19601"/>
      <c r="I25" s="19602"/>
      <c r="J25" s="19603"/>
      <c r="K25" s="19604"/>
    </row>
    <row r="26" ht="27" customHeight="1">
      <c r="A26" s="19605"/>
      <c r="B26" s="19606"/>
      <c r="C26" s="19607" t="s">
        <v>106</v>
      </c>
      <c r="D26" s="4362">
        <v>0</v>
      </c>
      <c r="E26" s="19608"/>
      <c r="F26" s="19609"/>
      <c r="G26" s="19610"/>
      <c r="H26" s="19611"/>
      <c r="I26" s="19612"/>
      <c r="J26" s="19613"/>
      <c r="K26" s="19614"/>
    </row>
    <row r="27" ht="27" customHeight="1">
      <c r="A27" s="19615"/>
      <c r="B27" s="19616"/>
      <c r="C27" s="19617" t="s">
        <v>107</v>
      </c>
      <c r="D27" s="4362">
        <f>D26-D25</f>
        <v>0</v>
      </c>
      <c r="E27" s="19618"/>
      <c r="F27" s="19619"/>
      <c r="G27" s="19620"/>
      <c r="H27" s="19621"/>
      <c r="I27" s="19622"/>
      <c r="J27" s="19623"/>
      <c r="K27" s="19624"/>
    </row>
    <row r="28" ht="27" customHeight="1">
      <c r="A28" s="19625"/>
      <c r="B28" s="19626"/>
      <c r="C28" s="19627" t="s">
        <v>108</v>
      </c>
      <c r="D28" s="4362">
        <f>IF(D25=0,0,D26/D25-1)*100</f>
        <v>0</v>
      </c>
      <c r="E28" s="19628"/>
      <c r="F28" s="19629"/>
      <c r="G28" s="19630"/>
      <c r="H28" s="19631"/>
      <c r="I28" s="19632"/>
      <c r="J28" s="19633"/>
      <c r="K28" s="19634"/>
    </row>
    <row r="29" ht="27" customHeight="1">
      <c r="A29" s="19635" t="s">
        <v>378</v>
      </c>
      <c r="B29" s="19636" t="s">
        <v>148</v>
      </c>
      <c r="C29" s="19637" t="s">
        <v>26</v>
      </c>
      <c r="D29" s="4362">
        <v>0</v>
      </c>
      <c r="E29" s="19638" t="s">
        <v>22</v>
      </c>
      <c r="F29" s="19639">
        <v>0.35</v>
      </c>
      <c r="G29" s="19640">
        <v>4</v>
      </c>
      <c r="H29" s="19641" t="s">
        <v>23</v>
      </c>
      <c r="I29" s="19642"/>
      <c r="J29" s="19643"/>
      <c r="K29" s="19644"/>
    </row>
    <row r="30" ht="27" customHeight="1">
      <c r="A30" s="19645"/>
      <c r="B30" s="19646"/>
      <c r="C30" s="19647" t="s">
        <v>106</v>
      </c>
      <c r="D30" s="4362">
        <v>0</v>
      </c>
      <c r="E30" s="19648" t="s">
        <v>22</v>
      </c>
      <c r="F30" s="19649">
        <v>0.35</v>
      </c>
      <c r="G30" s="19650">
        <v>4</v>
      </c>
      <c r="H30" s="19651" t="s">
        <v>23</v>
      </c>
      <c r="I30" s="19652"/>
      <c r="J30" s="19653"/>
      <c r="K30" s="19654"/>
    </row>
    <row r="31" ht="27" customHeight="1">
      <c r="A31" s="19655"/>
      <c r="B31" s="19656"/>
      <c r="C31" s="19657" t="s">
        <v>107</v>
      </c>
      <c r="D31" s="4362">
        <f>D30-D29</f>
        <v>0</v>
      </c>
      <c r="E31" s="19658"/>
      <c r="F31" s="19659"/>
      <c r="G31" s="19660"/>
      <c r="H31" s="19661"/>
      <c r="I31" s="19662"/>
      <c r="J31" s="19663"/>
      <c r="K31" s="19664"/>
    </row>
    <row r="32" ht="27" customHeight="1">
      <c r="A32" s="19665" t="s">
        <v>149</v>
      </c>
      <c r="B32" s="19666" t="s">
        <v>820</v>
      </c>
      <c r="C32" s="19667" t="s">
        <v>26</v>
      </c>
      <c r="D32" s="4362">
        <v>0</v>
      </c>
      <c r="E32" s="19668"/>
      <c r="F32" s="19669"/>
      <c r="G32" s="19670"/>
      <c r="H32" s="19671"/>
      <c r="I32" s="19672"/>
      <c r="J32" s="19673"/>
      <c r="K32" s="19674"/>
    </row>
    <row r="33" ht="27" customHeight="1">
      <c r="A33" s="19675"/>
      <c r="B33" s="19676"/>
      <c r="C33" s="19677" t="s">
        <v>106</v>
      </c>
      <c r="D33" s="4362">
        <v>0</v>
      </c>
      <c r="E33" s="19678"/>
      <c r="F33" s="19679"/>
      <c r="G33" s="19680"/>
      <c r="H33" s="19681"/>
      <c r="I33" s="19682"/>
      <c r="J33" s="19683"/>
      <c r="K33" s="19684"/>
    </row>
    <row r="34" ht="27" customHeight="1">
      <c r="A34" s="19685"/>
      <c r="B34" s="19686"/>
      <c r="C34" s="19687" t="s">
        <v>107</v>
      </c>
      <c r="D34" s="4362">
        <f>D33-D32</f>
        <v>0</v>
      </c>
      <c r="E34" s="19688"/>
      <c r="F34" s="19689"/>
      <c r="G34" s="19690"/>
      <c r="H34" s="19691"/>
      <c r="I34" s="19692"/>
      <c r="J34" s="19693"/>
      <c r="K34" s="19694"/>
    </row>
    <row r="35" ht="27" customHeight="1">
      <c r="A35" s="19695"/>
      <c r="B35" s="19696"/>
      <c r="C35" s="19697" t="s">
        <v>108</v>
      </c>
      <c r="D35" s="4362">
        <f>IF(D32=0,0,D33/D32-1)*100</f>
        <v>0</v>
      </c>
      <c r="E35" s="19698"/>
      <c r="F35" s="19699"/>
      <c r="G35" s="19700"/>
      <c r="H35" s="19701"/>
      <c r="I35" s="19702"/>
      <c r="J35" s="19703"/>
      <c r="K35" s="19704"/>
    </row>
    <row r="36" ht="27" customHeight="1">
      <c r="A36" s="19705" t="s">
        <v>151</v>
      </c>
      <c r="B36" s="19706" t="s">
        <v>384</v>
      </c>
      <c r="C36" s="19707" t="s">
        <v>26</v>
      </c>
      <c r="D36" s="4362">
        <v>0</v>
      </c>
      <c r="E36" s="19708" t="s">
        <v>22</v>
      </c>
      <c r="F36" s="19709">
        <v>0</v>
      </c>
      <c r="G36" s="19710">
        <v>0</v>
      </c>
      <c r="H36" s="19711" t="s">
        <v>23</v>
      </c>
      <c r="I36" s="19712"/>
      <c r="J36" s="19713"/>
      <c r="K36" s="19714"/>
    </row>
    <row r="37" ht="27" customHeight="1">
      <c r="A37" s="19715"/>
      <c r="B37" s="19716"/>
      <c r="C37" s="19717" t="s">
        <v>106</v>
      </c>
      <c r="D37" s="4362">
        <v>0</v>
      </c>
      <c r="E37" s="19718" t="s">
        <v>22</v>
      </c>
      <c r="F37" s="19719">
        <v>0</v>
      </c>
      <c r="G37" s="19720">
        <v>0</v>
      </c>
      <c r="H37" s="19721" t="s">
        <v>23</v>
      </c>
      <c r="I37" s="19722"/>
      <c r="J37" s="19723"/>
      <c r="K37" s="19724"/>
    </row>
    <row r="38" ht="24" customHeight="1">
      <c r="A38" s="19725" t="s">
        <v>297</v>
      </c>
      <c r="B38" s="19726"/>
      <c r="C38" s="19727"/>
      <c r="D38" s="19728"/>
      <c r="E38" s="19729"/>
      <c r="F38" s="19730"/>
      <c r="G38" s="19731"/>
      <c r="H38" s="19732"/>
      <c r="I38" s="19733"/>
      <c r="J38" s="19734"/>
      <c r="K38" s="19735"/>
    </row>
    <row r="39" ht="27" customHeight="1">
      <c r="A39" s="19736" t="s">
        <v>385</v>
      </c>
      <c r="B39" s="19737" t="s">
        <v>105</v>
      </c>
      <c r="C39" s="19738" t="s">
        <v>26</v>
      </c>
      <c r="D39" s="4362">
        <v>0</v>
      </c>
      <c r="E39" s="19739"/>
      <c r="F39" s="19740"/>
      <c r="G39" s="19741"/>
      <c r="H39" s="19742"/>
      <c r="I39" s="19743"/>
      <c r="J39" s="19744"/>
      <c r="K39" s="19745"/>
    </row>
    <row r="40" ht="27" customHeight="1">
      <c r="A40" s="19746"/>
      <c r="B40" s="19747"/>
      <c r="C40" s="19748" t="s">
        <v>106</v>
      </c>
      <c r="D40" s="4362">
        <v>0</v>
      </c>
      <c r="E40" s="19749"/>
      <c r="F40" s="19750"/>
      <c r="G40" s="19751"/>
      <c r="H40" s="19752"/>
      <c r="I40" s="19753"/>
      <c r="J40" s="19754"/>
      <c r="K40" s="19755"/>
    </row>
    <row r="41" ht="27" customHeight="1">
      <c r="A41" s="19756"/>
      <c r="B41" s="19757"/>
      <c r="C41" s="19758" t="s">
        <v>107</v>
      </c>
      <c r="D41" s="4362">
        <f>D40-D39</f>
        <v>0</v>
      </c>
      <c r="E41" s="19759"/>
      <c r="F41" s="19760"/>
      <c r="G41" s="19761"/>
      <c r="H41" s="19762"/>
      <c r="I41" s="19763"/>
      <c r="J41" s="19764"/>
      <c r="K41" s="19765"/>
    </row>
    <row r="42" ht="27" customHeight="1">
      <c r="A42" s="19766"/>
      <c r="B42" s="19767"/>
      <c r="C42" s="19768" t="s">
        <v>108</v>
      </c>
      <c r="D42" s="4362">
        <f>IF(D39=0,0,D40/D39-1)*100</f>
        <v>0</v>
      </c>
      <c r="E42" s="19769" t="s">
        <v>22</v>
      </c>
      <c r="F42" s="19770">
        <v>0</v>
      </c>
      <c r="G42" s="19771">
        <v>20</v>
      </c>
      <c r="H42" s="19772" t="s">
        <v>23</v>
      </c>
      <c r="I42" s="19773"/>
      <c r="J42" s="19774"/>
      <c r="K42" s="19775"/>
    </row>
    <row r="43" ht="27" customHeight="1">
      <c r="A43" s="19776" t="s">
        <v>821</v>
      </c>
      <c r="B43" s="19777" t="s">
        <v>765</v>
      </c>
      <c r="C43" s="19778" t="s">
        <v>26</v>
      </c>
      <c r="D43" s="4362">
        <v>0</v>
      </c>
      <c r="E43" s="19779"/>
      <c r="F43" s="19780"/>
      <c r="G43" s="19781"/>
      <c r="H43" s="19782"/>
      <c r="I43" s="19783"/>
      <c r="J43" s="19784"/>
      <c r="K43" s="19785"/>
    </row>
    <row r="44" ht="27" customHeight="1">
      <c r="A44" s="19786"/>
      <c r="B44" s="19787"/>
      <c r="C44" s="19788" t="s">
        <v>106</v>
      </c>
      <c r="D44" s="4362">
        <v>0</v>
      </c>
      <c r="E44" s="19789"/>
      <c r="F44" s="19790"/>
      <c r="G44" s="19791"/>
      <c r="H44" s="19792"/>
      <c r="I44" s="19793"/>
      <c r="J44" s="19794"/>
      <c r="K44" s="19795"/>
    </row>
    <row r="45" ht="27" customHeight="1">
      <c r="A45" s="19796"/>
      <c r="B45" s="19797"/>
      <c r="C45" s="19798" t="s">
        <v>107</v>
      </c>
      <c r="D45" s="4362">
        <f>D44-D43</f>
        <v>0</v>
      </c>
      <c r="E45" s="19799"/>
      <c r="F45" s="19800"/>
      <c r="G45" s="19801"/>
      <c r="H45" s="19802"/>
      <c r="I45" s="19803"/>
      <c r="J45" s="19804"/>
      <c r="K45" s="19805"/>
    </row>
    <row r="46" ht="27" customHeight="1">
      <c r="A46" s="19806"/>
      <c r="B46" s="19807"/>
      <c r="C46" s="19808" t="s">
        <v>108</v>
      </c>
      <c r="D46" s="4362">
        <f>IF(D43=0,0,D44/D43-1)*100</f>
        <v>0</v>
      </c>
      <c r="E46" s="19809" t="s">
        <v>22</v>
      </c>
      <c r="F46" s="19810">
        <v>-10</v>
      </c>
      <c r="G46" s="19811">
        <v>20</v>
      </c>
      <c r="H46" s="19812" t="s">
        <v>23</v>
      </c>
      <c r="I46" s="19813"/>
      <c r="J46" s="19814"/>
      <c r="K46" s="19815"/>
    </row>
    <row r="47" ht="27" customHeight="1">
      <c r="A47" s="19816" t="s">
        <v>822</v>
      </c>
      <c r="B47" s="19817" t="s">
        <v>823</v>
      </c>
      <c r="C47" s="19818" t="s">
        <v>26</v>
      </c>
      <c r="D47" s="4362">
        <v>0</v>
      </c>
      <c r="E47" s="19819" t="s">
        <v>22</v>
      </c>
      <c r="F47" s="19820">
        <v>1300</v>
      </c>
      <c r="G47" s="19821">
        <v>2200</v>
      </c>
      <c r="H47" s="19822" t="s">
        <v>23</v>
      </c>
      <c r="I47" s="19823"/>
      <c r="J47" s="19824"/>
      <c r="K47" s="19825"/>
    </row>
    <row r="48" ht="27" customHeight="1">
      <c r="A48" s="19826"/>
      <c r="B48" s="19827"/>
      <c r="C48" s="19828" t="s">
        <v>106</v>
      </c>
      <c r="D48" s="4362">
        <v>0</v>
      </c>
      <c r="E48" s="19829" t="s">
        <v>22</v>
      </c>
      <c r="F48" s="19830">
        <v>1400</v>
      </c>
      <c r="G48" s="19831">
        <v>2400</v>
      </c>
      <c r="H48" s="19832" t="s">
        <v>23</v>
      </c>
      <c r="I48" s="19833"/>
      <c r="J48" s="19834"/>
      <c r="K48" s="19835"/>
    </row>
    <row r="49" ht="27" customHeight="1">
      <c r="A49" s="19836"/>
      <c r="B49" s="19837"/>
      <c r="C49" s="19838" t="s">
        <v>107</v>
      </c>
      <c r="D49" s="4362">
        <f>D48-D47</f>
        <v>0</v>
      </c>
      <c r="E49" s="19839"/>
      <c r="F49" s="19840"/>
      <c r="G49" s="19841"/>
      <c r="H49" s="19842"/>
      <c r="I49" s="19843"/>
      <c r="J49" s="19844"/>
      <c r="K49" s="19845"/>
    </row>
    <row r="50" ht="27" customHeight="1">
      <c r="A50" s="19846"/>
      <c r="B50" s="19847"/>
      <c r="C50" s="19848" t="s">
        <v>108</v>
      </c>
      <c r="D50" s="4362">
        <f>IF(D47=0,0,D48/D47-1)*100</f>
        <v>0</v>
      </c>
      <c r="E50" s="19849" t="s">
        <v>22</v>
      </c>
      <c r="F50" s="19850">
        <v>0</v>
      </c>
      <c r="G50" s="19851">
        <v>10</v>
      </c>
      <c r="H50" s="19852" t="s">
        <v>23</v>
      </c>
      <c r="I50" s="19853"/>
      <c r="J50" s="19854"/>
      <c r="K50" s="19855"/>
    </row>
    <row r="51" ht="27" customHeight="1">
      <c r="A51" s="19856" t="s">
        <v>824</v>
      </c>
      <c r="B51" s="19857" t="s">
        <v>825</v>
      </c>
      <c r="C51" s="19858" t="s">
        <v>26</v>
      </c>
      <c r="D51" s="4362">
        <v>0</v>
      </c>
      <c r="E51" s="19859"/>
      <c r="F51" s="19860"/>
      <c r="G51" s="19861"/>
      <c r="H51" s="19862"/>
      <c r="I51" s="19863"/>
      <c r="J51" s="19864"/>
      <c r="K51" s="19865"/>
    </row>
    <row r="52" ht="27" customHeight="1">
      <c r="A52" s="19866"/>
      <c r="B52" s="19867"/>
      <c r="C52" s="19868" t="s">
        <v>106</v>
      </c>
      <c r="D52" s="4362">
        <v>0</v>
      </c>
      <c r="E52" s="19869"/>
      <c r="F52" s="19870"/>
      <c r="G52" s="19871"/>
      <c r="H52" s="19872"/>
      <c r="I52" s="19873"/>
      <c r="J52" s="19874"/>
      <c r="K52" s="19875"/>
    </row>
    <row r="53" ht="27" customHeight="1">
      <c r="A53" s="19876"/>
      <c r="B53" s="19877"/>
      <c r="C53" s="19878" t="s">
        <v>107</v>
      </c>
      <c r="D53" s="4362">
        <f>D52-D51</f>
        <v>0</v>
      </c>
      <c r="E53" s="19879"/>
      <c r="F53" s="19880"/>
      <c r="G53" s="19881"/>
      <c r="H53" s="19882"/>
      <c r="I53" s="19883"/>
      <c r="J53" s="19884"/>
      <c r="K53" s="19885"/>
    </row>
    <row r="54" ht="27" customHeight="1">
      <c r="A54" s="19886"/>
      <c r="B54" s="19887"/>
      <c r="C54" s="19888" t="s">
        <v>108</v>
      </c>
      <c r="D54" s="4362">
        <f>IF(D51=0,0,D52/D51-1)*100</f>
        <v>0</v>
      </c>
      <c r="E54" s="19889" t="s">
        <v>22</v>
      </c>
      <c r="F54" s="19890">
        <v>-10</v>
      </c>
      <c r="G54" s="19891">
        <v>20</v>
      </c>
      <c r="H54" s="19892" t="s">
        <v>23</v>
      </c>
      <c r="I54" s="19893"/>
      <c r="J54" s="19894"/>
      <c r="K54" s="19895"/>
    </row>
    <row r="55" ht="27" customHeight="1">
      <c r="A55" s="19896" t="s">
        <v>826</v>
      </c>
      <c r="B55" s="19897" t="s">
        <v>827</v>
      </c>
      <c r="C55" s="19898" t="s">
        <v>26</v>
      </c>
      <c r="D55" s="4362">
        <v>0</v>
      </c>
      <c r="E55" s="19899" t="s">
        <v>22</v>
      </c>
      <c r="F55" s="19900">
        <v>300</v>
      </c>
      <c r="G55" s="19901">
        <v>800</v>
      </c>
      <c r="H55" s="19902" t="s">
        <v>23</v>
      </c>
      <c r="I55" s="19903"/>
      <c r="J55" s="19904"/>
      <c r="K55" s="19905"/>
    </row>
    <row r="56" ht="27" customHeight="1">
      <c r="A56" s="19906"/>
      <c r="B56" s="19907"/>
      <c r="C56" s="19908" t="s">
        <v>106</v>
      </c>
      <c r="D56" s="4362">
        <v>0</v>
      </c>
      <c r="E56" s="19909" t="s">
        <v>22</v>
      </c>
      <c r="F56" s="19910">
        <v>320</v>
      </c>
      <c r="G56" s="19911">
        <v>850</v>
      </c>
      <c r="H56" s="19912" t="s">
        <v>23</v>
      </c>
      <c r="I56" s="19913"/>
      <c r="J56" s="19914"/>
      <c r="K56" s="19915"/>
    </row>
    <row r="57" ht="27" customHeight="1">
      <c r="A57" s="19916"/>
      <c r="B57" s="19917"/>
      <c r="C57" s="19918" t="s">
        <v>107</v>
      </c>
      <c r="D57" s="4362">
        <f>D56-D55</f>
        <v>0</v>
      </c>
      <c r="E57" s="19919"/>
      <c r="F57" s="19920"/>
      <c r="G57" s="19921"/>
      <c r="H57" s="19922"/>
      <c r="I57" s="19923"/>
      <c r="J57" s="19924"/>
      <c r="K57" s="19925"/>
    </row>
    <row r="58" ht="27" customHeight="1">
      <c r="A58" s="19926"/>
      <c r="B58" s="19927"/>
      <c r="C58" s="19928" t="s">
        <v>108</v>
      </c>
      <c r="D58" s="4362">
        <f>IF(D55=0,0,D56/D55-1)*100</f>
        <v>0</v>
      </c>
      <c r="E58" s="19929" t="s">
        <v>22</v>
      </c>
      <c r="F58" s="19930">
        <v>0</v>
      </c>
      <c r="G58" s="19931">
        <v>10</v>
      </c>
      <c r="H58" s="19932" t="s">
        <v>23</v>
      </c>
      <c r="I58" s="19933"/>
      <c r="J58" s="19934"/>
      <c r="K58" s="19935"/>
    </row>
    <row r="59" ht="27" customHeight="1">
      <c r="A59" s="19936" t="s">
        <v>828</v>
      </c>
      <c r="B59" s="19937" t="s">
        <v>769</v>
      </c>
      <c r="C59" s="19938" t="s">
        <v>26</v>
      </c>
      <c r="D59" s="4362">
        <v>0</v>
      </c>
      <c r="E59" s="19939"/>
      <c r="F59" s="19940"/>
      <c r="G59" s="19941"/>
      <c r="H59" s="19942"/>
      <c r="I59" s="19943"/>
      <c r="J59" s="19944"/>
      <c r="K59" s="19945"/>
    </row>
    <row r="60" ht="27" customHeight="1">
      <c r="A60" s="19946"/>
      <c r="B60" s="19947"/>
      <c r="C60" s="19948" t="s">
        <v>106</v>
      </c>
      <c r="D60" s="4362">
        <v>0</v>
      </c>
      <c r="E60" s="19949"/>
      <c r="F60" s="19950"/>
      <c r="G60" s="19951"/>
      <c r="H60" s="19952"/>
      <c r="I60" s="19953"/>
      <c r="J60" s="19954"/>
      <c r="K60" s="19955"/>
    </row>
    <row r="61" ht="27" customHeight="1">
      <c r="A61" s="19956"/>
      <c r="B61" s="19957"/>
      <c r="C61" s="19958" t="s">
        <v>107</v>
      </c>
      <c r="D61" s="4362">
        <f>D60-D59</f>
        <v>0</v>
      </c>
      <c r="E61" s="19959"/>
      <c r="F61" s="19960"/>
      <c r="G61" s="19961"/>
      <c r="H61" s="19962"/>
      <c r="I61" s="19963"/>
      <c r="J61" s="19964"/>
      <c r="K61" s="19965"/>
    </row>
    <row r="62" ht="27" customHeight="1">
      <c r="A62" s="19966"/>
      <c r="B62" s="19967"/>
      <c r="C62" s="19968" t="s">
        <v>108</v>
      </c>
      <c r="D62" s="4362">
        <f>IF(D59=0,0,D60/D59-1)*100</f>
        <v>0</v>
      </c>
      <c r="E62" s="19969" t="s">
        <v>22</v>
      </c>
      <c r="F62" s="19970">
        <v>-10</v>
      </c>
      <c r="G62" s="19971">
        <v>20</v>
      </c>
      <c r="H62" s="19972" t="s">
        <v>23</v>
      </c>
      <c r="I62" s="19973"/>
      <c r="J62" s="19974"/>
      <c r="K62" s="19975"/>
    </row>
    <row r="63" ht="27" customHeight="1">
      <c r="A63" s="19976" t="s">
        <v>829</v>
      </c>
      <c r="B63" s="19977" t="s">
        <v>830</v>
      </c>
      <c r="C63" s="19978" t="s">
        <v>26</v>
      </c>
      <c r="D63" s="4362">
        <v>0</v>
      </c>
      <c r="E63" s="19979" t="s">
        <v>22</v>
      </c>
      <c r="F63" s="19980">
        <v>30000</v>
      </c>
      <c r="G63" s="19981">
        <v>100000</v>
      </c>
      <c r="H63" s="19982" t="s">
        <v>23</v>
      </c>
      <c r="I63" s="19983"/>
      <c r="J63" s="19984"/>
      <c r="K63" s="19985"/>
    </row>
    <row r="64" ht="27" customHeight="1">
      <c r="A64" s="19986"/>
      <c r="B64" s="19987"/>
      <c r="C64" s="19988" t="s">
        <v>106</v>
      </c>
      <c r="D64" s="4362">
        <v>0</v>
      </c>
      <c r="E64" s="19989" t="s">
        <v>22</v>
      </c>
      <c r="F64" s="19990">
        <v>30000</v>
      </c>
      <c r="G64" s="19991">
        <v>100000</v>
      </c>
      <c r="H64" s="19992" t="s">
        <v>23</v>
      </c>
      <c r="I64" s="19993"/>
      <c r="J64" s="19994"/>
      <c r="K64" s="19995"/>
    </row>
    <row r="65" ht="27" customHeight="1">
      <c r="A65" s="19996"/>
      <c r="B65" s="19997"/>
      <c r="C65" s="19998" t="s">
        <v>107</v>
      </c>
      <c r="D65" s="4362">
        <f>D64-D63</f>
        <v>0</v>
      </c>
      <c r="E65" s="19999"/>
      <c r="F65" s="20000"/>
      <c r="G65" s="20001"/>
      <c r="H65" s="20002"/>
      <c r="I65" s="20003"/>
      <c r="J65" s="20004"/>
      <c r="K65" s="20005"/>
    </row>
    <row r="66" ht="27" customHeight="1">
      <c r="A66" s="20006"/>
      <c r="B66" s="20007"/>
      <c r="C66" s="20008" t="s">
        <v>108</v>
      </c>
      <c r="D66" s="4362">
        <f>IF(D63=0,0,D64/D63-1)*100</f>
        <v>0</v>
      </c>
      <c r="E66" s="20009" t="s">
        <v>22</v>
      </c>
      <c r="F66" s="20010">
        <v>-10</v>
      </c>
      <c r="G66" s="20011">
        <v>20</v>
      </c>
      <c r="H66" s="20012" t="s">
        <v>23</v>
      </c>
      <c r="I66" s="20013"/>
      <c r="J66" s="20014"/>
      <c r="K66" s="20015"/>
    </row>
    <row r="67" ht="27" customHeight="1">
      <c r="A67" s="20016" t="s">
        <v>831</v>
      </c>
      <c r="B67" s="20017" t="s">
        <v>771</v>
      </c>
      <c r="C67" s="20018" t="s">
        <v>26</v>
      </c>
      <c r="D67" s="4362">
        <v>0</v>
      </c>
      <c r="E67" s="20019"/>
      <c r="F67" s="20020"/>
      <c r="G67" s="20021"/>
      <c r="H67" s="20022"/>
      <c r="I67" s="20023"/>
      <c r="J67" s="20024"/>
      <c r="K67" s="20025"/>
    </row>
    <row r="68" ht="27" customHeight="1">
      <c r="A68" s="20026"/>
      <c r="B68" s="20027"/>
      <c r="C68" s="20028" t="s">
        <v>106</v>
      </c>
      <c r="D68" s="4362">
        <v>0</v>
      </c>
      <c r="E68" s="20029"/>
      <c r="F68" s="20030"/>
      <c r="G68" s="20031"/>
      <c r="H68" s="20032"/>
      <c r="I68" s="20033"/>
      <c r="J68" s="20034"/>
      <c r="K68" s="20035"/>
    </row>
    <row r="69" ht="27" customHeight="1">
      <c r="A69" s="20036"/>
      <c r="B69" s="20037"/>
      <c r="C69" s="20038" t="s">
        <v>107</v>
      </c>
      <c r="D69" s="4362">
        <f>D68-D67</f>
        <v>0</v>
      </c>
      <c r="E69" s="20039"/>
      <c r="F69" s="20040"/>
      <c r="G69" s="20041"/>
      <c r="H69" s="20042"/>
      <c r="I69" s="20043"/>
      <c r="J69" s="20044"/>
      <c r="K69" s="20045"/>
    </row>
    <row r="70" ht="27" customHeight="1">
      <c r="A70" s="20046"/>
      <c r="B70" s="20047"/>
      <c r="C70" s="20048" t="s">
        <v>108</v>
      </c>
      <c r="D70" s="4362">
        <f>IF(D67=0,0,D68/D67-1)*100</f>
        <v>0</v>
      </c>
      <c r="E70" s="20049"/>
      <c r="F70" s="20050"/>
      <c r="G70" s="20051"/>
      <c r="H70" s="20052"/>
      <c r="I70" s="20053"/>
      <c r="J70" s="20054"/>
      <c r="K70" s="20055"/>
    </row>
    <row r="71" ht="27" customHeight="1">
      <c r="A71" s="20056" t="s">
        <v>832</v>
      </c>
      <c r="B71" s="20057" t="s">
        <v>833</v>
      </c>
      <c r="C71" s="20058" t="s">
        <v>26</v>
      </c>
      <c r="D71" s="4362">
        <v>0</v>
      </c>
      <c r="E71" s="20059"/>
      <c r="F71" s="20060"/>
      <c r="G71" s="20061"/>
      <c r="H71" s="20062"/>
      <c r="I71" s="20063"/>
      <c r="J71" s="20064"/>
      <c r="K71" s="20065"/>
    </row>
    <row r="72" ht="27" customHeight="1">
      <c r="A72" s="20066"/>
      <c r="B72" s="20067"/>
      <c r="C72" s="20068" t="s">
        <v>106</v>
      </c>
      <c r="D72" s="4362">
        <v>0</v>
      </c>
      <c r="E72" s="20069"/>
      <c r="F72" s="20070"/>
      <c r="G72" s="20071"/>
      <c r="H72" s="20072"/>
      <c r="I72" s="20073"/>
      <c r="J72" s="20074"/>
      <c r="K72" s="20075"/>
    </row>
    <row r="73" ht="27" customHeight="1">
      <c r="A73" s="20076"/>
      <c r="B73" s="20077"/>
      <c r="C73" s="20078" t="s">
        <v>107</v>
      </c>
      <c r="D73" s="4362">
        <f>D72-D71</f>
        <v>0</v>
      </c>
      <c r="E73" s="20079"/>
      <c r="F73" s="20080"/>
      <c r="G73" s="20081"/>
      <c r="H73" s="20082"/>
      <c r="I73" s="20083"/>
      <c r="J73" s="20084"/>
      <c r="K73" s="20085"/>
    </row>
    <row r="74" ht="27" customHeight="1">
      <c r="A74" s="20086"/>
      <c r="B74" s="20087"/>
      <c r="C74" s="20088" t="s">
        <v>108</v>
      </c>
      <c r="D74" s="4362">
        <f>IF(D71=0,0,D72/D71-1)*100</f>
        <v>0</v>
      </c>
      <c r="E74" s="20089" t="s">
        <v>22</v>
      </c>
      <c r="F74" s="20090">
        <v>-10</v>
      </c>
      <c r="G74" s="20091">
        <v>20</v>
      </c>
      <c r="H74" s="20092" t="s">
        <v>23</v>
      </c>
      <c r="I74" s="20093"/>
      <c r="J74" s="20094"/>
      <c r="K74" s="20095"/>
    </row>
    <row r="75" ht="27" customHeight="1">
      <c r="A75" s="20096" t="s">
        <v>834</v>
      </c>
      <c r="B75" s="20097" t="s">
        <v>835</v>
      </c>
      <c r="C75" s="20098" t="s">
        <v>26</v>
      </c>
      <c r="D75" s="4362">
        <v>0</v>
      </c>
      <c r="E75" s="20099"/>
      <c r="F75" s="20100"/>
      <c r="G75" s="20101"/>
      <c r="H75" s="20102"/>
      <c r="I75" s="20103"/>
      <c r="J75" s="20104"/>
      <c r="K75" s="20105"/>
    </row>
    <row r="76" ht="27" customHeight="1">
      <c r="A76" s="20106"/>
      <c r="B76" s="20107"/>
      <c r="C76" s="20108" t="s">
        <v>106</v>
      </c>
      <c r="D76" s="4362">
        <v>0</v>
      </c>
      <c r="E76" s="20109"/>
      <c r="F76" s="20110"/>
      <c r="G76" s="20111"/>
      <c r="H76" s="20112"/>
      <c r="I76" s="20113"/>
      <c r="J76" s="20114"/>
      <c r="K76" s="20115"/>
    </row>
    <row r="77" ht="27" customHeight="1">
      <c r="A77" s="20116"/>
      <c r="B77" s="20117"/>
      <c r="C77" s="20118" t="s">
        <v>107</v>
      </c>
      <c r="D77" s="4362">
        <f>D76-D75</f>
        <v>0</v>
      </c>
      <c r="E77" s="20119"/>
      <c r="F77" s="20120"/>
      <c r="G77" s="20121"/>
      <c r="H77" s="20122"/>
      <c r="I77" s="20123"/>
      <c r="J77" s="20124"/>
      <c r="K77" s="20125"/>
    </row>
    <row r="78" ht="27" customHeight="1">
      <c r="A78" s="20126"/>
      <c r="B78" s="20127"/>
      <c r="C78" s="20128" t="s">
        <v>108</v>
      </c>
      <c r="D78" s="4362">
        <f>IF(D75=0,0,D76/D75-1)*100</f>
        <v>0</v>
      </c>
      <c r="E78" s="20129"/>
      <c r="F78" s="20130"/>
      <c r="G78" s="20131"/>
      <c r="H78" s="20132"/>
      <c r="I78" s="20133"/>
      <c r="J78" s="20134"/>
      <c r="K78" s="20135"/>
    </row>
    <row r="79" ht="27" customHeight="1">
      <c r="A79" s="20136" t="s">
        <v>836</v>
      </c>
      <c r="B79" s="20137" t="s">
        <v>837</v>
      </c>
      <c r="C79" s="20138" t="s">
        <v>26</v>
      </c>
      <c r="D79" s="4362">
        <v>0</v>
      </c>
      <c r="E79" s="20139"/>
      <c r="F79" s="20140"/>
      <c r="G79" s="20141"/>
      <c r="H79" s="20142"/>
      <c r="I79" s="20143"/>
      <c r="J79" s="20144"/>
      <c r="K79" s="20145"/>
    </row>
    <row r="80" ht="27" customHeight="1">
      <c r="A80" s="20146"/>
      <c r="B80" s="20147"/>
      <c r="C80" s="20148" t="s">
        <v>106</v>
      </c>
      <c r="D80" s="4362">
        <v>0</v>
      </c>
      <c r="E80" s="20149"/>
      <c r="F80" s="20150"/>
      <c r="G80" s="20151"/>
      <c r="H80" s="20152"/>
      <c r="I80" s="20153"/>
      <c r="J80" s="20154"/>
      <c r="K80" s="20155"/>
    </row>
    <row r="81" ht="27" customHeight="1">
      <c r="A81" s="20156"/>
      <c r="B81" s="20157"/>
      <c r="C81" s="20158" t="s">
        <v>107</v>
      </c>
      <c r="D81" s="4362">
        <f>D80-D79</f>
        <v>0</v>
      </c>
      <c r="E81" s="20159"/>
      <c r="F81" s="20160"/>
      <c r="G81" s="20161"/>
      <c r="H81" s="20162"/>
      <c r="I81" s="20163"/>
      <c r="J81" s="20164"/>
      <c r="K81" s="20165"/>
    </row>
    <row r="82" ht="27" customHeight="1">
      <c r="A82" s="20166"/>
      <c r="B82" s="20167"/>
      <c r="C82" s="20168" t="s">
        <v>108</v>
      </c>
      <c r="D82" s="4362">
        <f>IF(D79=0,0,D80/D79-1)*100</f>
        <v>0</v>
      </c>
      <c r="E82" s="20169"/>
      <c r="F82" s="20170"/>
      <c r="G82" s="20171"/>
      <c r="H82" s="20172"/>
      <c r="I82" s="20173"/>
      <c r="J82" s="20174"/>
      <c r="K82" s="20175"/>
    </row>
    <row r="83" ht="27" customHeight="1">
      <c r="A83" s="20176" t="s">
        <v>838</v>
      </c>
      <c r="B83" s="20177" t="s">
        <v>839</v>
      </c>
      <c r="C83" s="20178" t="s">
        <v>26</v>
      </c>
      <c r="D83" s="4362">
        <v>0</v>
      </c>
      <c r="E83" s="20179"/>
      <c r="F83" s="20180"/>
      <c r="G83" s="20181"/>
      <c r="H83" s="20182"/>
      <c r="I83" s="20183"/>
      <c r="J83" s="20184"/>
      <c r="K83" s="20185"/>
    </row>
    <row r="84" ht="27" customHeight="1">
      <c r="A84" s="20186"/>
      <c r="B84" s="20187"/>
      <c r="C84" s="20188" t="s">
        <v>106</v>
      </c>
      <c r="D84" s="4362">
        <v>0</v>
      </c>
      <c r="E84" s="20189"/>
      <c r="F84" s="20190"/>
      <c r="G84" s="20191"/>
      <c r="H84" s="20192"/>
      <c r="I84" s="20193"/>
      <c r="J84" s="20194"/>
      <c r="K84" s="20195"/>
    </row>
    <row r="85" ht="27" customHeight="1">
      <c r="A85" s="20196"/>
      <c r="B85" s="20197"/>
      <c r="C85" s="20198" t="s">
        <v>107</v>
      </c>
      <c r="D85" s="4362">
        <f>D84-D83</f>
        <v>0</v>
      </c>
      <c r="E85" s="20199"/>
      <c r="F85" s="20200"/>
      <c r="G85" s="20201"/>
      <c r="H85" s="20202"/>
      <c r="I85" s="20203"/>
      <c r="J85" s="20204"/>
      <c r="K85" s="20205"/>
    </row>
    <row r="86" ht="27" customHeight="1">
      <c r="A86" s="20206"/>
      <c r="B86" s="20207"/>
      <c r="C86" s="20208" t="s">
        <v>108</v>
      </c>
      <c r="D86" s="4362">
        <f>IF(D83=0,0,D84/D83-1)*100</f>
        <v>0</v>
      </c>
      <c r="E86" s="20209"/>
      <c r="F86" s="20210"/>
      <c r="G86" s="20211"/>
      <c r="H86" s="20212"/>
      <c r="I86" s="20213"/>
      <c r="J86" s="20214"/>
      <c r="K86" s="20215"/>
    </row>
    <row r="87" ht="27" customHeight="1">
      <c r="A87" s="20216" t="s">
        <v>840</v>
      </c>
      <c r="B87" s="20217" t="s">
        <v>833</v>
      </c>
      <c r="C87" s="20218" t="s">
        <v>26</v>
      </c>
      <c r="D87" s="4362">
        <f>(D71-D75-D79)-D83</f>
        <v>0</v>
      </c>
      <c r="E87" s="20219" t="s">
        <v>22</v>
      </c>
      <c r="F87" s="20220">
        <v>0</v>
      </c>
      <c r="G87" s="20221">
        <v>0</v>
      </c>
      <c r="H87" s="20222" t="s">
        <v>23</v>
      </c>
      <c r="I87" s="20223"/>
      <c r="J87" s="20224"/>
      <c r="K87" s="20225"/>
    </row>
    <row r="88" ht="27" customHeight="1">
      <c r="A88" s="20226"/>
      <c r="B88" s="20227"/>
      <c r="C88" s="20228" t="s">
        <v>106</v>
      </c>
      <c r="D88" s="4362">
        <f>(D72-D76-D80)-D84</f>
        <v>0</v>
      </c>
      <c r="E88" s="20229" t="s">
        <v>22</v>
      </c>
      <c r="F88" s="20230">
        <v>0</v>
      </c>
      <c r="G88" s="20231">
        <v>0</v>
      </c>
      <c r="H88" s="20232" t="s">
        <v>23</v>
      </c>
      <c r="I88" s="20233"/>
      <c r="J88" s="20234"/>
      <c r="K88" s="20235"/>
    </row>
    <row r="89" ht="27" customHeight="1">
      <c r="A89" s="20236"/>
      <c r="B89" s="20237"/>
      <c r="C89" s="20238" t="s">
        <v>107</v>
      </c>
      <c r="D89" s="4362">
        <f>D88-D87</f>
        <v>0</v>
      </c>
      <c r="E89" s="20239"/>
      <c r="F89" s="20240"/>
      <c r="G89" s="20241"/>
      <c r="H89" s="20242"/>
      <c r="I89" s="20243"/>
      <c r="J89" s="20244"/>
      <c r="K89" s="20245"/>
    </row>
    <row r="90" ht="27" customHeight="1">
      <c r="A90" s="20246"/>
      <c r="B90" s="20247"/>
      <c r="C90" s="20248" t="s">
        <v>108</v>
      </c>
      <c r="D90" s="4362">
        <f>IF(D87=0,0,D88/D87-1)*100</f>
        <v>0</v>
      </c>
      <c r="E90" s="20249"/>
      <c r="F90" s="20250"/>
      <c r="G90" s="20251"/>
      <c r="H90" s="20252"/>
      <c r="I90" s="20253"/>
      <c r="J90" s="20254"/>
      <c r="K90" s="20255"/>
    </row>
    <row r="91" ht="27" customHeight="1">
      <c r="A91" s="20256" t="s">
        <v>841</v>
      </c>
      <c r="B91" s="20257" t="s">
        <v>775</v>
      </c>
      <c r="C91" s="20258" t="s">
        <v>26</v>
      </c>
      <c r="D91" s="4362">
        <v>0</v>
      </c>
      <c r="E91" s="20259"/>
      <c r="F91" s="20260"/>
      <c r="G91" s="20261"/>
      <c r="H91" s="20262"/>
      <c r="I91" s="20263"/>
      <c r="J91" s="20264"/>
      <c r="K91" s="20265"/>
    </row>
    <row r="92" ht="27" customHeight="1">
      <c r="A92" s="20266"/>
      <c r="B92" s="20267"/>
      <c r="C92" s="20268" t="s">
        <v>106</v>
      </c>
      <c r="D92" s="4362">
        <v>0</v>
      </c>
      <c r="E92" s="20269"/>
      <c r="F92" s="20270"/>
      <c r="G92" s="20271"/>
      <c r="H92" s="20272"/>
      <c r="I92" s="20273"/>
      <c r="J92" s="20274"/>
      <c r="K92" s="20275"/>
    </row>
    <row r="93" ht="27" customHeight="1">
      <c r="A93" s="20276"/>
      <c r="B93" s="20277"/>
      <c r="C93" s="20278" t="s">
        <v>107</v>
      </c>
      <c r="D93" s="4362">
        <f>D92-D91</f>
        <v>0</v>
      </c>
      <c r="E93" s="20279"/>
      <c r="F93" s="20280"/>
      <c r="G93" s="20281"/>
      <c r="H93" s="20282"/>
      <c r="I93" s="20283"/>
      <c r="J93" s="20284"/>
      <c r="K93" s="20285"/>
    </row>
    <row r="94" ht="27" customHeight="1">
      <c r="A94" s="20286"/>
      <c r="B94" s="20287"/>
      <c r="C94" s="20288" t="s">
        <v>108</v>
      </c>
      <c r="D94" s="4362">
        <f>IF(D91=0,0,D92/D91-1)*100</f>
        <v>0</v>
      </c>
      <c r="E94" s="20289"/>
      <c r="F94" s="20290"/>
      <c r="G94" s="20291"/>
      <c r="H94" s="20292"/>
      <c r="I94" s="20293"/>
      <c r="J94" s="20294"/>
      <c r="K94" s="20295"/>
    </row>
    <row r="95" ht="24.75" customHeight="1">
      <c r="A95" s="20296" t="s">
        <v>842</v>
      </c>
      <c r="B95" s="20297" t="s">
        <v>843</v>
      </c>
      <c r="C95" s="20298" t="s">
        <v>26</v>
      </c>
      <c r="D95" s="4362">
        <v>0</v>
      </c>
      <c r="E95" s="20299" t="s">
        <v>22</v>
      </c>
      <c r="F95" s="20300">
        <v>120</v>
      </c>
      <c r="G95" s="20301">
        <v>600</v>
      </c>
      <c r="H95" s="20302" t="s">
        <v>23</v>
      </c>
      <c r="I95" s="20303"/>
      <c r="J95" s="20304"/>
      <c r="K95" s="20305"/>
    </row>
    <row r="96" ht="27.75" customHeight="1">
      <c r="A96" s="20306"/>
      <c r="B96" s="20307"/>
      <c r="C96" s="20308" t="s">
        <v>106</v>
      </c>
      <c r="D96" s="4362">
        <v>0</v>
      </c>
      <c r="E96" s="20309" t="s">
        <v>22</v>
      </c>
      <c r="F96" s="20310">
        <v>120</v>
      </c>
      <c r="G96" s="20311">
        <v>600</v>
      </c>
      <c r="H96" s="20312" t="s">
        <v>23</v>
      </c>
      <c r="I96" s="20313"/>
      <c r="J96" s="20314"/>
      <c r="K96" s="20315"/>
    </row>
    <row r="97" ht="27" customHeight="1">
      <c r="A97" s="20316" t="s">
        <v>844</v>
      </c>
      <c r="B97" s="20317" t="s">
        <v>777</v>
      </c>
      <c r="C97" s="20318" t="s">
        <v>26</v>
      </c>
      <c r="D97" s="4362">
        <v>0</v>
      </c>
      <c r="E97" s="20319"/>
      <c r="F97" s="20320"/>
      <c r="G97" s="20321"/>
      <c r="H97" s="20322"/>
      <c r="I97" s="20323"/>
      <c r="J97" s="20324"/>
      <c r="K97" s="20325"/>
    </row>
    <row r="98" ht="27" customHeight="1">
      <c r="A98" s="20326"/>
      <c r="B98" s="20327"/>
      <c r="C98" s="20328" t="s">
        <v>106</v>
      </c>
      <c r="D98" s="4362">
        <v>0</v>
      </c>
      <c r="E98" s="20329"/>
      <c r="F98" s="20330"/>
      <c r="G98" s="20331"/>
      <c r="H98" s="20332"/>
      <c r="I98" s="20333"/>
      <c r="J98" s="20334"/>
      <c r="K98" s="20335"/>
    </row>
    <row r="99" ht="27" customHeight="1">
      <c r="A99" s="20336"/>
      <c r="B99" s="20337"/>
      <c r="C99" s="20338" t="s">
        <v>107</v>
      </c>
      <c r="D99" s="4362">
        <f>D98-D97</f>
        <v>0</v>
      </c>
      <c r="E99" s="20339"/>
      <c r="F99" s="20340"/>
      <c r="G99" s="20341"/>
      <c r="H99" s="20342"/>
      <c r="I99" s="20343"/>
      <c r="J99" s="20344"/>
      <c r="K99" s="20345"/>
    </row>
    <row r="100" ht="27" customHeight="1">
      <c r="A100" s="20346"/>
      <c r="B100" s="20347"/>
      <c r="C100" s="20348" t="s">
        <v>108</v>
      </c>
      <c r="D100" s="4362">
        <f>IF(D97=0,0,D98/D97-1)*100</f>
        <v>0</v>
      </c>
      <c r="E100" s="20349"/>
      <c r="F100" s="20350"/>
      <c r="G100" s="20351"/>
      <c r="H100" s="20352"/>
      <c r="I100" s="20353"/>
      <c r="J100" s="20354"/>
      <c r="K100" s="20355"/>
    </row>
    <row r="101" ht="27" customHeight="1">
      <c r="A101" s="20356" t="s">
        <v>845</v>
      </c>
      <c r="B101" s="20357" t="s">
        <v>846</v>
      </c>
      <c r="C101" s="20358" t="s">
        <v>26</v>
      </c>
      <c r="D101" s="4362">
        <f>IF(D159=0,0,D97/D159)</f>
        <v>0</v>
      </c>
      <c r="E101" s="20359" t="s">
        <v>22</v>
      </c>
      <c r="F101" s="20360">
        <v>1000</v>
      </c>
      <c r="G101" s="20361">
        <v>3000</v>
      </c>
      <c r="H101" s="20362" t="s">
        <v>23</v>
      </c>
      <c r="I101" s="20363"/>
      <c r="J101" s="20364"/>
      <c r="K101" s="20365"/>
    </row>
    <row r="102" ht="27" customHeight="1">
      <c r="A102" s="20366"/>
      <c r="B102" s="20367"/>
      <c r="C102" s="20368" t="s">
        <v>106</v>
      </c>
      <c r="D102" s="4362">
        <f>IF(D160=0,0,D98/D160)</f>
        <v>0</v>
      </c>
      <c r="E102" s="20369" t="s">
        <v>22</v>
      </c>
      <c r="F102" s="20370">
        <v>1000</v>
      </c>
      <c r="G102" s="20371">
        <v>3000</v>
      </c>
      <c r="H102" s="20372" t="s">
        <v>23</v>
      </c>
      <c r="I102" s="20373"/>
      <c r="J102" s="20374"/>
      <c r="K102" s="20375"/>
    </row>
    <row r="103" ht="27" customHeight="1">
      <c r="A103" s="20376" t="s">
        <v>847</v>
      </c>
      <c r="B103" s="20377" t="s">
        <v>848</v>
      </c>
      <c r="C103" s="20378" t="s">
        <v>26</v>
      </c>
      <c r="D103" s="4362">
        <v>0</v>
      </c>
      <c r="E103" s="20379" t="s">
        <v>22</v>
      </c>
      <c r="F103" s="20380">
        <v>0</v>
      </c>
      <c r="G103" s="20381">
        <v>0</v>
      </c>
      <c r="H103" s="20382" t="s">
        <v>23</v>
      </c>
      <c r="I103" s="20383"/>
      <c r="J103" s="20384"/>
      <c r="K103" s="20385"/>
    </row>
    <row r="104" ht="27" customHeight="1">
      <c r="A104" s="20386"/>
      <c r="B104" s="20387"/>
      <c r="C104" s="20388" t="s">
        <v>106</v>
      </c>
      <c r="D104" s="4362">
        <v>0</v>
      </c>
      <c r="E104" s="20389" t="s">
        <v>22</v>
      </c>
      <c r="F104" s="20390">
        <v>0</v>
      </c>
      <c r="G104" s="20391">
        <v>0</v>
      </c>
      <c r="H104" s="20392" t="s">
        <v>23</v>
      </c>
      <c r="I104" s="20393"/>
      <c r="J104" s="20394"/>
      <c r="K104" s="20395"/>
    </row>
    <row r="105" ht="27" customHeight="1">
      <c r="A105" s="20396"/>
      <c r="B105" s="20397"/>
      <c r="C105" s="20398" t="s">
        <v>107</v>
      </c>
      <c r="D105" s="4362">
        <f>D104-D103</f>
        <v>0</v>
      </c>
      <c r="E105" s="20399"/>
      <c r="F105" s="20400"/>
      <c r="G105" s="20401"/>
      <c r="H105" s="20402"/>
      <c r="I105" s="20403"/>
      <c r="J105" s="20404"/>
      <c r="K105" s="20405"/>
    </row>
    <row r="106" ht="27" customHeight="1">
      <c r="A106" s="20406"/>
      <c r="B106" s="20407"/>
      <c r="C106" s="20408" t="s">
        <v>108</v>
      </c>
      <c r="D106" s="5080">
        <f>IF(D103=0,0,D104/D103-1)*100</f>
        <v>0</v>
      </c>
      <c r="E106" s="20409"/>
      <c r="F106" s="20410"/>
      <c r="G106" s="20411"/>
      <c r="H106" s="20412"/>
      <c r="I106" s="20413"/>
      <c r="J106" s="20414"/>
      <c r="K106" s="20415"/>
    </row>
    <row r="107" ht="27" customHeight="1">
      <c r="A107" s="20416" t="s">
        <v>849</v>
      </c>
      <c r="B107" s="20417" t="s">
        <v>608</v>
      </c>
      <c r="C107" s="20418" t="s">
        <v>26</v>
      </c>
      <c r="D107" s="20419">
        <v>0</v>
      </c>
      <c r="E107" s="20420"/>
      <c r="F107" s="20421"/>
      <c r="G107" s="20422"/>
      <c r="H107" s="20423"/>
      <c r="I107" s="20424"/>
      <c r="J107" s="20425"/>
      <c r="K107" s="20426"/>
    </row>
    <row r="108" ht="27" customHeight="1">
      <c r="A108" s="20427"/>
      <c r="B108" s="20428"/>
      <c r="C108" s="20429" t="s">
        <v>106</v>
      </c>
      <c r="D108" s="20430">
        <v>0</v>
      </c>
      <c r="E108" s="20431"/>
      <c r="F108" s="20432"/>
      <c r="G108" s="20433"/>
      <c r="H108" s="20434"/>
      <c r="I108" s="20435"/>
      <c r="J108" s="20436"/>
      <c r="K108" s="20437"/>
    </row>
    <row r="109" ht="27" customHeight="1">
      <c r="A109" s="20438"/>
      <c r="B109" s="20439"/>
      <c r="C109" s="20440" t="s">
        <v>107</v>
      </c>
      <c r="D109" s="5561">
        <f>D108-D107</f>
        <v>0</v>
      </c>
      <c r="E109" s="20441"/>
      <c r="F109" s="20442"/>
      <c r="G109" s="20443"/>
      <c r="H109" s="20444"/>
      <c r="I109" s="20445"/>
      <c r="J109" s="20446"/>
      <c r="K109" s="20447"/>
    </row>
    <row r="110" ht="27" customHeight="1">
      <c r="A110" s="20448"/>
      <c r="B110" s="20449"/>
      <c r="C110" s="20450" t="s">
        <v>108</v>
      </c>
      <c r="D110" s="5561">
        <f>IF(D107=0,0,D109/D107*100)</f>
        <v>0</v>
      </c>
      <c r="E110" s="20451"/>
      <c r="F110" s="20452"/>
      <c r="G110" s="20453"/>
      <c r="H110" s="20454"/>
      <c r="I110" s="20455"/>
      <c r="J110" s="20456"/>
      <c r="K110" s="20457"/>
    </row>
    <row r="111" ht="27" customHeight="1">
      <c r="A111" s="20458" t="s">
        <v>850</v>
      </c>
      <c r="B111" s="20459" t="s">
        <v>851</v>
      </c>
      <c r="C111" s="20460" t="s">
        <v>26</v>
      </c>
      <c r="D111" s="5091">
        <f>D103-D107</f>
        <v>0</v>
      </c>
      <c r="E111" s="20461" t="s">
        <v>22</v>
      </c>
      <c r="F111" s="20462">
        <v>0</v>
      </c>
      <c r="G111" s="20463">
        <v>0</v>
      </c>
      <c r="H111" s="20464" t="s">
        <v>23</v>
      </c>
      <c r="I111" s="20465"/>
      <c r="J111" s="20466"/>
      <c r="K111" s="20467"/>
    </row>
    <row r="112" ht="27" customHeight="1">
      <c r="A112" s="20468"/>
      <c r="B112" s="20469"/>
      <c r="C112" s="20470" t="s">
        <v>106</v>
      </c>
      <c r="D112" s="4362">
        <f>D104-D108</f>
        <v>0</v>
      </c>
      <c r="E112" s="20471" t="s">
        <v>22</v>
      </c>
      <c r="F112" s="20472">
        <v>0</v>
      </c>
      <c r="G112" s="20473">
        <v>0</v>
      </c>
      <c r="H112" s="20474" t="s">
        <v>23</v>
      </c>
      <c r="I112" s="20475"/>
      <c r="J112" s="20476"/>
      <c r="K112" s="20477"/>
    </row>
    <row r="113" ht="27" customHeight="1">
      <c r="A113" s="20478"/>
      <c r="B113" s="20479"/>
      <c r="C113" s="20480" t="s">
        <v>107</v>
      </c>
      <c r="D113" s="4362">
        <f>D112-D111</f>
        <v>0</v>
      </c>
      <c r="E113" s="20481"/>
      <c r="F113" s="20482"/>
      <c r="G113" s="20483"/>
      <c r="H113" s="20484"/>
      <c r="I113" s="20485"/>
      <c r="J113" s="20486"/>
      <c r="K113" s="20487"/>
    </row>
    <row r="114" ht="27" customHeight="1">
      <c r="A114" s="20488"/>
      <c r="B114" s="20489"/>
      <c r="C114" s="20490" t="s">
        <v>108</v>
      </c>
      <c r="D114" s="4362">
        <f>IF(D111=0,0,D112/D111-1)*100</f>
        <v>0</v>
      </c>
      <c r="E114" s="20491"/>
      <c r="F114" s="20492"/>
      <c r="G114" s="20493"/>
      <c r="H114" s="20494"/>
      <c r="I114" s="20495"/>
      <c r="J114" s="20496"/>
      <c r="K114" s="20497"/>
    </row>
    <row r="115" ht="24" customHeight="1">
      <c r="A115" s="20498" t="s">
        <v>306</v>
      </c>
      <c r="B115" s="20499"/>
      <c r="C115" s="20500"/>
      <c r="D115" s="20501"/>
      <c r="E115" s="20502"/>
      <c r="F115" s="20503"/>
      <c r="G115" s="20504"/>
      <c r="H115" s="20505"/>
      <c r="I115" s="20506"/>
      <c r="J115" s="20507"/>
      <c r="K115" s="20508"/>
    </row>
    <row r="116" ht="27" customHeight="1">
      <c r="A116" s="20509" t="s">
        <v>176</v>
      </c>
      <c r="B116" s="20510" t="s">
        <v>122</v>
      </c>
      <c r="C116" s="20511" t="s">
        <v>26</v>
      </c>
      <c r="D116" s="4362">
        <v>0</v>
      </c>
      <c r="E116" s="20512" t="s">
        <v>22</v>
      </c>
      <c r="F116" s="20513">
        <v>0</v>
      </c>
      <c r="G116" s="20514"/>
      <c r="H116" s="20515" t="s">
        <v>23</v>
      </c>
      <c r="I116" s="20516"/>
      <c r="J116" s="20517"/>
      <c r="K116" s="20518"/>
    </row>
    <row r="117" ht="27" customHeight="1">
      <c r="A117" s="20519"/>
      <c r="B117" s="20520"/>
      <c r="C117" s="20521" t="s">
        <v>106</v>
      </c>
      <c r="D117" s="4362">
        <v>0</v>
      </c>
      <c r="E117" s="20522" t="s">
        <v>22</v>
      </c>
      <c r="F117" s="20523">
        <v>0</v>
      </c>
      <c r="G117" s="20524"/>
      <c r="H117" s="20525" t="s">
        <v>23</v>
      </c>
      <c r="I117" s="20526"/>
      <c r="J117" s="20527"/>
      <c r="K117" s="20528"/>
    </row>
    <row r="118" ht="27" customHeight="1">
      <c r="A118" s="20529"/>
      <c r="B118" s="20530"/>
      <c r="C118" s="20531" t="s">
        <v>107</v>
      </c>
      <c r="D118" s="4362">
        <f>D117-D116</f>
        <v>0</v>
      </c>
      <c r="E118" s="20532"/>
      <c r="F118" s="20533"/>
      <c r="G118" s="20534"/>
      <c r="H118" s="20535"/>
      <c r="I118" s="20536"/>
      <c r="J118" s="20537"/>
      <c r="K118" s="20538"/>
    </row>
    <row r="119" ht="27" customHeight="1">
      <c r="A119" s="20539"/>
      <c r="B119" s="20540"/>
      <c r="C119" s="20541" t="s">
        <v>108</v>
      </c>
      <c r="D119" s="4362">
        <f>IF(D116=0,0,D117/D116-1)*100</f>
        <v>0</v>
      </c>
      <c r="E119" s="20542"/>
      <c r="F119" s="20543"/>
      <c r="G119" s="20544"/>
      <c r="H119" s="20545"/>
      <c r="I119" s="20546"/>
      <c r="J119" s="20547"/>
      <c r="K119" s="20548"/>
    </row>
    <row r="120" ht="27" customHeight="1">
      <c r="A120" s="20549" t="s">
        <v>177</v>
      </c>
      <c r="B120" s="20550" t="s">
        <v>122</v>
      </c>
      <c r="C120" s="20551" t="s">
        <v>26</v>
      </c>
      <c r="D120" s="4362">
        <v>0</v>
      </c>
      <c r="E120" s="20552" t="s">
        <v>22</v>
      </c>
      <c r="F120" s="20553">
        <v>0</v>
      </c>
      <c r="G120" s="20554"/>
      <c r="H120" s="20555" t="s">
        <v>23</v>
      </c>
      <c r="I120" s="20556"/>
      <c r="J120" s="20557"/>
      <c r="K120" s="20558"/>
    </row>
    <row r="121" ht="27" customHeight="1">
      <c r="A121" s="20559"/>
      <c r="B121" s="20560"/>
      <c r="C121" s="20561" t="s">
        <v>106</v>
      </c>
      <c r="D121" s="4362">
        <v>0</v>
      </c>
      <c r="E121" s="20562" t="s">
        <v>22</v>
      </c>
      <c r="F121" s="20563">
        <v>0</v>
      </c>
      <c r="G121" s="20564"/>
      <c r="H121" s="20565" t="s">
        <v>23</v>
      </c>
      <c r="I121" s="20566"/>
      <c r="J121" s="20567"/>
      <c r="K121" s="20568"/>
    </row>
    <row r="122" ht="27" customHeight="1">
      <c r="A122" s="20569"/>
      <c r="B122" s="20570"/>
      <c r="C122" s="20571" t="s">
        <v>107</v>
      </c>
      <c r="D122" s="4362">
        <f>D121-D120</f>
        <v>0</v>
      </c>
      <c r="E122" s="20572"/>
      <c r="F122" s="20573"/>
      <c r="G122" s="20574"/>
      <c r="H122" s="20575"/>
      <c r="I122" s="20576"/>
      <c r="J122" s="20577"/>
      <c r="K122" s="20578"/>
    </row>
    <row r="123" ht="27" customHeight="1">
      <c r="A123" s="20579"/>
      <c r="B123" s="20580"/>
      <c r="C123" s="20581" t="s">
        <v>108</v>
      </c>
      <c r="D123" s="4362">
        <f>IF(D120=0,0,D121/D120-1)*100</f>
        <v>0</v>
      </c>
      <c r="E123" s="20582"/>
      <c r="F123" s="20583"/>
      <c r="G123" s="20584"/>
      <c r="H123" s="20585"/>
      <c r="I123" s="20586"/>
      <c r="J123" s="20587"/>
      <c r="K123" s="20588"/>
    </row>
    <row r="124" ht="27" customHeight="1">
      <c r="A124" s="20589" t="s">
        <v>178</v>
      </c>
      <c r="B124" s="20590" t="s">
        <v>179</v>
      </c>
      <c r="C124" s="20591" t="s">
        <v>26</v>
      </c>
      <c r="D124" s="4362">
        <f>IF(D39=0,0,D120/D39*12)</f>
        <v>0</v>
      </c>
      <c r="E124" s="20592" t="s">
        <v>22</v>
      </c>
      <c r="F124" s="20593">
        <v>6</v>
      </c>
      <c r="G124" s="20594"/>
      <c r="H124" s="20595" t="s">
        <v>23</v>
      </c>
      <c r="I124" s="20596"/>
      <c r="J124" s="20597"/>
      <c r="K124" s="20598"/>
    </row>
    <row r="125" ht="27" customHeight="1">
      <c r="A125" s="20599"/>
      <c r="B125" s="20600"/>
      <c r="C125" s="20601" t="s">
        <v>106</v>
      </c>
      <c r="D125" s="4362">
        <f>IF(D40=0,0,D121/D40*12)</f>
        <v>0</v>
      </c>
      <c r="E125" s="20602" t="s">
        <v>22</v>
      </c>
      <c r="F125" s="20603">
        <v>6</v>
      </c>
      <c r="G125" s="20604"/>
      <c r="H125" s="20605" t="s">
        <v>23</v>
      </c>
      <c r="I125" s="20606"/>
      <c r="J125" s="20607"/>
      <c r="K125" s="20608"/>
    </row>
    <row r="126" ht="27" customHeight="1">
      <c r="A126" s="20609"/>
      <c r="B126" s="20610"/>
      <c r="C126" s="20611" t="s">
        <v>107</v>
      </c>
      <c r="D126" s="4362">
        <f>D125-D124</f>
        <v>0</v>
      </c>
      <c r="E126" s="20612"/>
      <c r="F126" s="20613"/>
      <c r="G126" s="20614"/>
      <c r="H126" s="20615"/>
      <c r="I126" s="20616"/>
      <c r="J126" s="20617"/>
      <c r="K126" s="20618"/>
    </row>
    <row r="127" ht="27" customHeight="1">
      <c r="A127" s="20619"/>
      <c r="B127" s="20620"/>
      <c r="C127" s="20621" t="s">
        <v>108</v>
      </c>
      <c r="D127" s="4362">
        <f>IF(D124=0,0,D125/D124-1)*100</f>
        <v>0</v>
      </c>
      <c r="E127" s="20622"/>
      <c r="F127" s="20623"/>
      <c r="G127" s="20624"/>
      <c r="H127" s="20625"/>
      <c r="I127" s="20626"/>
      <c r="J127" s="20627"/>
      <c r="K127" s="20628"/>
    </row>
    <row r="128" ht="27" customHeight="1">
      <c r="A128" s="20629" t="s">
        <v>311</v>
      </c>
      <c r="B128" s="20630"/>
      <c r="C128" s="20631"/>
      <c r="D128" s="20632"/>
      <c r="E128" s="20633"/>
      <c r="F128" s="20634"/>
      <c r="G128" s="20635"/>
      <c r="H128" s="20636"/>
      <c r="I128" s="20637"/>
      <c r="J128" s="20638"/>
      <c r="K128" s="20639"/>
    </row>
    <row r="129" ht="27" customHeight="1">
      <c r="A129" s="20640" t="s">
        <v>181</v>
      </c>
      <c r="B129" s="20641" t="s">
        <v>789</v>
      </c>
      <c r="C129" s="20642" t="s">
        <v>26</v>
      </c>
      <c r="D129" s="4362">
        <v>0</v>
      </c>
      <c r="E129" s="20643"/>
      <c r="F129" s="20644"/>
      <c r="G129" s="20645"/>
      <c r="H129" s="20646"/>
      <c r="I129" s="20647"/>
      <c r="J129" s="20648"/>
      <c r="K129" s="20649"/>
    </row>
    <row r="130" ht="27" customHeight="1">
      <c r="A130" s="20650"/>
      <c r="B130" s="20651"/>
      <c r="C130" s="20652" t="s">
        <v>106</v>
      </c>
      <c r="D130" s="4362">
        <v>0</v>
      </c>
      <c r="E130" s="20653"/>
      <c r="F130" s="20654"/>
      <c r="G130" s="20655"/>
      <c r="H130" s="20656"/>
      <c r="I130" s="20657"/>
      <c r="J130" s="20658"/>
      <c r="K130" s="20659"/>
    </row>
    <row r="131" ht="27" customHeight="1">
      <c r="A131" s="20660"/>
      <c r="B131" s="20661"/>
      <c r="C131" s="20662" t="s">
        <v>107</v>
      </c>
      <c r="D131" s="4362">
        <f>D130-D129</f>
        <v>0</v>
      </c>
      <c r="E131" s="20663"/>
      <c r="F131" s="20664"/>
      <c r="G131" s="20665"/>
      <c r="H131" s="20666"/>
      <c r="I131" s="20667"/>
      <c r="J131" s="20668"/>
      <c r="K131" s="20669"/>
    </row>
    <row r="132" ht="27" customHeight="1">
      <c r="A132" s="20670"/>
      <c r="B132" s="20671"/>
      <c r="C132" s="20672" t="s">
        <v>108</v>
      </c>
      <c r="D132" s="4362">
        <f>IF(D129=0,0,D130/D129-1)*100</f>
        <v>0</v>
      </c>
      <c r="E132" s="20673" t="s">
        <v>22</v>
      </c>
      <c r="F132" s="20674">
        <v>0</v>
      </c>
      <c r="G132" s="20675">
        <v>10</v>
      </c>
      <c r="H132" s="20676" t="s">
        <v>23</v>
      </c>
      <c r="I132" s="20677"/>
      <c r="J132" s="20678"/>
      <c r="K132" s="20679"/>
    </row>
    <row r="133" ht="27" customHeight="1">
      <c r="A133" s="20680" t="s">
        <v>852</v>
      </c>
      <c r="B133" s="20681" t="s">
        <v>853</v>
      </c>
      <c r="C133" s="20682" t="s">
        <v>26</v>
      </c>
      <c r="D133" s="4362">
        <v>0</v>
      </c>
      <c r="E133" s="20683"/>
      <c r="F133" s="20684"/>
      <c r="G133" s="20685"/>
      <c r="H133" s="20686"/>
      <c r="I133" s="20687"/>
      <c r="J133" s="20688"/>
      <c r="K133" s="20689"/>
    </row>
    <row r="134" ht="27" customHeight="1">
      <c r="A134" s="20690"/>
      <c r="B134" s="20691"/>
      <c r="C134" s="20692" t="s">
        <v>106</v>
      </c>
      <c r="D134" s="4362">
        <v>0</v>
      </c>
      <c r="E134" s="20693"/>
      <c r="F134" s="20694"/>
      <c r="G134" s="20695"/>
      <c r="H134" s="20696"/>
      <c r="I134" s="20697"/>
      <c r="J134" s="20698"/>
      <c r="K134" s="20699"/>
    </row>
    <row r="135" ht="27" customHeight="1">
      <c r="A135" s="20700"/>
      <c r="B135" s="20701"/>
      <c r="C135" s="20702" t="s">
        <v>107</v>
      </c>
      <c r="D135" s="4362">
        <f>D134-D133</f>
        <v>0</v>
      </c>
      <c r="E135" s="20703"/>
      <c r="F135" s="20704"/>
      <c r="G135" s="20705"/>
      <c r="H135" s="20706"/>
      <c r="I135" s="20707"/>
      <c r="J135" s="20708"/>
      <c r="K135" s="20709"/>
    </row>
    <row r="136" ht="27" customHeight="1">
      <c r="A136" s="20710"/>
      <c r="B136" s="20711"/>
      <c r="C136" s="20712" t="s">
        <v>108</v>
      </c>
      <c r="D136" s="4362">
        <f>IF(D133=0,0,D134/D133-1)*100</f>
        <v>0</v>
      </c>
      <c r="E136" s="20713" t="s">
        <v>22</v>
      </c>
      <c r="F136" s="20714">
        <v>0</v>
      </c>
      <c r="G136" s="20715">
        <v>10</v>
      </c>
      <c r="H136" s="20716" t="s">
        <v>23</v>
      </c>
      <c r="I136" s="20717"/>
      <c r="J136" s="20718"/>
      <c r="K136" s="20719"/>
    </row>
    <row r="137" ht="27" customHeight="1">
      <c r="A137" s="20720" t="s">
        <v>515</v>
      </c>
      <c r="B137" s="20721" t="s">
        <v>791</v>
      </c>
      <c r="C137" s="20722" t="s">
        <v>26</v>
      </c>
      <c r="D137" s="4362">
        <v>0</v>
      </c>
      <c r="E137" s="20723"/>
      <c r="F137" s="20724"/>
      <c r="G137" s="20725"/>
      <c r="H137" s="20726"/>
      <c r="I137" s="20727"/>
      <c r="J137" s="20728"/>
      <c r="K137" s="20729"/>
    </row>
    <row r="138" ht="27" customHeight="1">
      <c r="A138" s="20730"/>
      <c r="B138" s="20731"/>
      <c r="C138" s="20732" t="s">
        <v>106</v>
      </c>
      <c r="D138" s="4362">
        <v>0</v>
      </c>
      <c r="E138" s="20733"/>
      <c r="F138" s="20734"/>
      <c r="G138" s="20735"/>
      <c r="H138" s="20736"/>
      <c r="I138" s="20737"/>
      <c r="J138" s="20738"/>
      <c r="K138" s="20739"/>
    </row>
    <row r="139" ht="27" customHeight="1">
      <c r="A139" s="20740"/>
      <c r="B139" s="20741"/>
      <c r="C139" s="20742" t="s">
        <v>107</v>
      </c>
      <c r="D139" s="4362">
        <f>D138-D137</f>
        <v>0</v>
      </c>
      <c r="E139" s="20743"/>
      <c r="F139" s="20744"/>
      <c r="G139" s="20745"/>
      <c r="H139" s="20746"/>
      <c r="I139" s="20747"/>
      <c r="J139" s="20748"/>
      <c r="K139" s="20749"/>
    </row>
    <row r="140" ht="27" customHeight="1">
      <c r="A140" s="20750"/>
      <c r="B140" s="20751"/>
      <c r="C140" s="20752" t="s">
        <v>108</v>
      </c>
      <c r="D140" s="4362">
        <f>IF(D137=0,0,D138/D137-1)*100</f>
        <v>0</v>
      </c>
      <c r="E140" s="20753" t="s">
        <v>22</v>
      </c>
      <c r="F140" s="20754">
        <v>0</v>
      </c>
      <c r="G140" s="20755">
        <v>10</v>
      </c>
      <c r="H140" s="20756" t="s">
        <v>23</v>
      </c>
      <c r="I140" s="20757"/>
      <c r="J140" s="20758"/>
      <c r="K140" s="20759"/>
    </row>
    <row r="141" ht="27" customHeight="1">
      <c r="A141" s="20760" t="s">
        <v>854</v>
      </c>
      <c r="B141" s="20761" t="s">
        <v>855</v>
      </c>
      <c r="C141" s="20762" t="s">
        <v>26</v>
      </c>
      <c r="D141" s="4362">
        <f>IF(D129-D133=0,0,D137/(D129-D133)*100)</f>
        <v>0</v>
      </c>
      <c r="E141" s="20763" t="s">
        <v>22</v>
      </c>
      <c r="F141" s="20764">
        <v>95</v>
      </c>
      <c r="G141" s="20765">
        <v>100</v>
      </c>
      <c r="H141" s="20766" t="s">
        <v>23</v>
      </c>
      <c r="I141" s="20767"/>
      <c r="J141" s="20768"/>
      <c r="K141" s="20769"/>
    </row>
    <row r="142" ht="27" customHeight="1">
      <c r="A142" s="20770"/>
      <c r="B142" s="20771"/>
      <c r="C142" s="20772" t="s">
        <v>106</v>
      </c>
      <c r="D142" s="4362">
        <f>IF(D130-D134=0,0,D138/(D130-D134)*100)</f>
        <v>0</v>
      </c>
      <c r="E142" s="20773" t="s">
        <v>22</v>
      </c>
      <c r="F142" s="20774">
        <v>95</v>
      </c>
      <c r="G142" s="20775">
        <v>100</v>
      </c>
      <c r="H142" s="20776" t="s">
        <v>23</v>
      </c>
      <c r="I142" s="20777"/>
      <c r="J142" s="20778"/>
      <c r="K142" s="20779"/>
    </row>
    <row r="143" ht="27" customHeight="1">
      <c r="A143" s="20780" t="s">
        <v>856</v>
      </c>
      <c r="B143" s="20781" t="s">
        <v>797</v>
      </c>
      <c r="C143" s="20782" t="s">
        <v>26</v>
      </c>
      <c r="D143" s="4362">
        <v>0</v>
      </c>
      <c r="E143" s="20783"/>
      <c r="F143" s="20784"/>
      <c r="G143" s="20785"/>
      <c r="H143" s="20786"/>
      <c r="I143" s="20787"/>
      <c r="J143" s="20788"/>
      <c r="K143" s="20789"/>
    </row>
    <row r="144" ht="27" customHeight="1">
      <c r="A144" s="20790"/>
      <c r="B144" s="20791"/>
      <c r="C144" s="20792" t="s">
        <v>106</v>
      </c>
      <c r="D144" s="4362">
        <v>0</v>
      </c>
      <c r="E144" s="20793"/>
      <c r="F144" s="20794"/>
      <c r="G144" s="20795"/>
      <c r="H144" s="20796"/>
      <c r="I144" s="20797"/>
      <c r="J144" s="20798"/>
      <c r="K144" s="20799"/>
    </row>
    <row r="145" ht="27" customHeight="1">
      <c r="A145" s="20800"/>
      <c r="B145" s="20801"/>
      <c r="C145" s="20802" t="s">
        <v>107</v>
      </c>
      <c r="D145" s="4362">
        <f>D144-D143</f>
        <v>0</v>
      </c>
      <c r="E145" s="20803"/>
      <c r="F145" s="20804"/>
      <c r="G145" s="20805"/>
      <c r="H145" s="20806"/>
      <c r="I145" s="20807"/>
      <c r="J145" s="20808"/>
      <c r="K145" s="20809"/>
    </row>
    <row r="146" ht="27" customHeight="1">
      <c r="A146" s="20810"/>
      <c r="B146" s="20811"/>
      <c r="C146" s="20812" t="s">
        <v>108</v>
      </c>
      <c r="D146" s="4362">
        <f>IF(D143=0,0,D144/D143-1)*100</f>
        <v>0</v>
      </c>
      <c r="E146" s="20813" t="s">
        <v>22</v>
      </c>
      <c r="F146" s="20814">
        <v>-20</v>
      </c>
      <c r="G146" s="20815">
        <v>20</v>
      </c>
      <c r="H146" s="20816" t="s">
        <v>23</v>
      </c>
      <c r="I146" s="20817"/>
      <c r="J146" s="20818"/>
      <c r="K146" s="20819"/>
    </row>
    <row r="147" ht="27" customHeight="1">
      <c r="A147" s="20820" t="s">
        <v>857</v>
      </c>
      <c r="B147" s="20821" t="s">
        <v>799</v>
      </c>
      <c r="C147" s="20822" t="s">
        <v>26</v>
      </c>
      <c r="D147" s="4362">
        <v>0</v>
      </c>
      <c r="E147" s="20823"/>
      <c r="F147" s="20824"/>
      <c r="G147" s="20825"/>
      <c r="H147" s="20826"/>
      <c r="I147" s="20827"/>
      <c r="J147" s="20828"/>
      <c r="K147" s="20829"/>
    </row>
    <row r="148" ht="27" customHeight="1">
      <c r="A148" s="20830"/>
      <c r="B148" s="20831"/>
      <c r="C148" s="20832" t="s">
        <v>106</v>
      </c>
      <c r="D148" s="4362">
        <v>0</v>
      </c>
      <c r="E148" s="20833"/>
      <c r="F148" s="20834"/>
      <c r="G148" s="20835"/>
      <c r="H148" s="20836"/>
      <c r="I148" s="20837"/>
      <c r="J148" s="20838"/>
      <c r="K148" s="20839"/>
    </row>
    <row r="149" ht="27" customHeight="1">
      <c r="A149" s="20840"/>
      <c r="B149" s="20841"/>
      <c r="C149" s="20842" t="s">
        <v>107</v>
      </c>
      <c r="D149" s="4362">
        <f>D148-D147</f>
        <v>0</v>
      </c>
      <c r="E149" s="20843"/>
      <c r="F149" s="20844"/>
      <c r="G149" s="20845"/>
      <c r="H149" s="20846"/>
      <c r="I149" s="20847"/>
      <c r="J149" s="20848"/>
      <c r="K149" s="20849"/>
    </row>
    <row r="150" ht="27" customHeight="1">
      <c r="A150" s="20850"/>
      <c r="B150" s="20851"/>
      <c r="C150" s="20852" t="s">
        <v>108</v>
      </c>
      <c r="D150" s="4362">
        <f>IF(D147=0,0,D148/D147-1)*100</f>
        <v>0</v>
      </c>
      <c r="E150" s="20853" t="s">
        <v>22</v>
      </c>
      <c r="F150" s="20854">
        <v>-20</v>
      </c>
      <c r="G150" s="20855">
        <v>20</v>
      </c>
      <c r="H150" s="20856" t="s">
        <v>23</v>
      </c>
      <c r="I150" s="20857"/>
      <c r="J150" s="20858"/>
      <c r="K150" s="20859"/>
    </row>
    <row r="151" ht="27" customHeight="1">
      <c r="A151" s="20860" t="s">
        <v>858</v>
      </c>
      <c r="B151" s="20861" t="s">
        <v>460</v>
      </c>
      <c r="C151" s="20862" t="s">
        <v>26</v>
      </c>
      <c r="D151" s="20863">
        <v>0</v>
      </c>
      <c r="E151" s="20864"/>
      <c r="F151" s="20865"/>
      <c r="G151" s="20866"/>
      <c r="H151" s="20867"/>
      <c r="I151" s="20868"/>
      <c r="J151" s="20869"/>
      <c r="K151" s="20870"/>
    </row>
    <row r="152" ht="27" customHeight="1">
      <c r="A152" s="20871"/>
      <c r="B152" s="20872"/>
      <c r="C152" s="20873" t="s">
        <v>106</v>
      </c>
      <c r="D152" s="20874">
        <v>0</v>
      </c>
      <c r="E152" s="20875"/>
      <c r="F152" s="20876"/>
      <c r="G152" s="20877"/>
      <c r="H152" s="20878"/>
      <c r="I152" s="20879"/>
      <c r="J152" s="20880"/>
      <c r="K152" s="20881"/>
    </row>
    <row r="153" ht="27" customHeight="1">
      <c r="A153" s="20882"/>
      <c r="B153" s="20883"/>
      <c r="C153" s="20884" t="s">
        <v>107</v>
      </c>
      <c r="D153" s="4362">
        <f>D152-D151</f>
        <v>0</v>
      </c>
      <c r="E153" s="20885"/>
      <c r="F153" s="20886"/>
      <c r="G153" s="20887"/>
      <c r="H153" s="20888"/>
      <c r="I153" s="20889"/>
      <c r="J153" s="20890"/>
      <c r="K153" s="20891"/>
    </row>
    <row r="154" ht="27" customHeight="1">
      <c r="A154" s="20892"/>
      <c r="B154" s="20893"/>
      <c r="C154" s="20894" t="s">
        <v>108</v>
      </c>
      <c r="D154" s="4362">
        <f>IF(D151=0,0,D152/D151-1)*100</f>
        <v>0</v>
      </c>
      <c r="E154" s="20895"/>
      <c r="F154" s="20896"/>
      <c r="G154" s="20897"/>
      <c r="H154" s="20898"/>
      <c r="I154" s="20899"/>
      <c r="J154" s="20900"/>
      <c r="K154" s="20901"/>
    </row>
    <row r="155" ht="27" customHeight="1">
      <c r="A155" s="20902" t="s">
        <v>859</v>
      </c>
      <c r="B155" s="20903" t="s">
        <v>860</v>
      </c>
      <c r="C155" s="20904" t="s">
        <v>26</v>
      </c>
      <c r="D155" s="4362">
        <v>0</v>
      </c>
      <c r="E155" s="20905"/>
      <c r="F155" s="20906"/>
      <c r="G155" s="20907"/>
      <c r="H155" s="20908"/>
      <c r="I155" s="20909"/>
      <c r="J155" s="20910"/>
      <c r="K155" s="20911"/>
    </row>
    <row r="156" ht="27" customHeight="1">
      <c r="A156" s="20912"/>
      <c r="B156" s="20913"/>
      <c r="C156" s="20914" t="s">
        <v>106</v>
      </c>
      <c r="D156" s="4362">
        <v>0</v>
      </c>
      <c r="E156" s="20915"/>
      <c r="F156" s="20916"/>
      <c r="G156" s="20917"/>
      <c r="H156" s="20918"/>
      <c r="I156" s="20919"/>
      <c r="J156" s="20920"/>
      <c r="K156" s="20921"/>
    </row>
    <row r="157" ht="27" customHeight="1">
      <c r="A157" s="20922"/>
      <c r="B157" s="20923"/>
      <c r="C157" s="20924" t="s">
        <v>107</v>
      </c>
      <c r="D157" s="4362">
        <f>D156-D155</f>
        <v>0</v>
      </c>
      <c r="E157" s="20925"/>
      <c r="F157" s="20926"/>
      <c r="G157" s="20927"/>
      <c r="H157" s="20928"/>
      <c r="I157" s="20929"/>
      <c r="J157" s="20930"/>
      <c r="K157" s="20931"/>
    </row>
    <row r="158" ht="27" customHeight="1">
      <c r="A158" s="20932"/>
      <c r="B158" s="20933"/>
      <c r="C158" s="20934" t="s">
        <v>108</v>
      </c>
      <c r="D158" s="4362">
        <f>IF(D155=0,0,D156/D155-1)*100</f>
        <v>0</v>
      </c>
      <c r="E158" s="20935"/>
      <c r="F158" s="20936"/>
      <c r="G158" s="20937"/>
      <c r="H158" s="20938"/>
      <c r="I158" s="20939"/>
      <c r="J158" s="20940"/>
      <c r="K158" s="20941"/>
    </row>
    <row r="159" ht="27" customHeight="1">
      <c r="A159" s="20942" t="s">
        <v>861</v>
      </c>
      <c r="B159" s="20943" t="s">
        <v>862</v>
      </c>
      <c r="C159" s="20944" t="s">
        <v>26</v>
      </c>
      <c r="D159" s="4362">
        <v>0</v>
      </c>
      <c r="E159" s="20945"/>
      <c r="F159" s="20946"/>
      <c r="G159" s="20947"/>
      <c r="H159" s="20948"/>
      <c r="I159" s="20949"/>
      <c r="J159" s="20950"/>
      <c r="K159" s="20951"/>
    </row>
    <row r="160" ht="27" customHeight="1">
      <c r="A160" s="20952"/>
      <c r="B160" s="20953"/>
      <c r="C160" s="20954" t="s">
        <v>106</v>
      </c>
      <c r="D160" s="4362">
        <v>0</v>
      </c>
      <c r="E160" s="20955"/>
      <c r="F160" s="20956"/>
      <c r="G160" s="20957"/>
      <c r="H160" s="20958"/>
      <c r="I160" s="20959"/>
      <c r="J160" s="20960"/>
      <c r="K160" s="20961"/>
    </row>
    <row r="161" ht="27" customHeight="1">
      <c r="A161" s="20962"/>
      <c r="B161" s="20963"/>
      <c r="C161" s="20964" t="s">
        <v>107</v>
      </c>
      <c r="D161" s="4362">
        <f>D160-D159</f>
        <v>0</v>
      </c>
      <c r="E161" s="20965"/>
      <c r="F161" s="20966"/>
      <c r="G161" s="20967"/>
      <c r="H161" s="20968"/>
      <c r="I161" s="20969"/>
      <c r="J161" s="20970"/>
      <c r="K161" s="20971"/>
    </row>
    <row r="162" ht="27" customHeight="1">
      <c r="A162" s="20972"/>
      <c r="B162" s="20973"/>
      <c r="C162" s="20974" t="s">
        <v>108</v>
      </c>
      <c r="D162" s="4362">
        <f>IF(D159=0,0,D160/D159-1)*100</f>
        <v>0</v>
      </c>
      <c r="E162" s="20975"/>
      <c r="F162" s="20976"/>
      <c r="G162" s="20977"/>
      <c r="H162" s="20978"/>
      <c r="I162" s="20979"/>
      <c r="J162" s="20980"/>
      <c r="K162" s="20981"/>
    </row>
    <row r="163" ht="27" customHeight="1">
      <c r="A163" s="20982" t="s">
        <v>863</v>
      </c>
      <c r="B163" s="20983" t="s">
        <v>793</v>
      </c>
      <c r="C163" s="20984" t="s">
        <v>26</v>
      </c>
      <c r="D163" s="4362">
        <v>0</v>
      </c>
      <c r="E163" s="20985"/>
      <c r="F163" s="20986"/>
      <c r="G163" s="20987"/>
      <c r="H163" s="20988"/>
      <c r="I163" s="20989"/>
      <c r="J163" s="20990"/>
      <c r="K163" s="20991"/>
    </row>
    <row r="164" ht="27" customHeight="1">
      <c r="A164" s="20992"/>
      <c r="B164" s="20993"/>
      <c r="C164" s="20994" t="s">
        <v>106</v>
      </c>
      <c r="D164" s="4362">
        <v>0</v>
      </c>
      <c r="E164" s="20995"/>
      <c r="F164" s="20996"/>
      <c r="G164" s="20997"/>
      <c r="H164" s="20998"/>
      <c r="I164" s="20999"/>
      <c r="J164" s="21000"/>
      <c r="K164" s="21001"/>
    </row>
    <row r="165" ht="27" customHeight="1">
      <c r="A165" s="21002"/>
      <c r="B165" s="21003"/>
      <c r="C165" s="21004" t="s">
        <v>107</v>
      </c>
      <c r="D165" s="4362">
        <f>D164-D163</f>
        <v>0</v>
      </c>
      <c r="E165" s="21005"/>
      <c r="F165" s="21006"/>
      <c r="G165" s="21007"/>
      <c r="H165" s="21008"/>
      <c r="I165" s="21009"/>
      <c r="J165" s="21010"/>
      <c r="K165" s="21011"/>
    </row>
    <row r="166" ht="27" customHeight="1">
      <c r="A166" s="21012"/>
      <c r="B166" s="21013"/>
      <c r="C166" s="21014" t="s">
        <v>108</v>
      </c>
      <c r="D166" s="4362">
        <f>IF(D163=0,0,D164/D163-1)*100</f>
        <v>0</v>
      </c>
      <c r="E166" s="21015" t="s">
        <v>22</v>
      </c>
      <c r="F166" s="21016">
        <v>5</v>
      </c>
      <c r="G166" s="21017">
        <v>20</v>
      </c>
      <c r="H166" s="21018" t="s">
        <v>23</v>
      </c>
      <c r="I166" s="21019"/>
      <c r="J166" s="21020"/>
      <c r="K166" s="21021"/>
    </row>
    <row r="167" ht="27" customHeight="1">
      <c r="A167" s="21022" t="s">
        <v>864</v>
      </c>
      <c r="B167" s="21023" t="s">
        <v>795</v>
      </c>
      <c r="C167" s="21024" t="s">
        <v>26</v>
      </c>
      <c r="D167" s="4362">
        <v>0</v>
      </c>
      <c r="E167" s="21025"/>
      <c r="F167" s="21026"/>
      <c r="G167" s="21027"/>
      <c r="H167" s="21028"/>
      <c r="I167" s="21029"/>
      <c r="J167" s="21030"/>
      <c r="K167" s="21031"/>
    </row>
    <row r="168" ht="27" customHeight="1">
      <c r="A168" s="21032"/>
      <c r="B168" s="21033"/>
      <c r="C168" s="21034" t="s">
        <v>106</v>
      </c>
      <c r="D168" s="4362">
        <v>0</v>
      </c>
      <c r="E168" s="21035"/>
      <c r="F168" s="21036"/>
      <c r="G168" s="21037"/>
      <c r="H168" s="21038"/>
      <c r="I168" s="21039"/>
      <c r="J168" s="21040"/>
      <c r="K168" s="21041"/>
    </row>
    <row r="169" ht="27" customHeight="1">
      <c r="A169" s="21042"/>
      <c r="B169" s="21043"/>
      <c r="C169" s="21044" t="s">
        <v>107</v>
      </c>
      <c r="D169" s="4362">
        <f>D168-D167</f>
        <v>0</v>
      </c>
      <c r="E169" s="21045"/>
      <c r="F169" s="21046"/>
      <c r="G169" s="21047"/>
      <c r="H169" s="21048"/>
      <c r="I169" s="21049"/>
      <c r="J169" s="21050"/>
      <c r="K169" s="21051"/>
    </row>
    <row r="170" ht="27" customHeight="1">
      <c r="A170" s="21052"/>
      <c r="B170" s="21053"/>
      <c r="C170" s="21054" t="s">
        <v>108</v>
      </c>
      <c r="D170" s="4362">
        <f>IF(D167=0,0,D168/D167-1)*100</f>
        <v>0</v>
      </c>
      <c r="E170" s="21055" t="s">
        <v>22</v>
      </c>
      <c r="F170" s="21056">
        <v>5</v>
      </c>
      <c r="G170" s="21057">
        <v>20</v>
      </c>
      <c r="H170" s="21058" t="s">
        <v>23</v>
      </c>
      <c r="I170" s="21059"/>
      <c r="J170" s="21060"/>
      <c r="K170" s="21061"/>
    </row>
    <row r="171" ht="27" customHeight="1">
      <c r="A171" s="21062" t="s">
        <v>865</v>
      </c>
      <c r="B171" s="21063" t="s">
        <v>216</v>
      </c>
      <c r="C171" s="21064" t="s">
        <v>26</v>
      </c>
      <c r="D171" s="4362">
        <f>IF(D137=0,0,D167/D137)</f>
        <v>0</v>
      </c>
      <c r="E171" s="21065"/>
      <c r="F171" s="21066"/>
      <c r="G171" s="21067"/>
      <c r="H171" s="21068"/>
      <c r="I171" s="21069"/>
      <c r="J171" s="21070"/>
      <c r="K171" s="21071"/>
    </row>
    <row r="172" ht="27" customHeight="1">
      <c r="A172" s="21072"/>
      <c r="B172" s="21073"/>
      <c r="C172" s="21074" t="s">
        <v>106</v>
      </c>
      <c r="D172" s="4362">
        <f>IF(D138=0,0,D168/D138)</f>
        <v>0</v>
      </c>
      <c r="E172" s="21075"/>
      <c r="F172" s="21076"/>
      <c r="G172" s="21077"/>
      <c r="H172" s="21078"/>
      <c r="I172" s="21079"/>
      <c r="J172" s="21080"/>
      <c r="K172" s="21081"/>
    </row>
    <row r="173" ht="27" customHeight="1">
      <c r="A173" s="21082"/>
      <c r="B173" s="21083"/>
      <c r="C173" s="21084" t="s">
        <v>107</v>
      </c>
      <c r="D173" s="4362">
        <f>D172-D171</f>
        <v>0</v>
      </c>
      <c r="E173" s="21085"/>
      <c r="F173" s="21086"/>
      <c r="G173" s="21087"/>
      <c r="H173" s="21088"/>
      <c r="I173" s="21089"/>
      <c r="J173" s="21090"/>
      <c r="K173" s="21091"/>
    </row>
    <row r="174" ht="27" customHeight="1">
      <c r="A174" s="21092"/>
      <c r="B174" s="21093"/>
      <c r="C174" s="21094" t="s">
        <v>108</v>
      </c>
      <c r="D174" s="4362">
        <f>IF(D171=0,0,D172/D171-1)*100</f>
        <v>0</v>
      </c>
      <c r="E174" s="21095" t="s">
        <v>22</v>
      </c>
      <c r="F174" s="21096">
        <v>5</v>
      </c>
      <c r="G174" s="21097">
        <v>20</v>
      </c>
      <c r="H174" s="21098" t="s">
        <v>23</v>
      </c>
      <c r="I174" s="21099"/>
      <c r="J174" s="21100"/>
      <c r="K174" s="21101"/>
    </row>
    <row r="175" ht="27" customHeight="1">
      <c r="A175" s="21102" t="s">
        <v>866</v>
      </c>
      <c r="B175" s="21103" t="s">
        <v>755</v>
      </c>
      <c r="C175" s="21104" t="s">
        <v>26</v>
      </c>
      <c r="D175" s="4362">
        <v>0</v>
      </c>
      <c r="E175" s="21105" t="s">
        <v>22</v>
      </c>
      <c r="F175" s="21106">
        <v>60</v>
      </c>
      <c r="G175" s="21107">
        <v>300</v>
      </c>
      <c r="H175" s="21108" t="s">
        <v>23</v>
      </c>
      <c r="I175" s="21109"/>
      <c r="J175" s="21110"/>
      <c r="K175" s="21111"/>
    </row>
    <row r="176" ht="27" customHeight="1">
      <c r="A176" s="21112"/>
      <c r="B176" s="21113"/>
      <c r="C176" s="21114" t="s">
        <v>106</v>
      </c>
      <c r="D176" s="4362">
        <v>0</v>
      </c>
      <c r="E176" s="21115" t="s">
        <v>22</v>
      </c>
      <c r="F176" s="21116">
        <v>60</v>
      </c>
      <c r="G176" s="21117">
        <v>300</v>
      </c>
      <c r="H176" s="21118" t="s">
        <v>23</v>
      </c>
      <c r="I176" s="21119"/>
      <c r="J176" s="21120"/>
      <c r="K176" s="21121"/>
    </row>
    <row r="177" ht="27" customHeight="1">
      <c r="A177" s="21122" t="s">
        <v>330</v>
      </c>
      <c r="B177" s="21123"/>
      <c r="C177" s="21124"/>
      <c r="D177" s="21125"/>
      <c r="E177" s="21126"/>
      <c r="F177" s="21127"/>
      <c r="G177" s="21128"/>
      <c r="H177" s="21129"/>
      <c r="I177" s="21130"/>
      <c r="J177" s="21131"/>
      <c r="K177" s="21132"/>
    </row>
    <row r="178" ht="27" customHeight="1">
      <c r="A178" s="21133" t="s">
        <v>536</v>
      </c>
      <c r="B178" s="21134" t="s">
        <v>867</v>
      </c>
      <c r="C178" s="21135" t="s">
        <v>26</v>
      </c>
      <c r="D178" s="4362">
        <v>0</v>
      </c>
      <c r="E178" s="21136" t="s">
        <v>22</v>
      </c>
      <c r="F178" s="21137">
        <v>0.8</v>
      </c>
      <c r="G178" s="21138">
        <v>1.2</v>
      </c>
      <c r="H178" s="21139" t="s">
        <v>23</v>
      </c>
      <c r="I178" s="21140"/>
      <c r="J178" s="21141"/>
      <c r="K178" s="21142"/>
    </row>
    <row r="179" ht="27" customHeight="1">
      <c r="A179" s="21143"/>
      <c r="B179" s="21144"/>
      <c r="C179" s="21145" t="s">
        <v>106</v>
      </c>
      <c r="D179" s="4362">
        <v>0</v>
      </c>
      <c r="E179" s="21146" t="s">
        <v>22</v>
      </c>
      <c r="F179" s="21147">
        <v>0.8</v>
      </c>
      <c r="G179" s="21148">
        <v>1.2</v>
      </c>
      <c r="H179" s="21149" t="s">
        <v>23</v>
      </c>
      <c r="I179" s="21150"/>
      <c r="J179" s="21151"/>
      <c r="K179" s="21152"/>
    </row>
    <row r="180" ht="27" customHeight="1">
      <c r="A180" s="21153"/>
      <c r="B180" s="21154"/>
      <c r="C180" s="21155" t="s">
        <v>107</v>
      </c>
      <c r="D180" s="4362">
        <f>D179-D178</f>
        <v>0</v>
      </c>
      <c r="E180" s="21156" t="s">
        <v>22</v>
      </c>
      <c r="F180" s="21157">
        <v>-0.2</v>
      </c>
      <c r="G180" s="21158">
        <v>0.2</v>
      </c>
      <c r="H180" s="21159" t="s">
        <v>23</v>
      </c>
      <c r="I180" s="21160"/>
      <c r="J180" s="21161"/>
      <c r="K180" s="21162"/>
    </row>
  </sheetData>
  <mergeCells>
    <mergeCell ref="A1:K1"/>
    <mergeCell ref="A4:A5"/>
    <mergeCell ref="B4:B5"/>
    <mergeCell ref="C4:C5"/>
    <mergeCell ref="D4:D5"/>
    <mergeCell ref="E4:E5"/>
    <mergeCell ref="F4:G4"/>
    <mergeCell ref="H4:H5"/>
    <mergeCell ref="I4:I5"/>
    <mergeCell ref="J4:J5"/>
    <mergeCell ref="K4:K5"/>
    <mergeCell ref="A6:I6"/>
    <mergeCell ref="A7:A10"/>
    <mergeCell ref="B7:B10"/>
    <mergeCell ref="A11:A14"/>
    <mergeCell ref="B11:B14"/>
    <mergeCell ref="A15:A18"/>
    <mergeCell ref="B15:B18"/>
    <mergeCell ref="A19:A24"/>
    <mergeCell ref="B19:B24"/>
    <mergeCell ref="A25:A28"/>
    <mergeCell ref="B25:B28"/>
    <mergeCell ref="A29:A31"/>
    <mergeCell ref="B29:B31"/>
    <mergeCell ref="A32:A35"/>
    <mergeCell ref="B32:B35"/>
    <mergeCell ref="A36:A37"/>
    <mergeCell ref="B36:B37"/>
    <mergeCell ref="A38:I38"/>
    <mergeCell ref="A39:A42"/>
    <mergeCell ref="B39:B42"/>
    <mergeCell ref="A43:A46"/>
    <mergeCell ref="B43:B46"/>
    <mergeCell ref="A47:A50"/>
    <mergeCell ref="B47:B50"/>
    <mergeCell ref="A51:A54"/>
    <mergeCell ref="B51:B54"/>
    <mergeCell ref="A55:A58"/>
    <mergeCell ref="B55:B58"/>
    <mergeCell ref="A59:A62"/>
    <mergeCell ref="B59:B62"/>
    <mergeCell ref="A63:A66"/>
    <mergeCell ref="B63:B66"/>
    <mergeCell ref="A67:A70"/>
    <mergeCell ref="B67:B70"/>
    <mergeCell ref="A71:A74"/>
    <mergeCell ref="B71:B74"/>
    <mergeCell ref="A75:A78"/>
    <mergeCell ref="B75:B78"/>
    <mergeCell ref="A79:A82"/>
    <mergeCell ref="B79:B82"/>
    <mergeCell ref="A83:A86"/>
    <mergeCell ref="B83:B86"/>
    <mergeCell ref="A87:A90"/>
    <mergeCell ref="B87:B90"/>
    <mergeCell ref="A91:A94"/>
    <mergeCell ref="B91:B94"/>
    <mergeCell ref="A95:A96"/>
    <mergeCell ref="B95:B96"/>
    <mergeCell ref="A97:A100"/>
    <mergeCell ref="B97:B100"/>
    <mergeCell ref="A101:A102"/>
    <mergeCell ref="B101:B102"/>
    <mergeCell ref="A103:A106"/>
    <mergeCell ref="B103:B106"/>
    <mergeCell ref="A107:A110"/>
    <mergeCell ref="B107:B110"/>
    <mergeCell ref="A111:A114"/>
    <mergeCell ref="B111:B114"/>
    <mergeCell ref="A115:I115"/>
    <mergeCell ref="A116:A119"/>
    <mergeCell ref="B116:B119"/>
    <mergeCell ref="A120:A123"/>
    <mergeCell ref="B120:B123"/>
    <mergeCell ref="A124:A127"/>
    <mergeCell ref="B124:B127"/>
    <mergeCell ref="A128:I128"/>
    <mergeCell ref="A129:A132"/>
    <mergeCell ref="B129:B132"/>
    <mergeCell ref="A133:A136"/>
    <mergeCell ref="B133:B136"/>
    <mergeCell ref="A137:A140"/>
    <mergeCell ref="B137:B140"/>
    <mergeCell ref="A141:A142"/>
    <mergeCell ref="B141:B142"/>
    <mergeCell ref="A143:A146"/>
    <mergeCell ref="B143:B146"/>
    <mergeCell ref="A147:A150"/>
    <mergeCell ref="B147:B150"/>
    <mergeCell ref="A151:A154"/>
    <mergeCell ref="B151:B154"/>
    <mergeCell ref="A155:A158"/>
    <mergeCell ref="B155:B158"/>
    <mergeCell ref="A159:A162"/>
    <mergeCell ref="B159:B162"/>
    <mergeCell ref="A163:A166"/>
    <mergeCell ref="B163:B166"/>
    <mergeCell ref="A167:A170"/>
    <mergeCell ref="B167:B170"/>
    <mergeCell ref="A171:A174"/>
    <mergeCell ref="B171:B174"/>
    <mergeCell ref="A175:A176"/>
    <mergeCell ref="B175:B176"/>
    <mergeCell ref="A177:I177"/>
    <mergeCell ref="A178:A180"/>
    <mergeCell ref="B178:B180"/>
  </mergeCells>
  <pageMargins left="1.18110236220472" right="1.18110236220472" top="1.18110236220472" bottom="1.18110236220472" header="0.51181" footer="0.51181"/>
  <pageSetup paperSize="9" pageOrder="overThenDown" orientation="portrait" errors="blank"/>
</worksheet>
</file>

<file path=xl/worksheets/sheet2.xml><?xml version="1.0" encoding="utf-8"?>
<worksheet xmlns="http://schemas.openxmlformats.org/spreadsheetml/2006/main" xmlns:r="http://schemas.openxmlformats.org/officeDocument/2006/relationships">
  <dimension ref="A1:K261"/>
  <sheetViews>
    <sheetView topLeftCell="A1" zoomScaleNormal="100" zoomScalePageLayoutView="60" workbookViewId="0">
      <pane topLeftCell="F234" activePane="bottomRight" state="frozen"/>
      <selection activeCell="A1" sqref="A1"/>
    </sheetView>
  </sheetViews>
  <sheetFormatPr defaultColWidth="8" defaultRowHeight="14.25"/>
  <cols>
    <col min="1" max="1" width="23.3764705882353" style="16"/>
    <col min="2" max="2" width="33.4156862745098" style="16"/>
    <col min="3" max="3" width="28.6823529411765" style="16"/>
    <col min="4" max="4" width="26.9607843137255" style="16"/>
    <col min="5" max="5" width="5.44705882352941" style="16"/>
    <col min="6" max="6" width="9.74901960784314" style="16"/>
    <col min="7" max="7" width="10.3254901960784" style="16"/>
    <col min="8" max="8" width="6.59607843137255" style="16"/>
    <col min="9" max="9" width="37.8588235294118" style="16"/>
    <col min="10" max="10" width="37.8588235294118" style="16"/>
    <col min="11" max="11" width="37.8588235294118" style="16"/>
  </cols>
  <sheetData>
    <row r="1" ht="39" customHeight="1">
      <c r="A1" s="1660" t="s">
        <v>100</v>
      </c>
      <c r="B1" s="1661"/>
      <c r="C1" s="1662"/>
      <c r="D1" s="1663"/>
      <c r="E1" s="1664"/>
      <c r="F1" s="1665"/>
      <c r="G1" s="1666"/>
      <c r="H1" s="1667"/>
      <c r="I1" s="1668"/>
      <c r="J1" s="1669"/>
      <c r="K1" s="1670"/>
    </row>
    <row r="2" ht="15.75" customHeight="1">
      <c r="A2" s="1671"/>
      <c r="B2" s="1672"/>
      <c r="C2" s="1673"/>
      <c r="D2" s="1674"/>
      <c r="E2" s="1675"/>
      <c r="F2" s="1676"/>
      <c r="G2" s="1677"/>
      <c r="H2" s="1678"/>
      <c r="I2" s="1679"/>
      <c r="J2" s="1680"/>
      <c r="K2" s="1681" t="s">
        <v>101</v>
      </c>
    </row>
    <row r="3" ht="15.75" customHeight="1">
      <c r="A3" s="1682" t="s">
        <v>2</v>
      </c>
      <c r="B3" s="1683"/>
      <c r="C3" s="1684"/>
      <c r="D3" s="1685"/>
      <c r="E3" s="1686"/>
      <c r="F3" s="1687"/>
      <c r="G3" s="1688"/>
      <c r="H3" s="1689"/>
      <c r="I3" s="1690"/>
      <c r="J3" s="1691"/>
      <c r="K3" s="1692" t="s">
        <v>102</v>
      </c>
    </row>
    <row r="4" ht="23.25" customHeight="1">
      <c r="A4" s="1693" t="s">
        <v>4</v>
      </c>
      <c r="B4" s="1694" t="s">
        <v>5</v>
      </c>
      <c r="C4" s="1695" t="s">
        <v>6</v>
      </c>
      <c r="D4" s="1696" t="s">
        <v>7</v>
      </c>
      <c r="E4" s="1697" t="s">
        <v>8</v>
      </c>
      <c r="F4" s="1698" t="s">
        <v>9</v>
      </c>
      <c r="G4" s="1699"/>
      <c r="H4" s="1700" t="s">
        <v>10</v>
      </c>
      <c r="I4" s="1701" t="s">
        <v>11</v>
      </c>
      <c r="J4" s="1702" t="s">
        <v>12</v>
      </c>
      <c r="K4" s="1703" t="s">
        <v>13</v>
      </c>
    </row>
    <row r="5" ht="23.25" customHeight="1">
      <c r="A5" s="1704"/>
      <c r="B5" s="1705"/>
      <c r="C5" s="1706"/>
      <c r="D5" s="1707"/>
      <c r="E5" s="1708"/>
      <c r="F5" s="1709" t="s">
        <v>14</v>
      </c>
      <c r="G5" s="1710" t="s">
        <v>15</v>
      </c>
      <c r="H5" s="1711"/>
      <c r="I5" s="1712"/>
      <c r="J5" s="1713"/>
      <c r="K5" s="1714"/>
    </row>
    <row r="6" ht="23.25" customHeight="1">
      <c r="A6" s="1715" t="s">
        <v>103</v>
      </c>
      <c r="B6" s="1716"/>
      <c r="C6" s="1717"/>
      <c r="D6" s="1718"/>
      <c r="E6" s="1719"/>
      <c r="F6" s="1720"/>
      <c r="G6" s="1721"/>
      <c r="H6" s="1722"/>
      <c r="I6" s="1723"/>
      <c r="J6" s="1724"/>
      <c r="K6" s="1725"/>
    </row>
    <row r="7" ht="25.5" customHeight="1">
      <c r="A7" s="1726" t="s">
        <v>104</v>
      </c>
      <c r="B7" s="1727" t="s">
        <v>105</v>
      </c>
      <c r="C7" s="1728" t="s">
        <v>26</v>
      </c>
      <c r="D7" s="411">
        <v>0</v>
      </c>
      <c r="E7" s="1729"/>
      <c r="F7" s="1730"/>
      <c r="G7" s="1731"/>
      <c r="H7" s="1732"/>
      <c r="I7" s="1733"/>
      <c r="J7" s="1734"/>
      <c r="K7" s="1735"/>
    </row>
    <row r="8" ht="25.5" customHeight="1">
      <c r="A8" s="1736"/>
      <c r="B8" s="1737"/>
      <c r="C8" s="1738" t="s">
        <v>106</v>
      </c>
      <c r="D8" s="411">
        <v>0</v>
      </c>
      <c r="E8" s="1739"/>
      <c r="F8" s="1740"/>
      <c r="G8" s="1741"/>
      <c r="H8" s="1742"/>
      <c r="I8" s="1743"/>
      <c r="J8" s="1744"/>
      <c r="K8" s="1745"/>
    </row>
    <row r="9" ht="25.5" customHeight="1">
      <c r="A9" s="1746"/>
      <c r="B9" s="1747"/>
      <c r="C9" s="1748" t="s">
        <v>107</v>
      </c>
      <c r="D9" s="411">
        <f>D8-D7</f>
        <v>0</v>
      </c>
      <c r="E9" s="1749"/>
      <c r="F9" s="1750"/>
      <c r="G9" s="1751"/>
      <c r="H9" s="1752"/>
      <c r="I9" s="1753"/>
      <c r="J9" s="1754"/>
      <c r="K9" s="1755"/>
    </row>
    <row r="10" ht="25.5" customHeight="1">
      <c r="A10" s="1756"/>
      <c r="B10" s="1757"/>
      <c r="C10" s="1758" t="s">
        <v>108</v>
      </c>
      <c r="D10" s="411">
        <f>IF(D7=0,0,D9/D7*100)</f>
        <v>0</v>
      </c>
      <c r="E10" s="1759" t="s">
        <v>22</v>
      </c>
      <c r="F10" s="1760">
        <v>5</v>
      </c>
      <c r="G10" s="1761">
        <v>20</v>
      </c>
      <c r="H10" s="1762" t="s">
        <v>23</v>
      </c>
      <c r="I10" s="1763"/>
      <c r="J10" s="1764"/>
      <c r="K10" s="1765"/>
    </row>
    <row r="11" ht="25.5" customHeight="1">
      <c r="A11" s="1766" t="s">
        <v>109</v>
      </c>
      <c r="B11" s="1767" t="s">
        <v>43</v>
      </c>
      <c r="C11" s="1768" t="s">
        <v>26</v>
      </c>
      <c r="D11" s="411">
        <v>0</v>
      </c>
      <c r="E11" s="1769"/>
      <c r="F11" s="1770"/>
      <c r="G11" s="1771"/>
      <c r="H11" s="1772"/>
      <c r="I11" s="1773"/>
      <c r="J11" s="1774"/>
      <c r="K11" s="1775"/>
    </row>
    <row r="12" ht="25.5" customHeight="1">
      <c r="A12" s="1776"/>
      <c r="B12" s="1777"/>
      <c r="C12" s="1778" t="s">
        <v>106</v>
      </c>
      <c r="D12" s="411">
        <v>0</v>
      </c>
      <c r="E12" s="1779"/>
      <c r="F12" s="1780"/>
      <c r="G12" s="1781"/>
      <c r="H12" s="1782"/>
      <c r="I12" s="1783"/>
      <c r="J12" s="1784"/>
      <c r="K12" s="1785"/>
    </row>
    <row r="13" ht="25.5" customHeight="1">
      <c r="A13" s="1786"/>
      <c r="B13" s="1787"/>
      <c r="C13" s="1788" t="s">
        <v>107</v>
      </c>
      <c r="D13" s="411">
        <f>D12-D11</f>
        <v>0</v>
      </c>
      <c r="E13" s="1789"/>
      <c r="F13" s="1790"/>
      <c r="G13" s="1791"/>
      <c r="H13" s="1792"/>
      <c r="I13" s="1793"/>
      <c r="J13" s="1794"/>
      <c r="K13" s="1795"/>
    </row>
    <row r="14" ht="25.5" customHeight="1">
      <c r="A14" s="1796"/>
      <c r="B14" s="1797"/>
      <c r="C14" s="1798" t="s">
        <v>108</v>
      </c>
      <c r="D14" s="411">
        <f>IF(D11=0,0,D12/D11-1)*100</f>
        <v>0</v>
      </c>
      <c r="E14" s="1799" t="s">
        <v>22</v>
      </c>
      <c r="F14" s="1800">
        <v>5</v>
      </c>
      <c r="G14" s="1801">
        <v>20</v>
      </c>
      <c r="H14" s="1802" t="s">
        <v>23</v>
      </c>
      <c r="I14" s="1803"/>
      <c r="J14" s="1804"/>
      <c r="K14" s="1805"/>
    </row>
    <row r="15" ht="25.5" customHeight="1">
      <c r="A15" s="1806" t="s">
        <v>110</v>
      </c>
      <c r="B15" s="1807" t="s">
        <v>111</v>
      </c>
      <c r="C15" s="1808" t="s">
        <v>26</v>
      </c>
      <c r="D15" s="411">
        <v>0</v>
      </c>
      <c r="E15" s="1809"/>
      <c r="F15" s="1810"/>
      <c r="G15" s="1811"/>
      <c r="H15" s="1812"/>
      <c r="I15" s="1813"/>
      <c r="J15" s="1814"/>
      <c r="K15" s="1815"/>
    </row>
    <row r="16" ht="25.5" customHeight="1">
      <c r="A16" s="1816"/>
      <c r="B16" s="1817"/>
      <c r="C16" s="1818" t="s">
        <v>106</v>
      </c>
      <c r="D16" s="411">
        <v>0</v>
      </c>
      <c r="E16" s="1819"/>
      <c r="F16" s="1820"/>
      <c r="G16" s="1821"/>
      <c r="H16" s="1822"/>
      <c r="I16" s="1823"/>
      <c r="J16" s="1824"/>
      <c r="K16" s="1825"/>
    </row>
    <row r="17" ht="25.5" customHeight="1">
      <c r="A17" s="1826"/>
      <c r="B17" s="1827"/>
      <c r="C17" s="1828" t="s">
        <v>107</v>
      </c>
      <c r="D17" s="411">
        <f>D16-D15</f>
        <v>0</v>
      </c>
      <c r="E17" s="1829"/>
      <c r="F17" s="1830"/>
      <c r="G17" s="1831"/>
      <c r="H17" s="1832"/>
      <c r="I17" s="1833"/>
      <c r="J17" s="1834"/>
      <c r="K17" s="1835"/>
    </row>
    <row r="18" ht="25.5" customHeight="1">
      <c r="A18" s="1836"/>
      <c r="B18" s="1837"/>
      <c r="C18" s="1838" t="s">
        <v>108</v>
      </c>
      <c r="D18" s="411">
        <f>IF(D15=0,0,D16/D15-1)*100</f>
        <v>0</v>
      </c>
      <c r="E18" s="1839" t="s">
        <v>22</v>
      </c>
      <c r="F18" s="1840">
        <v>5</v>
      </c>
      <c r="G18" s="1841">
        <v>20</v>
      </c>
      <c r="H18" s="1842" t="s">
        <v>23</v>
      </c>
      <c r="I18" s="1843"/>
      <c r="J18" s="1844"/>
      <c r="K18" s="1845"/>
    </row>
    <row r="19" ht="25.5" customHeight="1">
      <c r="A19" s="1846" t="s">
        <v>112</v>
      </c>
      <c r="B19" s="1847" t="s">
        <v>113</v>
      </c>
      <c r="C19" s="1848" t="s">
        <v>26</v>
      </c>
      <c r="D19" s="411">
        <v>0</v>
      </c>
      <c r="E19" s="1849"/>
      <c r="F19" s="1850"/>
      <c r="G19" s="1851"/>
      <c r="H19" s="1852"/>
      <c r="I19" s="1853"/>
      <c r="J19" s="1854"/>
      <c r="K19" s="1855"/>
    </row>
    <row r="20" ht="25.5" customHeight="1">
      <c r="A20" s="1856"/>
      <c r="B20" s="1857"/>
      <c r="C20" s="1858" t="s">
        <v>106</v>
      </c>
      <c r="D20" s="411">
        <v>0</v>
      </c>
      <c r="E20" s="1859"/>
      <c r="F20" s="1860"/>
      <c r="G20" s="1861"/>
      <c r="H20" s="1862"/>
      <c r="I20" s="1863"/>
      <c r="J20" s="1864"/>
      <c r="K20" s="1865"/>
    </row>
    <row r="21" ht="25.5" customHeight="1">
      <c r="A21" s="1866"/>
      <c r="B21" s="1867"/>
      <c r="C21" s="1868" t="s">
        <v>107</v>
      </c>
      <c r="D21" s="411">
        <f>D20-D19</f>
        <v>0</v>
      </c>
      <c r="E21" s="1869"/>
      <c r="F21" s="1870"/>
      <c r="G21" s="1871"/>
      <c r="H21" s="1872"/>
      <c r="I21" s="1873"/>
      <c r="J21" s="1874"/>
      <c r="K21" s="1875"/>
    </row>
    <row r="22" ht="25.5" customHeight="1">
      <c r="A22" s="1876"/>
      <c r="B22" s="1877"/>
      <c r="C22" s="1878" t="s">
        <v>108</v>
      </c>
      <c r="D22" s="411">
        <f>IF(D19=0,0,D20/D19-1)*100</f>
        <v>0</v>
      </c>
      <c r="E22" s="1879" t="s">
        <v>22</v>
      </c>
      <c r="F22" s="1880">
        <v>5</v>
      </c>
      <c r="G22" s="1881">
        <v>20</v>
      </c>
      <c r="H22" s="1882" t="s">
        <v>23</v>
      </c>
      <c r="I22" s="1883"/>
      <c r="J22" s="1884"/>
      <c r="K22" s="1885"/>
    </row>
    <row r="23" ht="25.5" customHeight="1">
      <c r="A23" s="1886" t="s">
        <v>114</v>
      </c>
      <c r="B23" s="1887" t="s">
        <v>115</v>
      </c>
      <c r="C23" s="1888" t="s">
        <v>26</v>
      </c>
      <c r="D23" s="411">
        <v>0</v>
      </c>
      <c r="E23" s="1889"/>
      <c r="F23" s="1890"/>
      <c r="G23" s="1891"/>
      <c r="H23" s="1892"/>
      <c r="I23" s="1893"/>
      <c r="J23" s="1894"/>
      <c r="K23" s="1895"/>
    </row>
    <row r="24" ht="25.5" customHeight="1">
      <c r="A24" s="1896"/>
      <c r="B24" s="1897"/>
      <c r="C24" s="1898" t="s">
        <v>116</v>
      </c>
      <c r="D24" s="411">
        <v>0</v>
      </c>
      <c r="E24" s="1899" t="s">
        <v>22</v>
      </c>
      <c r="F24" s="1900">
        <v>0</v>
      </c>
      <c r="G24" s="1901">
        <v>10</v>
      </c>
      <c r="H24" s="1902" t="s">
        <v>23</v>
      </c>
      <c r="I24" s="1903"/>
      <c r="J24" s="1904"/>
      <c r="K24" s="1905"/>
    </row>
    <row r="25" ht="25.5" customHeight="1">
      <c r="A25" s="1906"/>
      <c r="B25" s="1907"/>
      <c r="C25" s="1908" t="s">
        <v>106</v>
      </c>
      <c r="D25" s="411">
        <v>0</v>
      </c>
      <c r="E25" s="1909"/>
      <c r="F25" s="1910"/>
      <c r="G25" s="1911"/>
      <c r="H25" s="1912"/>
      <c r="I25" s="1913"/>
      <c r="J25" s="1914"/>
      <c r="K25" s="1915"/>
    </row>
    <row r="26" ht="25.5" customHeight="1">
      <c r="A26" s="1916"/>
      <c r="B26" s="1917"/>
      <c r="C26" s="1918" t="s">
        <v>117</v>
      </c>
      <c r="D26" s="411">
        <v>0</v>
      </c>
      <c r="E26" s="1919" t="s">
        <v>22</v>
      </c>
      <c r="F26" s="1920">
        <v>0</v>
      </c>
      <c r="G26" s="1921">
        <v>10</v>
      </c>
      <c r="H26" s="1922" t="s">
        <v>23</v>
      </c>
      <c r="I26" s="1923"/>
      <c r="J26" s="1924"/>
      <c r="K26" s="1925"/>
    </row>
    <row r="27" ht="25.5" customHeight="1">
      <c r="A27" s="1926" t="s">
        <v>118</v>
      </c>
      <c r="B27" s="1927" t="s">
        <v>119</v>
      </c>
      <c r="C27" s="1928" t="s">
        <v>26</v>
      </c>
      <c r="D27" s="411">
        <v>0</v>
      </c>
      <c r="E27" s="1929"/>
      <c r="F27" s="1930"/>
      <c r="G27" s="1931"/>
      <c r="H27" s="1932"/>
      <c r="I27" s="1933"/>
      <c r="J27" s="1934"/>
      <c r="K27" s="1935"/>
    </row>
    <row r="28" ht="25.5" customHeight="1">
      <c r="A28" s="1936"/>
      <c r="B28" s="1937"/>
      <c r="C28" s="1938" t="s">
        <v>116</v>
      </c>
      <c r="D28" s="411">
        <v>0</v>
      </c>
      <c r="E28" s="1939" t="s">
        <v>22</v>
      </c>
      <c r="F28" s="1940">
        <v>0</v>
      </c>
      <c r="G28" s="1941">
        <v>10</v>
      </c>
      <c r="H28" s="1942" t="s">
        <v>23</v>
      </c>
      <c r="I28" s="1943"/>
      <c r="J28" s="1944"/>
      <c r="K28" s="1945"/>
    </row>
    <row r="29" ht="25.5" customHeight="1">
      <c r="A29" s="1946"/>
      <c r="B29" s="1947"/>
      <c r="C29" s="1948" t="s">
        <v>106</v>
      </c>
      <c r="D29" s="411">
        <v>0</v>
      </c>
      <c r="E29" s="1949"/>
      <c r="F29" s="1950"/>
      <c r="G29" s="1951"/>
      <c r="H29" s="1952"/>
      <c r="I29" s="1953"/>
      <c r="J29" s="1954"/>
      <c r="K29" s="1955"/>
    </row>
    <row r="30" ht="25.5" customHeight="1">
      <c r="A30" s="1956"/>
      <c r="B30" s="1957"/>
      <c r="C30" s="1958" t="s">
        <v>117</v>
      </c>
      <c r="D30" s="411">
        <v>0</v>
      </c>
      <c r="E30" s="1959" t="s">
        <v>22</v>
      </c>
      <c r="F30" s="1960">
        <v>0</v>
      </c>
      <c r="G30" s="1961">
        <v>10</v>
      </c>
      <c r="H30" s="1962" t="s">
        <v>23</v>
      </c>
      <c r="I30" s="1963"/>
      <c r="J30" s="1964"/>
      <c r="K30" s="1965"/>
    </row>
    <row r="31" ht="25.5" customHeight="1">
      <c r="A31" s="1966" t="s">
        <v>120</v>
      </c>
      <c r="B31" s="1967"/>
      <c r="C31" s="1968"/>
      <c r="D31" s="1969"/>
      <c r="E31" s="1970"/>
      <c r="F31" s="1971"/>
      <c r="G31" s="1972"/>
      <c r="H31" s="1973"/>
      <c r="I31" s="1974"/>
      <c r="J31" s="1975"/>
      <c r="K31" s="1976"/>
    </row>
    <row r="32" ht="25.5" customHeight="1">
      <c r="A32" s="1977" t="s">
        <v>121</v>
      </c>
      <c r="B32" s="1978" t="s">
        <v>122</v>
      </c>
      <c r="C32" s="1979" t="s">
        <v>26</v>
      </c>
      <c r="D32" s="411">
        <v>0</v>
      </c>
      <c r="E32" s="1980"/>
      <c r="F32" s="1981"/>
      <c r="G32" s="1982"/>
      <c r="H32" s="1983"/>
      <c r="I32" s="1984"/>
      <c r="J32" s="1985"/>
      <c r="K32" s="1986"/>
    </row>
    <row r="33" ht="25.5" customHeight="1">
      <c r="A33" s="1987"/>
      <c r="B33" s="1988"/>
      <c r="C33" s="1989" t="s">
        <v>106</v>
      </c>
      <c r="D33" s="411">
        <v>0</v>
      </c>
      <c r="E33" s="1990"/>
      <c r="F33" s="1991"/>
      <c r="G33" s="1992"/>
      <c r="H33" s="1993"/>
      <c r="I33" s="1994"/>
      <c r="J33" s="1995"/>
      <c r="K33" s="1996"/>
    </row>
    <row r="34" ht="25.5" customHeight="1">
      <c r="A34" s="1997" t="s">
        <v>123</v>
      </c>
      <c r="B34" s="1998" t="s">
        <v>122</v>
      </c>
      <c r="C34" s="1999" t="s">
        <v>26</v>
      </c>
      <c r="D34" s="411">
        <v>0</v>
      </c>
      <c r="E34" s="2000"/>
      <c r="F34" s="2001"/>
      <c r="G34" s="2002"/>
      <c r="H34" s="2003"/>
      <c r="I34" s="2004"/>
      <c r="J34" s="2005"/>
      <c r="K34" s="2006"/>
    </row>
    <row r="35" ht="25.5" customHeight="1">
      <c r="A35" s="2007"/>
      <c r="B35" s="2008"/>
      <c r="C35" s="2009" t="s">
        <v>106</v>
      </c>
      <c r="D35" s="411">
        <v>0</v>
      </c>
      <c r="E35" s="2010"/>
      <c r="F35" s="2011"/>
      <c r="G35" s="2012"/>
      <c r="H35" s="2013"/>
      <c r="I35" s="2014"/>
      <c r="J35" s="2015"/>
      <c r="K35" s="2016"/>
    </row>
    <row r="36" ht="25.5" customHeight="1">
      <c r="A36" s="2017" t="s">
        <v>124</v>
      </c>
      <c r="B36" s="2018" t="s">
        <v>125</v>
      </c>
      <c r="C36" s="2019" t="s">
        <v>26</v>
      </c>
      <c r="D36" s="411">
        <v>0</v>
      </c>
      <c r="E36" s="2020"/>
      <c r="F36" s="2021"/>
      <c r="G36" s="2022"/>
      <c r="H36" s="2023"/>
      <c r="I36" s="2024"/>
      <c r="J36" s="2025"/>
      <c r="K36" s="2026"/>
    </row>
    <row r="37" ht="25.5" customHeight="1">
      <c r="A37" s="2027"/>
      <c r="B37" s="2028"/>
      <c r="C37" s="2029" t="s">
        <v>126</v>
      </c>
      <c r="D37" s="411">
        <v>0</v>
      </c>
      <c r="E37" s="2030" t="s">
        <v>22</v>
      </c>
      <c r="F37" s="2031">
        <v>0</v>
      </c>
      <c r="G37" s="2032">
        <v>10</v>
      </c>
      <c r="H37" s="2033" t="s">
        <v>23</v>
      </c>
      <c r="I37" s="2034"/>
      <c r="J37" s="2035"/>
      <c r="K37" s="2036"/>
    </row>
    <row r="38" ht="25.5" customHeight="1">
      <c r="A38" s="2037"/>
      <c r="B38" s="2038"/>
      <c r="C38" s="2039" t="s">
        <v>106</v>
      </c>
      <c r="D38" s="411">
        <v>0</v>
      </c>
      <c r="E38" s="2040"/>
      <c r="F38" s="2041"/>
      <c r="G38" s="2042"/>
      <c r="H38" s="2043"/>
      <c r="I38" s="2044"/>
      <c r="J38" s="2045"/>
      <c r="K38" s="2046"/>
    </row>
    <row r="39" ht="25.5" customHeight="1">
      <c r="A39" s="2047"/>
      <c r="B39" s="2048"/>
      <c r="C39" s="2049" t="s">
        <v>127</v>
      </c>
      <c r="D39" s="432">
        <v>0</v>
      </c>
      <c r="E39" s="2050" t="s">
        <v>22</v>
      </c>
      <c r="F39" s="2051">
        <v>0</v>
      </c>
      <c r="G39" s="2052">
        <v>10</v>
      </c>
      <c r="H39" s="2053" t="s">
        <v>23</v>
      </c>
      <c r="I39" s="2054"/>
      <c r="J39" s="2055"/>
      <c r="K39" s="2056"/>
    </row>
    <row r="40" ht="25.5" customHeight="1">
      <c r="A40" s="2057" t="s">
        <v>128</v>
      </c>
      <c r="B40" s="2058" t="s">
        <v>122</v>
      </c>
      <c r="C40" s="2059" t="s">
        <v>26</v>
      </c>
      <c r="D40" s="2060">
        <v>0</v>
      </c>
      <c r="E40" s="2061"/>
      <c r="F40" s="2062"/>
      <c r="G40" s="2063"/>
      <c r="H40" s="2064"/>
      <c r="I40" s="2065"/>
      <c r="J40" s="2066"/>
      <c r="K40" s="2067"/>
    </row>
    <row r="41" ht="25.5" customHeight="1">
      <c r="A41" s="2068"/>
      <c r="B41" s="2069"/>
      <c r="C41" s="2070" t="s">
        <v>126</v>
      </c>
      <c r="D41" s="2071">
        <f>IF(D15=0,0,D40/D15*100)</f>
        <v>0</v>
      </c>
      <c r="E41" s="2072" t="s">
        <v>22</v>
      </c>
      <c r="F41" s="2073">
        <v>0</v>
      </c>
      <c r="G41" s="2074">
        <v>10</v>
      </c>
      <c r="H41" s="2075" t="s">
        <v>23</v>
      </c>
      <c r="I41" s="2076"/>
      <c r="J41" s="2077"/>
      <c r="K41" s="2078"/>
    </row>
    <row r="42" ht="25.5" customHeight="1">
      <c r="A42" s="2079"/>
      <c r="B42" s="2080"/>
      <c r="C42" s="2081" t="s">
        <v>106</v>
      </c>
      <c r="D42" s="2060">
        <v>0</v>
      </c>
      <c r="E42" s="2082"/>
      <c r="F42" s="2083"/>
      <c r="G42" s="2084"/>
      <c r="H42" s="2085"/>
      <c r="I42" s="2086"/>
      <c r="J42" s="2087"/>
      <c r="K42" s="2088"/>
    </row>
    <row r="43" ht="25.5" customHeight="1">
      <c r="A43" s="2089"/>
      <c r="B43" s="2090"/>
      <c r="C43" s="2091" t="s">
        <v>127</v>
      </c>
      <c r="D43" s="2071">
        <f>IF(D16=0,0,D42/D16*100)</f>
        <v>0</v>
      </c>
      <c r="E43" s="2092" t="s">
        <v>22</v>
      </c>
      <c r="F43" s="2093">
        <v>0</v>
      </c>
      <c r="G43" s="2094">
        <v>10</v>
      </c>
      <c r="H43" s="2095" t="s">
        <v>23</v>
      </c>
      <c r="I43" s="2096"/>
      <c r="J43" s="2097"/>
      <c r="K43" s="2098"/>
    </row>
    <row r="44" ht="25.5" customHeight="1">
      <c r="A44" s="2099" t="s">
        <v>129</v>
      </c>
      <c r="B44" s="2100" t="s">
        <v>130</v>
      </c>
      <c r="C44" s="2101" t="s">
        <v>26</v>
      </c>
      <c r="D44" s="443">
        <v>0</v>
      </c>
      <c r="E44" s="2102"/>
      <c r="F44" s="2103"/>
      <c r="G44" s="2104"/>
      <c r="H44" s="2105"/>
      <c r="I44" s="2106"/>
      <c r="J44" s="2107"/>
      <c r="K44" s="2108"/>
    </row>
    <row r="45" ht="25.5" customHeight="1">
      <c r="A45" s="2109"/>
      <c r="B45" s="2110"/>
      <c r="C45" s="2111" t="s">
        <v>106</v>
      </c>
      <c r="D45" s="411">
        <v>0</v>
      </c>
      <c r="E45" s="2112"/>
      <c r="F45" s="2113"/>
      <c r="G45" s="2114"/>
      <c r="H45" s="2115"/>
      <c r="I45" s="2116"/>
      <c r="J45" s="2117"/>
      <c r="K45" s="2118"/>
    </row>
    <row r="46" ht="25.5" customHeight="1">
      <c r="A46" s="2119"/>
      <c r="B46" s="2120"/>
      <c r="C46" s="2121" t="s">
        <v>107</v>
      </c>
      <c r="D46" s="411">
        <f>D45-D44</f>
        <v>0</v>
      </c>
      <c r="E46" s="2122" t="s">
        <v>22</v>
      </c>
      <c r="F46" s="2123">
        <v>-100</v>
      </c>
      <c r="G46" s="2124">
        <v>0</v>
      </c>
      <c r="H46" s="2125" t="s">
        <v>23</v>
      </c>
      <c r="I46" s="2126"/>
      <c r="J46" s="2127"/>
      <c r="K46" s="2128"/>
    </row>
    <row r="47" ht="25.5" customHeight="1">
      <c r="A47" s="2129" t="s">
        <v>131</v>
      </c>
      <c r="B47" s="2130" t="s">
        <v>132</v>
      </c>
      <c r="C47" s="2131" t="s">
        <v>26</v>
      </c>
      <c r="D47" s="411">
        <v>0</v>
      </c>
      <c r="E47" s="2132"/>
      <c r="F47" s="2133"/>
      <c r="G47" s="2134"/>
      <c r="H47" s="2135"/>
      <c r="I47" s="2136"/>
      <c r="J47" s="2137"/>
      <c r="K47" s="2138"/>
    </row>
    <row r="48" ht="25.5" customHeight="1">
      <c r="A48" s="2139"/>
      <c r="B48" s="2140"/>
      <c r="C48" s="2141" t="s">
        <v>106</v>
      </c>
      <c r="D48" s="411">
        <v>0</v>
      </c>
      <c r="E48" s="2142"/>
      <c r="F48" s="2143"/>
      <c r="G48" s="2144"/>
      <c r="H48" s="2145"/>
      <c r="I48" s="2146"/>
      <c r="J48" s="2147"/>
      <c r="K48" s="2148"/>
    </row>
    <row r="49" ht="25.5" customHeight="1">
      <c r="A49" s="2149"/>
      <c r="B49" s="2150"/>
      <c r="C49" s="2151" t="s">
        <v>107</v>
      </c>
      <c r="D49" s="411">
        <f>D48-D47</f>
        <v>0</v>
      </c>
      <c r="E49" s="2152" t="s">
        <v>22</v>
      </c>
      <c r="F49" s="2153">
        <v>-40</v>
      </c>
      <c r="G49" s="2154">
        <v>0</v>
      </c>
      <c r="H49" s="2155" t="s">
        <v>23</v>
      </c>
      <c r="I49" s="2156"/>
      <c r="J49" s="2157"/>
      <c r="K49" s="2158"/>
    </row>
    <row r="50" ht="25.5" customHeight="1">
      <c r="A50" s="2159" t="s">
        <v>133</v>
      </c>
      <c r="B50" s="2160"/>
      <c r="C50" s="2161"/>
      <c r="D50" s="2162"/>
      <c r="E50" s="2163"/>
      <c r="F50" s="2164"/>
      <c r="G50" s="2165"/>
      <c r="H50" s="2166"/>
      <c r="I50" s="2167"/>
      <c r="J50" s="2168"/>
      <c r="K50" s="2169"/>
    </row>
    <row r="51" ht="25.5" customHeight="1">
      <c r="A51" s="2170" t="s">
        <v>134</v>
      </c>
      <c r="B51" s="2171" t="s">
        <v>47</v>
      </c>
      <c r="C51" s="2172" t="s">
        <v>26</v>
      </c>
      <c r="D51" s="411">
        <v>0</v>
      </c>
      <c r="E51" s="2173"/>
      <c r="F51" s="2174"/>
      <c r="G51" s="2175"/>
      <c r="H51" s="2176"/>
      <c r="I51" s="2177"/>
      <c r="J51" s="2178"/>
      <c r="K51" s="2179"/>
    </row>
    <row r="52" ht="25.5" customHeight="1">
      <c r="A52" s="2180"/>
      <c r="B52" s="2181"/>
      <c r="C52" s="2182" t="s">
        <v>106</v>
      </c>
      <c r="D52" s="411">
        <v>0</v>
      </c>
      <c r="E52" s="2183"/>
      <c r="F52" s="2184"/>
      <c r="G52" s="2185"/>
      <c r="H52" s="2186"/>
      <c r="I52" s="2187"/>
      <c r="J52" s="2188"/>
      <c r="K52" s="2189"/>
    </row>
    <row r="53" ht="25.5" customHeight="1">
      <c r="A53" s="2190"/>
      <c r="B53" s="2191"/>
      <c r="C53" s="2192" t="s">
        <v>107</v>
      </c>
      <c r="D53" s="411">
        <f>D52-D51</f>
        <v>0</v>
      </c>
      <c r="E53" s="2193"/>
      <c r="F53" s="2194"/>
      <c r="G53" s="2195"/>
      <c r="H53" s="2196"/>
      <c r="I53" s="2197"/>
      <c r="J53" s="2198"/>
      <c r="K53" s="2199"/>
    </row>
    <row r="54" ht="25.5" customHeight="1">
      <c r="A54" s="2200"/>
      <c r="B54" s="2201"/>
      <c r="C54" s="2202" t="s">
        <v>108</v>
      </c>
      <c r="D54" s="411">
        <f>IF(D51=0,0,D53/D51)*100</f>
        <v>0</v>
      </c>
      <c r="E54" s="2203" t="s">
        <v>22</v>
      </c>
      <c r="F54" s="2204">
        <v>0</v>
      </c>
      <c r="G54" s="2205">
        <v>30</v>
      </c>
      <c r="H54" s="2206" t="s">
        <v>23</v>
      </c>
      <c r="I54" s="2207"/>
      <c r="J54" s="2208"/>
      <c r="K54" s="2209"/>
    </row>
    <row r="55" ht="25.5" customHeight="1">
      <c r="A55" s="2210" t="s">
        <v>135</v>
      </c>
      <c r="B55" s="2211" t="s">
        <v>136</v>
      </c>
      <c r="C55" s="2212" t="s">
        <v>26</v>
      </c>
      <c r="D55" s="411">
        <v>0</v>
      </c>
      <c r="E55" s="2213"/>
      <c r="F55" s="2214"/>
      <c r="G55" s="2215"/>
      <c r="H55" s="2216"/>
      <c r="I55" s="2217"/>
      <c r="J55" s="2218"/>
      <c r="K55" s="2219"/>
    </row>
    <row r="56" ht="25.5" customHeight="1">
      <c r="A56" s="2220"/>
      <c r="B56" s="2221"/>
      <c r="C56" s="2222" t="s">
        <v>106</v>
      </c>
      <c r="D56" s="411">
        <v>0</v>
      </c>
      <c r="E56" s="2223"/>
      <c r="F56" s="2224"/>
      <c r="G56" s="2225"/>
      <c r="H56" s="2226"/>
      <c r="I56" s="2227"/>
      <c r="J56" s="2228"/>
      <c r="K56" s="2229"/>
    </row>
    <row r="57" ht="25.5" customHeight="1">
      <c r="A57" s="2230"/>
      <c r="B57" s="2231"/>
      <c r="C57" s="2232" t="s">
        <v>107</v>
      </c>
      <c r="D57" s="411">
        <f>D56-D55</f>
        <v>0</v>
      </c>
      <c r="E57" s="2233"/>
      <c r="F57" s="2234"/>
      <c r="G57" s="2235"/>
      <c r="H57" s="2236"/>
      <c r="I57" s="2237"/>
      <c r="J57" s="2238"/>
      <c r="K57" s="2239"/>
    </row>
    <row r="58" ht="25.5" customHeight="1">
      <c r="A58" s="2240"/>
      <c r="B58" s="2241"/>
      <c r="C58" s="2242" t="s">
        <v>108</v>
      </c>
      <c r="D58" s="411">
        <f>IF(D55=0,0,D57/D55)*100</f>
        <v>0</v>
      </c>
      <c r="E58" s="2243" t="s">
        <v>22</v>
      </c>
      <c r="F58" s="2244">
        <v>0</v>
      </c>
      <c r="G58" s="2245">
        <v>10</v>
      </c>
      <c r="H58" s="2246" t="s">
        <v>23</v>
      </c>
      <c r="I58" s="2247"/>
      <c r="J58" s="2248"/>
      <c r="K58" s="2249"/>
    </row>
    <row r="59" ht="25.5" customHeight="1">
      <c r="A59" s="2250" t="s">
        <v>137</v>
      </c>
      <c r="B59" s="2251" t="s">
        <v>138</v>
      </c>
      <c r="C59" s="2252" t="s">
        <v>139</v>
      </c>
      <c r="D59" s="411">
        <v>0</v>
      </c>
      <c r="E59" s="2253"/>
      <c r="F59" s="2254"/>
      <c r="G59" s="2255"/>
      <c r="H59" s="2256"/>
      <c r="I59" s="2257"/>
      <c r="J59" s="2258"/>
      <c r="K59" s="2259"/>
    </row>
    <row r="60" ht="25.5" customHeight="1">
      <c r="A60" s="2260"/>
      <c r="B60" s="2261"/>
      <c r="C60" s="2262" t="s">
        <v>140</v>
      </c>
      <c r="D60" s="411">
        <v>0</v>
      </c>
      <c r="E60" s="2263"/>
      <c r="F60" s="2264"/>
      <c r="G60" s="2265"/>
      <c r="H60" s="2266"/>
      <c r="I60" s="2267"/>
      <c r="J60" s="2268"/>
      <c r="K60" s="2269"/>
    </row>
    <row r="61" ht="25.5" customHeight="1">
      <c r="A61" s="2270"/>
      <c r="B61" s="2271"/>
      <c r="C61" s="2272" t="s">
        <v>21</v>
      </c>
      <c r="D61" s="411">
        <f>D60-D59</f>
        <v>0</v>
      </c>
      <c r="E61" s="2273" t="s">
        <v>22</v>
      </c>
      <c r="F61" s="2274">
        <v>0</v>
      </c>
      <c r="G61" s="2275">
        <v>0</v>
      </c>
      <c r="H61" s="2276" t="s">
        <v>23</v>
      </c>
      <c r="I61" s="2277"/>
      <c r="J61" s="2278"/>
      <c r="K61" s="2279"/>
    </row>
    <row r="62" ht="25.5" customHeight="1">
      <c r="A62" s="2280"/>
      <c r="B62" s="2281"/>
      <c r="C62" s="2282" t="s">
        <v>141</v>
      </c>
      <c r="D62" s="2283">
        <v>0</v>
      </c>
      <c r="E62" s="2284"/>
      <c r="F62" s="2285"/>
      <c r="G62" s="2286"/>
      <c r="H62" s="2287"/>
      <c r="I62" s="2288"/>
      <c r="J62" s="2289"/>
      <c r="K62" s="2290"/>
    </row>
    <row r="63" ht="25.5" customHeight="1">
      <c r="A63" s="2291"/>
      <c r="B63" s="2292"/>
      <c r="C63" s="2293" t="s">
        <v>142</v>
      </c>
      <c r="D63" s="411">
        <v>0</v>
      </c>
      <c r="E63" s="2294"/>
      <c r="F63" s="2295"/>
      <c r="G63" s="2296"/>
      <c r="H63" s="2297"/>
      <c r="I63" s="2298"/>
      <c r="J63" s="2299"/>
      <c r="K63" s="2300"/>
    </row>
    <row r="64" ht="25.5" customHeight="1">
      <c r="A64" s="2301"/>
      <c r="B64" s="2302"/>
      <c r="C64" s="2303" t="s">
        <v>21</v>
      </c>
      <c r="D64" s="411">
        <f>D63-D62</f>
        <v>0</v>
      </c>
      <c r="E64" s="2304" t="s">
        <v>22</v>
      </c>
      <c r="F64" s="2305">
        <v>0</v>
      </c>
      <c r="G64" s="2306">
        <v>0</v>
      </c>
      <c r="H64" s="2307" t="s">
        <v>23</v>
      </c>
      <c r="I64" s="2308"/>
      <c r="J64" s="2309"/>
      <c r="K64" s="2310"/>
    </row>
    <row r="65" ht="25.5" customHeight="1">
      <c r="A65" s="2311" t="s">
        <v>143</v>
      </c>
      <c r="B65" s="2312" t="s">
        <v>122</v>
      </c>
      <c r="C65" s="2313" t="s">
        <v>26</v>
      </c>
      <c r="D65" s="411">
        <v>0</v>
      </c>
      <c r="E65" s="2314"/>
      <c r="F65" s="2315"/>
      <c r="G65" s="2316"/>
      <c r="H65" s="2317"/>
      <c r="I65" s="2318"/>
      <c r="J65" s="2319"/>
      <c r="K65" s="2320"/>
    </row>
    <row r="66" ht="25.5" customHeight="1">
      <c r="A66" s="2321"/>
      <c r="B66" s="2322"/>
      <c r="C66" s="2323" t="s">
        <v>106</v>
      </c>
      <c r="D66" s="411">
        <v>0</v>
      </c>
      <c r="E66" s="2324"/>
      <c r="F66" s="2325"/>
      <c r="G66" s="2326"/>
      <c r="H66" s="2327"/>
      <c r="I66" s="2328"/>
      <c r="J66" s="2329"/>
      <c r="K66" s="2330"/>
    </row>
    <row r="67" ht="25.5" customHeight="1">
      <c r="A67" s="2331"/>
      <c r="B67" s="2332"/>
      <c r="C67" s="2333" t="s">
        <v>107</v>
      </c>
      <c r="D67" s="411">
        <f>D66-D65</f>
        <v>0</v>
      </c>
      <c r="E67" s="2334"/>
      <c r="F67" s="2335"/>
      <c r="G67" s="2336"/>
      <c r="H67" s="2337"/>
      <c r="I67" s="2338"/>
      <c r="J67" s="2339"/>
      <c r="K67" s="2340"/>
    </row>
    <row r="68" ht="25.5" customHeight="1">
      <c r="A68" s="2341"/>
      <c r="B68" s="2342"/>
      <c r="C68" s="2343" t="s">
        <v>108</v>
      </c>
      <c r="D68" s="411">
        <f>IF(D65=0,0,D67/D65)*100</f>
        <v>0</v>
      </c>
      <c r="E68" s="2344"/>
      <c r="F68" s="2345"/>
      <c r="G68" s="2346"/>
      <c r="H68" s="2347"/>
      <c r="I68" s="2348"/>
      <c r="J68" s="2349"/>
      <c r="K68" s="2350"/>
    </row>
    <row r="69" ht="25.5" customHeight="1">
      <c r="A69" s="2351" t="s">
        <v>144</v>
      </c>
      <c r="B69" s="2352" t="s">
        <v>122</v>
      </c>
      <c r="C69" s="2353" t="s">
        <v>26</v>
      </c>
      <c r="D69" s="411">
        <v>0</v>
      </c>
      <c r="E69" s="2354"/>
      <c r="F69" s="2355"/>
      <c r="G69" s="2356"/>
      <c r="H69" s="2357"/>
      <c r="I69" s="2358"/>
      <c r="J69" s="2359"/>
      <c r="K69" s="2360"/>
    </row>
    <row r="70" ht="25.5" customHeight="1">
      <c r="A70" s="2361"/>
      <c r="B70" s="2362"/>
      <c r="C70" s="2363" t="s">
        <v>106</v>
      </c>
      <c r="D70" s="411">
        <v>0</v>
      </c>
      <c r="E70" s="2364"/>
      <c r="F70" s="2365"/>
      <c r="G70" s="2366"/>
      <c r="H70" s="2367"/>
      <c r="I70" s="2368"/>
      <c r="J70" s="2369"/>
      <c r="K70" s="2370"/>
    </row>
    <row r="71" ht="25.5" customHeight="1">
      <c r="A71" s="2371"/>
      <c r="B71" s="2372"/>
      <c r="C71" s="2373" t="s">
        <v>107</v>
      </c>
      <c r="D71" s="411">
        <f>D70-D69</f>
        <v>0</v>
      </c>
      <c r="E71" s="2374"/>
      <c r="F71" s="2375"/>
      <c r="G71" s="2376"/>
      <c r="H71" s="2377"/>
      <c r="I71" s="2378"/>
      <c r="J71" s="2379"/>
      <c r="K71" s="2380"/>
    </row>
    <row r="72" ht="25.5" customHeight="1">
      <c r="A72" s="2381"/>
      <c r="B72" s="2382"/>
      <c r="C72" s="2383" t="s">
        <v>108</v>
      </c>
      <c r="D72" s="411">
        <f>IF(D69=0,0,D71/D69)*100</f>
        <v>0</v>
      </c>
      <c r="E72" s="2384"/>
      <c r="F72" s="2385"/>
      <c r="G72" s="2386"/>
      <c r="H72" s="2387"/>
      <c r="I72" s="2388"/>
      <c r="J72" s="2389"/>
      <c r="K72" s="2390"/>
    </row>
    <row r="73" ht="25.5" customHeight="1">
      <c r="A73" s="2391" t="s">
        <v>145</v>
      </c>
      <c r="B73" s="2392" t="s">
        <v>146</v>
      </c>
      <c r="C73" s="2393" t="s">
        <v>26</v>
      </c>
      <c r="D73" s="411">
        <v>0</v>
      </c>
      <c r="E73" s="2394" t="s">
        <v>22</v>
      </c>
      <c r="F73" s="2395">
        <v>0.35</v>
      </c>
      <c r="G73" s="2396">
        <v>4</v>
      </c>
      <c r="H73" s="2397" t="s">
        <v>23</v>
      </c>
      <c r="I73" s="2398"/>
      <c r="J73" s="2399"/>
      <c r="K73" s="2400"/>
    </row>
    <row r="74" ht="25.5" customHeight="1">
      <c r="A74" s="2401"/>
      <c r="B74" s="2402"/>
      <c r="C74" s="2403" t="s">
        <v>106</v>
      </c>
      <c r="D74" s="411">
        <v>0</v>
      </c>
      <c r="E74" s="2404" t="s">
        <v>22</v>
      </c>
      <c r="F74" s="2405">
        <v>0.35</v>
      </c>
      <c r="G74" s="2406">
        <v>4</v>
      </c>
      <c r="H74" s="2407" t="s">
        <v>23</v>
      </c>
      <c r="I74" s="2408"/>
      <c r="J74" s="2409"/>
      <c r="K74" s="2410"/>
    </row>
    <row r="75" ht="25.5" customHeight="1">
      <c r="A75" s="2411"/>
      <c r="B75" s="2412"/>
      <c r="C75" s="2413" t="s">
        <v>107</v>
      </c>
      <c r="D75" s="411">
        <f>D74-D73</f>
        <v>0</v>
      </c>
      <c r="E75" s="2414"/>
      <c r="F75" s="2415"/>
      <c r="G75" s="2416"/>
      <c r="H75" s="2417"/>
      <c r="I75" s="2418"/>
      <c r="J75" s="2419"/>
      <c r="K75" s="2420"/>
    </row>
    <row r="76" ht="25.5" customHeight="1">
      <c r="A76" s="2421" t="s">
        <v>147</v>
      </c>
      <c r="B76" s="2422" t="s">
        <v>148</v>
      </c>
      <c r="C76" s="2423" t="s">
        <v>26</v>
      </c>
      <c r="D76" s="411">
        <v>0</v>
      </c>
      <c r="E76" s="2424" t="s">
        <v>22</v>
      </c>
      <c r="F76" s="2425">
        <v>0.35</v>
      </c>
      <c r="G76" s="2426">
        <v>4</v>
      </c>
      <c r="H76" s="2427" t="s">
        <v>23</v>
      </c>
      <c r="I76" s="2428"/>
      <c r="J76" s="2429"/>
      <c r="K76" s="2430"/>
    </row>
    <row r="77" ht="25.5" customHeight="1">
      <c r="A77" s="2431"/>
      <c r="B77" s="2432"/>
      <c r="C77" s="2433" t="s">
        <v>106</v>
      </c>
      <c r="D77" s="411">
        <v>0</v>
      </c>
      <c r="E77" s="2434" t="s">
        <v>22</v>
      </c>
      <c r="F77" s="2435">
        <v>0.35</v>
      </c>
      <c r="G77" s="2436">
        <v>4</v>
      </c>
      <c r="H77" s="2437" t="s">
        <v>23</v>
      </c>
      <c r="I77" s="2438"/>
      <c r="J77" s="2439"/>
      <c r="K77" s="2440"/>
    </row>
    <row r="78" ht="25.5" customHeight="1">
      <c r="A78" s="2441"/>
      <c r="B78" s="2442"/>
      <c r="C78" s="2443" t="s">
        <v>107</v>
      </c>
      <c r="D78" s="411">
        <f>D77-D76</f>
        <v>0</v>
      </c>
      <c r="E78" s="2444"/>
      <c r="F78" s="2445"/>
      <c r="G78" s="2446"/>
      <c r="H78" s="2447"/>
      <c r="I78" s="2448"/>
      <c r="J78" s="2449"/>
      <c r="K78" s="2450"/>
    </row>
    <row r="79" ht="25.5" customHeight="1">
      <c r="A79" s="2451" t="s">
        <v>149</v>
      </c>
      <c r="B79" s="2452" t="s">
        <v>150</v>
      </c>
      <c r="C79" s="2453" t="s">
        <v>26</v>
      </c>
      <c r="D79" s="411">
        <v>0</v>
      </c>
      <c r="E79" s="2454"/>
      <c r="F79" s="2455"/>
      <c r="G79" s="2456"/>
      <c r="H79" s="2457"/>
      <c r="I79" s="2458"/>
      <c r="J79" s="2459"/>
      <c r="K79" s="2460"/>
    </row>
    <row r="80" ht="25.5" customHeight="1">
      <c r="A80" s="2461"/>
      <c r="B80" s="2462"/>
      <c r="C80" s="2463" t="s">
        <v>106</v>
      </c>
      <c r="D80" s="411">
        <v>0</v>
      </c>
      <c r="E80" s="2464"/>
      <c r="F80" s="2465"/>
      <c r="G80" s="2466"/>
      <c r="H80" s="2467"/>
      <c r="I80" s="2468"/>
      <c r="J80" s="2469"/>
      <c r="K80" s="2470"/>
    </row>
    <row r="81" ht="25.5" customHeight="1">
      <c r="A81" s="2471"/>
      <c r="B81" s="2472"/>
      <c r="C81" s="2473" t="s">
        <v>107</v>
      </c>
      <c r="D81" s="411">
        <f>D80-D79</f>
        <v>0</v>
      </c>
      <c r="E81" s="2474"/>
      <c r="F81" s="2475"/>
      <c r="G81" s="2476"/>
      <c r="H81" s="2477"/>
      <c r="I81" s="2478"/>
      <c r="J81" s="2479"/>
      <c r="K81" s="2480"/>
    </row>
    <row r="82" ht="25.5" customHeight="1">
      <c r="A82" s="2481"/>
      <c r="B82" s="2482"/>
      <c r="C82" s="2483" t="s">
        <v>108</v>
      </c>
      <c r="D82" s="411">
        <f>IF(D79=0,0,D81/D79)*100</f>
        <v>0</v>
      </c>
      <c r="E82" s="2484"/>
      <c r="F82" s="2485"/>
      <c r="G82" s="2486"/>
      <c r="H82" s="2487"/>
      <c r="I82" s="2488"/>
      <c r="J82" s="2489"/>
      <c r="K82" s="2490"/>
    </row>
    <row r="83" ht="25.5" customHeight="1">
      <c r="A83" s="2491" t="s">
        <v>151</v>
      </c>
      <c r="B83" s="2492" t="s">
        <v>152</v>
      </c>
      <c r="C83" s="2493" t="s">
        <v>26</v>
      </c>
      <c r="D83" s="411">
        <v>0</v>
      </c>
      <c r="E83" s="2494" t="s">
        <v>22</v>
      </c>
      <c r="F83" s="2495">
        <v>0</v>
      </c>
      <c r="G83" s="2496">
        <v>0</v>
      </c>
      <c r="H83" s="2497" t="s">
        <v>23</v>
      </c>
      <c r="I83" s="2498"/>
      <c r="J83" s="2499"/>
      <c r="K83" s="2500"/>
    </row>
    <row r="84" ht="25.5" customHeight="1">
      <c r="A84" s="2501"/>
      <c r="B84" s="2502"/>
      <c r="C84" s="2503" t="s">
        <v>106</v>
      </c>
      <c r="D84" s="411">
        <v>0</v>
      </c>
      <c r="E84" s="2504" t="s">
        <v>22</v>
      </c>
      <c r="F84" s="2505">
        <v>0</v>
      </c>
      <c r="G84" s="2506">
        <v>0</v>
      </c>
      <c r="H84" s="2507" t="s">
        <v>23</v>
      </c>
      <c r="I84" s="2508"/>
      <c r="J84" s="2509"/>
      <c r="K84" s="2510"/>
    </row>
    <row r="85" ht="25.5" customHeight="1">
      <c r="A85" s="2511" t="s">
        <v>153</v>
      </c>
      <c r="B85" s="2512" t="s">
        <v>154</v>
      </c>
      <c r="C85" s="2513" t="s">
        <v>26</v>
      </c>
      <c r="D85" s="411">
        <v>0</v>
      </c>
      <c r="E85" s="2514"/>
      <c r="F85" s="2515"/>
      <c r="G85" s="2516"/>
      <c r="H85" s="2517"/>
      <c r="I85" s="2518"/>
      <c r="J85" s="2519"/>
      <c r="K85" s="2520"/>
    </row>
    <row r="86" ht="25.5" customHeight="1">
      <c r="A86" s="2521"/>
      <c r="B86" s="2522"/>
      <c r="C86" s="2523" t="s">
        <v>106</v>
      </c>
      <c r="D86" s="411">
        <v>0</v>
      </c>
      <c r="E86" s="2524"/>
      <c r="F86" s="2525"/>
      <c r="G86" s="2526"/>
      <c r="H86" s="2527"/>
      <c r="I86" s="2528"/>
      <c r="J86" s="2529"/>
      <c r="K86" s="2530"/>
    </row>
    <row r="87" ht="25.5" customHeight="1">
      <c r="A87" s="2531"/>
      <c r="B87" s="2532"/>
      <c r="C87" s="2533" t="s">
        <v>107</v>
      </c>
      <c r="D87" s="411">
        <f>D86-D85</f>
        <v>0</v>
      </c>
      <c r="E87" s="2534"/>
      <c r="F87" s="2535"/>
      <c r="G87" s="2536"/>
      <c r="H87" s="2537"/>
      <c r="I87" s="2538"/>
      <c r="J87" s="2539"/>
      <c r="K87" s="2540"/>
    </row>
    <row r="88" ht="25.5" customHeight="1">
      <c r="A88" s="2541"/>
      <c r="B88" s="2542"/>
      <c r="C88" s="2543" t="s">
        <v>108</v>
      </c>
      <c r="D88" s="411">
        <f>IF(D85=0,0,D87/D85)*100</f>
        <v>0</v>
      </c>
      <c r="E88" s="2544" t="s">
        <v>22</v>
      </c>
      <c r="F88" s="2545">
        <v>-30</v>
      </c>
      <c r="G88" s="2546">
        <v>30</v>
      </c>
      <c r="H88" s="2547" t="s">
        <v>23</v>
      </c>
      <c r="I88" s="2548"/>
      <c r="J88" s="2549"/>
      <c r="K88" s="2550"/>
    </row>
    <row r="89" ht="25.5" customHeight="1">
      <c r="A89" s="2551" t="s">
        <v>155</v>
      </c>
      <c r="B89" s="2552"/>
      <c r="C89" s="2553"/>
      <c r="D89" s="2554"/>
      <c r="E89" s="2555"/>
      <c r="F89" s="2556"/>
      <c r="G89" s="2557"/>
      <c r="H89" s="2558"/>
      <c r="I89" s="2559"/>
      <c r="J89" s="2560"/>
      <c r="K89" s="2561"/>
    </row>
    <row r="90" ht="25.5" customHeight="1">
      <c r="A90" s="2562" t="s">
        <v>156</v>
      </c>
      <c r="B90" s="2563" t="s">
        <v>105</v>
      </c>
      <c r="C90" s="2564" t="s">
        <v>26</v>
      </c>
      <c r="D90" s="411">
        <v>0</v>
      </c>
      <c r="E90" s="2565"/>
      <c r="F90" s="2566"/>
      <c r="G90" s="2567"/>
      <c r="H90" s="2568"/>
      <c r="I90" s="2569"/>
      <c r="J90" s="2570"/>
      <c r="K90" s="2571"/>
    </row>
    <row r="91" ht="25.5" customHeight="1">
      <c r="A91" s="2572"/>
      <c r="B91" s="2573"/>
      <c r="C91" s="2574" t="s">
        <v>106</v>
      </c>
      <c r="D91" s="411">
        <v>0</v>
      </c>
      <c r="E91" s="2575"/>
      <c r="F91" s="2576"/>
      <c r="G91" s="2577"/>
      <c r="H91" s="2578"/>
      <c r="I91" s="2579"/>
      <c r="J91" s="2580"/>
      <c r="K91" s="2581"/>
    </row>
    <row r="92" ht="25.5" customHeight="1">
      <c r="A92" s="2582"/>
      <c r="B92" s="2583"/>
      <c r="C92" s="2584" t="s">
        <v>107</v>
      </c>
      <c r="D92" s="411">
        <f>D91-D90</f>
        <v>0</v>
      </c>
      <c r="E92" s="2585"/>
      <c r="F92" s="2586"/>
      <c r="G92" s="2587"/>
      <c r="H92" s="2588"/>
      <c r="I92" s="2589"/>
      <c r="J92" s="2590"/>
      <c r="K92" s="2591"/>
    </row>
    <row r="93" ht="25.5" customHeight="1">
      <c r="A93" s="2592"/>
      <c r="B93" s="2593"/>
      <c r="C93" s="2594" t="s">
        <v>108</v>
      </c>
      <c r="D93" s="411">
        <f>IF(D90=0,0,D92/D90)*100</f>
        <v>0</v>
      </c>
      <c r="E93" s="2595" t="s">
        <v>22</v>
      </c>
      <c r="F93" s="2596">
        <v>0</v>
      </c>
      <c r="G93" s="2597">
        <v>20</v>
      </c>
      <c r="H93" s="2598" t="s">
        <v>23</v>
      </c>
      <c r="I93" s="2599"/>
      <c r="J93" s="2600"/>
      <c r="K93" s="2601"/>
    </row>
    <row r="94" ht="25.5" customHeight="1">
      <c r="A94" s="2602" t="s">
        <v>157</v>
      </c>
      <c r="B94" s="2603" t="s">
        <v>49</v>
      </c>
      <c r="C94" s="2604" t="s">
        <v>26</v>
      </c>
      <c r="D94" s="411">
        <v>0</v>
      </c>
      <c r="E94" s="2605"/>
      <c r="F94" s="2606"/>
      <c r="G94" s="2607"/>
      <c r="H94" s="2608"/>
      <c r="I94" s="2609"/>
      <c r="J94" s="2610"/>
      <c r="K94" s="2611"/>
    </row>
    <row r="95" ht="25.5" customHeight="1">
      <c r="A95" s="2612"/>
      <c r="B95" s="2613"/>
      <c r="C95" s="2614" t="s">
        <v>106</v>
      </c>
      <c r="D95" s="411">
        <v>0</v>
      </c>
      <c r="E95" s="2615"/>
      <c r="F95" s="2616"/>
      <c r="G95" s="2617"/>
      <c r="H95" s="2618"/>
      <c r="I95" s="2619"/>
      <c r="J95" s="2620"/>
      <c r="K95" s="2621"/>
    </row>
    <row r="96" ht="25.5" customHeight="1">
      <c r="A96" s="2622"/>
      <c r="B96" s="2623"/>
      <c r="C96" s="2624" t="s">
        <v>107</v>
      </c>
      <c r="D96" s="411">
        <f>D95-D94</f>
        <v>0</v>
      </c>
      <c r="E96" s="2625"/>
      <c r="F96" s="2626"/>
      <c r="G96" s="2627"/>
      <c r="H96" s="2628"/>
      <c r="I96" s="2629"/>
      <c r="J96" s="2630"/>
      <c r="K96" s="2631"/>
    </row>
    <row r="97" ht="25.5" customHeight="1">
      <c r="A97" s="2632"/>
      <c r="B97" s="2633"/>
      <c r="C97" s="2634" t="s">
        <v>108</v>
      </c>
      <c r="D97" s="411">
        <f>IF(D94=0,0,D96/D94)*100</f>
        <v>0</v>
      </c>
      <c r="E97" s="2635" t="s">
        <v>22</v>
      </c>
      <c r="F97" s="2636">
        <v>0</v>
      </c>
      <c r="G97" s="2637">
        <v>20</v>
      </c>
      <c r="H97" s="2638" t="s">
        <v>23</v>
      </c>
      <c r="I97" s="2639"/>
      <c r="J97" s="2640"/>
      <c r="K97" s="2641"/>
    </row>
    <row r="98" ht="25.5" customHeight="1">
      <c r="A98" s="2642" t="s">
        <v>158</v>
      </c>
      <c r="B98" s="2643" t="s">
        <v>159</v>
      </c>
      <c r="C98" s="2644" t="s">
        <v>26</v>
      </c>
      <c r="D98" s="411">
        <v>0</v>
      </c>
      <c r="E98" s="2645"/>
      <c r="F98" s="2646"/>
      <c r="G98" s="2647"/>
      <c r="H98" s="2648"/>
      <c r="I98" s="2649"/>
      <c r="J98" s="2650"/>
      <c r="K98" s="2651"/>
    </row>
    <row r="99" ht="25.5" customHeight="1">
      <c r="A99" s="2652"/>
      <c r="B99" s="2653"/>
      <c r="C99" s="2654" t="s">
        <v>106</v>
      </c>
      <c r="D99" s="411">
        <v>0</v>
      </c>
      <c r="E99" s="2655"/>
      <c r="F99" s="2656"/>
      <c r="G99" s="2657"/>
      <c r="H99" s="2658"/>
      <c r="I99" s="2659"/>
      <c r="J99" s="2660"/>
      <c r="K99" s="2661"/>
    </row>
    <row r="100" ht="25.5" customHeight="1">
      <c r="A100" s="2662"/>
      <c r="B100" s="2663"/>
      <c r="C100" s="2664" t="s">
        <v>107</v>
      </c>
      <c r="D100" s="411">
        <f>D99-D98</f>
        <v>0</v>
      </c>
      <c r="E100" s="2665"/>
      <c r="F100" s="2666"/>
      <c r="G100" s="2667"/>
      <c r="H100" s="2668"/>
      <c r="I100" s="2669"/>
      <c r="J100" s="2670"/>
      <c r="K100" s="2671"/>
    </row>
    <row r="101" ht="25.5" customHeight="1">
      <c r="A101" s="2672"/>
      <c r="B101" s="2673"/>
      <c r="C101" s="2674" t="s">
        <v>108</v>
      </c>
      <c r="D101" s="411">
        <f>IF(D98=0,0,D100/D98)*100</f>
        <v>0</v>
      </c>
      <c r="E101" s="2675" t="s">
        <v>22</v>
      </c>
      <c r="F101" s="2676">
        <v>3</v>
      </c>
      <c r="G101" s="2677">
        <v>5</v>
      </c>
      <c r="H101" s="2678" t="s">
        <v>23</v>
      </c>
      <c r="I101" s="2679"/>
      <c r="J101" s="2680"/>
      <c r="K101" s="2681"/>
    </row>
    <row r="102" ht="25.5" customHeight="1">
      <c r="A102" s="2682" t="s">
        <v>160</v>
      </c>
      <c r="B102" s="2683" t="s">
        <v>161</v>
      </c>
      <c r="C102" s="2684" t="s">
        <v>26</v>
      </c>
      <c r="D102" s="411">
        <v>0</v>
      </c>
      <c r="E102" s="2685" t="s">
        <v>22</v>
      </c>
      <c r="F102" s="2686">
        <v>0</v>
      </c>
      <c r="G102" s="2687">
        <v>0</v>
      </c>
      <c r="H102" s="2688" t="s">
        <v>23</v>
      </c>
      <c r="I102" s="2689"/>
      <c r="J102" s="2690"/>
      <c r="K102" s="2691"/>
    </row>
    <row r="103" ht="25.5" customHeight="1">
      <c r="A103" s="2692"/>
      <c r="B103" s="2693"/>
      <c r="C103" s="2694" t="s">
        <v>106</v>
      </c>
      <c r="D103" s="411">
        <v>0</v>
      </c>
      <c r="E103" s="2695" t="s">
        <v>22</v>
      </c>
      <c r="F103" s="2696">
        <v>0</v>
      </c>
      <c r="G103" s="2697">
        <v>0</v>
      </c>
      <c r="H103" s="2698" t="s">
        <v>23</v>
      </c>
      <c r="I103" s="2699"/>
      <c r="J103" s="2700"/>
      <c r="K103" s="2701"/>
    </row>
    <row r="104" ht="25.5" customHeight="1">
      <c r="A104" s="2702"/>
      <c r="B104" s="2703"/>
      <c r="C104" s="2704" t="s">
        <v>107</v>
      </c>
      <c r="D104" s="411">
        <f>D103-D102</f>
        <v>0</v>
      </c>
      <c r="E104" s="2705"/>
      <c r="F104" s="2706"/>
      <c r="G104" s="2707"/>
      <c r="H104" s="2708"/>
      <c r="I104" s="2709"/>
      <c r="J104" s="2710"/>
      <c r="K104" s="2711"/>
    </row>
    <row r="105" ht="25.5" customHeight="1">
      <c r="A105" s="2712"/>
      <c r="B105" s="2713"/>
      <c r="C105" s="2714" t="s">
        <v>108</v>
      </c>
      <c r="D105" s="432">
        <f>IF(D102=0,0,D104/D102)*100</f>
        <v>0</v>
      </c>
      <c r="E105" s="2715"/>
      <c r="F105" s="2716"/>
      <c r="G105" s="2717"/>
      <c r="H105" s="2718"/>
      <c r="I105" s="2719"/>
      <c r="J105" s="2720"/>
      <c r="K105" s="2721"/>
    </row>
    <row r="106" ht="25.5" customHeight="1">
      <c r="A106" s="2722" t="s">
        <v>162</v>
      </c>
      <c r="B106" s="2723" t="s">
        <v>163</v>
      </c>
      <c r="C106" s="2724" t="s">
        <v>26</v>
      </c>
      <c r="D106" s="2725">
        <v>0</v>
      </c>
      <c r="E106" s="2726"/>
      <c r="F106" s="2727"/>
      <c r="G106" s="2728"/>
      <c r="H106" s="2729"/>
      <c r="I106" s="2730"/>
      <c r="J106" s="2731"/>
      <c r="K106" s="2732"/>
    </row>
    <row r="107" ht="25.5" customHeight="1">
      <c r="A107" s="2733"/>
      <c r="B107" s="2734"/>
      <c r="C107" s="2735" t="s">
        <v>164</v>
      </c>
      <c r="D107" s="2736">
        <v>0</v>
      </c>
      <c r="E107" s="2737"/>
      <c r="F107" s="2738"/>
      <c r="G107" s="2739"/>
      <c r="H107" s="2740"/>
      <c r="I107" s="2741"/>
      <c r="J107" s="2742"/>
      <c r="K107" s="2743"/>
    </row>
    <row r="108" ht="25.5" customHeight="1">
      <c r="A108" s="2744"/>
      <c r="B108" s="2745"/>
      <c r="C108" s="2746" t="s">
        <v>106</v>
      </c>
      <c r="D108" s="2725">
        <v>0</v>
      </c>
      <c r="E108" s="2747"/>
      <c r="F108" s="2748"/>
      <c r="G108" s="2749"/>
      <c r="H108" s="2750"/>
      <c r="I108" s="2751"/>
      <c r="J108" s="2752"/>
      <c r="K108" s="2753"/>
    </row>
    <row r="109" ht="25.5" customHeight="1">
      <c r="A109" s="2754"/>
      <c r="B109" s="2755"/>
      <c r="C109" s="2756" t="s">
        <v>164</v>
      </c>
      <c r="D109" s="2757">
        <v>0</v>
      </c>
      <c r="E109" s="2758"/>
      <c r="F109" s="2759"/>
      <c r="G109" s="2760"/>
      <c r="H109" s="2761"/>
      <c r="I109" s="2762"/>
      <c r="J109" s="2763"/>
      <c r="K109" s="2764"/>
    </row>
    <row r="110" ht="25.5" customHeight="1">
      <c r="A110" s="2765"/>
      <c r="B110" s="2766"/>
      <c r="C110" s="2767" t="s">
        <v>107</v>
      </c>
      <c r="D110" s="2060">
        <f>D108-D106</f>
        <v>0</v>
      </c>
      <c r="E110" s="2768"/>
      <c r="F110" s="2769"/>
      <c r="G110" s="2770"/>
      <c r="H110" s="2771"/>
      <c r="I110" s="2772"/>
      <c r="J110" s="2773"/>
      <c r="K110" s="2774"/>
    </row>
    <row r="111" ht="25.5" customHeight="1">
      <c r="A111" s="2775"/>
      <c r="B111" s="2776"/>
      <c r="C111" s="2777" t="s">
        <v>108</v>
      </c>
      <c r="D111" s="2060">
        <f>IF(D106=0,0,D110/D106*100)</f>
        <v>0</v>
      </c>
      <c r="E111" s="2778" t="s">
        <v>22</v>
      </c>
      <c r="F111" s="2779">
        <v>0</v>
      </c>
      <c r="G111" s="2780">
        <v>20</v>
      </c>
      <c r="H111" s="2781" t="s">
        <v>23</v>
      </c>
      <c r="I111" s="2782"/>
      <c r="J111" s="2783"/>
      <c r="K111" s="2784"/>
    </row>
    <row r="112" ht="25.5" customHeight="1">
      <c r="A112" s="2785" t="s">
        <v>165</v>
      </c>
      <c r="B112" s="2786" t="s">
        <v>166</v>
      </c>
      <c r="C112" s="2787" t="s">
        <v>26</v>
      </c>
      <c r="D112" s="443">
        <v>0</v>
      </c>
      <c r="E112" s="2788"/>
      <c r="F112" s="2789"/>
      <c r="G112" s="2790"/>
      <c r="H112" s="2791"/>
      <c r="I112" s="2792"/>
      <c r="J112" s="2793"/>
      <c r="K112" s="2794"/>
    </row>
    <row r="113" ht="25.5" customHeight="1">
      <c r="A113" s="2795"/>
      <c r="B113" s="2796"/>
      <c r="C113" s="2797" t="s">
        <v>106</v>
      </c>
      <c r="D113" s="411">
        <v>0</v>
      </c>
      <c r="E113" s="2798"/>
      <c r="F113" s="2799"/>
      <c r="G113" s="2800"/>
      <c r="H113" s="2801"/>
      <c r="I113" s="2802"/>
      <c r="J113" s="2803"/>
      <c r="K113" s="2804"/>
    </row>
    <row r="114" ht="25.5" customHeight="1">
      <c r="A114" s="2805"/>
      <c r="B114" s="2806"/>
      <c r="C114" s="2807" t="s">
        <v>107</v>
      </c>
      <c r="D114" s="411">
        <f>D113-D112</f>
        <v>0</v>
      </c>
      <c r="E114" s="2808"/>
      <c r="F114" s="2809"/>
      <c r="G114" s="2810"/>
      <c r="H114" s="2811"/>
      <c r="I114" s="2812"/>
      <c r="J114" s="2813"/>
      <c r="K114" s="2814"/>
    </row>
    <row r="115" ht="25.5" customHeight="1">
      <c r="A115" s="2815"/>
      <c r="B115" s="2816"/>
      <c r="C115" s="2817" t="s">
        <v>108</v>
      </c>
      <c r="D115" s="411">
        <f>IF(D112=0,0,D114/D112*100)</f>
        <v>0</v>
      </c>
      <c r="E115" s="2818" t="s">
        <v>22</v>
      </c>
      <c r="F115" s="2819">
        <v>0</v>
      </c>
      <c r="G115" s="2820">
        <v>20</v>
      </c>
      <c r="H115" s="2821" t="s">
        <v>23</v>
      </c>
      <c r="I115" s="2822"/>
      <c r="J115" s="2823"/>
      <c r="K115" s="2824"/>
    </row>
    <row r="116" ht="25.5" customHeight="1">
      <c r="A116" s="2825" t="s">
        <v>167</v>
      </c>
      <c r="B116" s="2826" t="s">
        <v>168</v>
      </c>
      <c r="C116" s="2827" t="s">
        <v>26</v>
      </c>
      <c r="D116" s="411">
        <v>0</v>
      </c>
      <c r="E116" s="2828" t="s">
        <v>22</v>
      </c>
      <c r="F116" s="2829">
        <v>0</v>
      </c>
      <c r="G116" s="2830">
        <v>0</v>
      </c>
      <c r="H116" s="2831" t="s">
        <v>23</v>
      </c>
      <c r="I116" s="2832"/>
      <c r="J116" s="2833"/>
      <c r="K116" s="2834"/>
    </row>
    <row r="117" ht="25.5" customHeight="1">
      <c r="A117" s="2835"/>
      <c r="B117" s="2836"/>
      <c r="C117" s="2837" t="s">
        <v>106</v>
      </c>
      <c r="D117" s="411">
        <v>0</v>
      </c>
      <c r="E117" s="2838"/>
      <c r="F117" s="2839"/>
      <c r="G117" s="2840"/>
      <c r="H117" s="2841"/>
      <c r="I117" s="2842"/>
      <c r="J117" s="2843"/>
      <c r="K117" s="2844"/>
    </row>
    <row r="118" ht="25.5" customHeight="1">
      <c r="A118" s="2845"/>
      <c r="B118" s="2846"/>
      <c r="C118" s="2847" t="s">
        <v>107</v>
      </c>
      <c r="D118" s="411">
        <f>D117-D116</f>
        <v>0</v>
      </c>
      <c r="E118" s="2848"/>
      <c r="F118" s="2849"/>
      <c r="G118" s="2850"/>
      <c r="H118" s="2851"/>
      <c r="I118" s="2852"/>
      <c r="J118" s="2853"/>
      <c r="K118" s="2854"/>
    </row>
    <row r="119" ht="25.5" customHeight="1">
      <c r="A119" s="2855"/>
      <c r="B119" s="2856"/>
      <c r="C119" s="2857" t="s">
        <v>108</v>
      </c>
      <c r="D119" s="411">
        <f>IF(D116=0,0,D118/D116*100)</f>
        <v>0</v>
      </c>
      <c r="E119" s="2858"/>
      <c r="F119" s="2859"/>
      <c r="G119" s="2860"/>
      <c r="H119" s="2861"/>
      <c r="I119" s="2862"/>
      <c r="J119" s="2863"/>
      <c r="K119" s="2864"/>
    </row>
    <row r="120" ht="25.5" customHeight="1">
      <c r="A120" s="2865" t="s">
        <v>169</v>
      </c>
      <c r="B120" s="2866" t="s">
        <v>170</v>
      </c>
      <c r="C120" s="2867" t="s">
        <v>26</v>
      </c>
      <c r="D120" s="411">
        <f>IF(D181=0,0,D116/D181)</f>
        <v>0</v>
      </c>
      <c r="E120" s="2868"/>
      <c r="F120" s="2869"/>
      <c r="G120" s="2870"/>
      <c r="H120" s="2871"/>
      <c r="I120" s="2872"/>
      <c r="J120" s="2873"/>
      <c r="K120" s="2874"/>
    </row>
    <row r="121" ht="25.5" customHeight="1">
      <c r="A121" s="2875"/>
      <c r="B121" s="2876"/>
      <c r="C121" s="2877" t="s">
        <v>106</v>
      </c>
      <c r="D121" s="411">
        <f>IF(D182=0,0,D117/D182)</f>
        <v>0</v>
      </c>
      <c r="E121" s="2878"/>
      <c r="F121" s="2879"/>
      <c r="G121" s="2880"/>
      <c r="H121" s="2881"/>
      <c r="I121" s="2882"/>
      <c r="J121" s="2883"/>
      <c r="K121" s="2884"/>
    </row>
    <row r="122" ht="25.5" customHeight="1">
      <c r="A122" s="2885"/>
      <c r="B122" s="2886"/>
      <c r="C122" s="2887" t="s">
        <v>107</v>
      </c>
      <c r="D122" s="411">
        <f>D121-D120</f>
        <v>0</v>
      </c>
      <c r="E122" s="2888"/>
      <c r="F122" s="2889"/>
      <c r="G122" s="2890"/>
      <c r="H122" s="2891"/>
      <c r="I122" s="2892"/>
      <c r="J122" s="2893"/>
      <c r="K122" s="2894"/>
    </row>
    <row r="123" ht="25.5" customHeight="1">
      <c r="A123" s="2895"/>
      <c r="B123" s="2896"/>
      <c r="C123" s="2897" t="s">
        <v>108</v>
      </c>
      <c r="D123" s="432">
        <f>IF(D120=0,0,D122/D120*100)</f>
        <v>0</v>
      </c>
      <c r="E123" s="2898" t="s">
        <v>22</v>
      </c>
      <c r="F123" s="2899">
        <v>0</v>
      </c>
      <c r="G123" s="2900">
        <v>5</v>
      </c>
      <c r="H123" s="2901" t="s">
        <v>23</v>
      </c>
      <c r="I123" s="2902"/>
      <c r="J123" s="2903"/>
      <c r="K123" s="2904"/>
    </row>
    <row r="124" ht="25.5" customHeight="1">
      <c r="A124" s="2905" t="s">
        <v>171</v>
      </c>
      <c r="B124" s="2906" t="s">
        <v>172</v>
      </c>
      <c r="C124" s="2907" t="s">
        <v>26</v>
      </c>
      <c r="D124" s="443">
        <v>0</v>
      </c>
      <c r="E124" s="2908" t="s">
        <v>22</v>
      </c>
      <c r="F124" s="2909">
        <v>0</v>
      </c>
      <c r="G124" s="2910">
        <v>0</v>
      </c>
      <c r="H124" s="2911" t="s">
        <v>23</v>
      </c>
      <c r="I124" s="2912"/>
      <c r="J124" s="2913"/>
      <c r="K124" s="2914"/>
    </row>
    <row r="125" ht="25.5" customHeight="1">
      <c r="A125" s="2915"/>
      <c r="B125" s="2916"/>
      <c r="C125" s="2917" t="s">
        <v>106</v>
      </c>
      <c r="D125" s="411">
        <v>0</v>
      </c>
      <c r="E125" s="2918" t="s">
        <v>22</v>
      </c>
      <c r="F125" s="2919">
        <v>0</v>
      </c>
      <c r="G125" s="2920">
        <v>0</v>
      </c>
      <c r="H125" s="2921" t="s">
        <v>23</v>
      </c>
      <c r="I125" s="2922"/>
      <c r="J125" s="2923"/>
      <c r="K125" s="2924"/>
    </row>
    <row r="126" ht="25.5" customHeight="1">
      <c r="A126" s="2925"/>
      <c r="B126" s="2926"/>
      <c r="C126" s="2927" t="s">
        <v>107</v>
      </c>
      <c r="D126" s="411">
        <f>D125-D124</f>
        <v>0</v>
      </c>
      <c r="E126" s="2928"/>
      <c r="F126" s="2929"/>
      <c r="G126" s="2930"/>
      <c r="H126" s="2931"/>
      <c r="I126" s="2932"/>
      <c r="J126" s="2933"/>
      <c r="K126" s="2934"/>
    </row>
    <row r="127" ht="25.5" customHeight="1">
      <c r="A127" s="2935"/>
      <c r="B127" s="2936"/>
      <c r="C127" s="2937" t="s">
        <v>108</v>
      </c>
      <c r="D127" s="411">
        <f>IF(D124=0,0,D125/D124-1)*100</f>
        <v>0</v>
      </c>
      <c r="E127" s="2938"/>
      <c r="F127" s="2939"/>
      <c r="G127" s="2940"/>
      <c r="H127" s="2941"/>
      <c r="I127" s="2942"/>
      <c r="J127" s="2943"/>
      <c r="K127" s="2944"/>
    </row>
    <row r="128" ht="25.5" customHeight="1">
      <c r="A128" s="2945" t="s">
        <v>173</v>
      </c>
      <c r="B128" s="2946" t="s">
        <v>174</v>
      </c>
      <c r="C128" s="2947" t="s">
        <v>26</v>
      </c>
      <c r="D128" s="411">
        <v>0</v>
      </c>
      <c r="E128" s="2948"/>
      <c r="F128" s="2949"/>
      <c r="G128" s="2950"/>
      <c r="H128" s="2951"/>
      <c r="I128" s="2952"/>
      <c r="J128" s="2953"/>
      <c r="K128" s="2954"/>
    </row>
    <row r="129" ht="25.5" customHeight="1">
      <c r="A129" s="2955"/>
      <c r="B129" s="2956"/>
      <c r="C129" s="2957" t="s">
        <v>106</v>
      </c>
      <c r="D129" s="411">
        <v>0</v>
      </c>
      <c r="E129" s="2958"/>
      <c r="F129" s="2959"/>
      <c r="G129" s="2960"/>
      <c r="H129" s="2961"/>
      <c r="I129" s="2962"/>
      <c r="J129" s="2963"/>
      <c r="K129" s="2964"/>
    </row>
    <row r="130" ht="25.5" customHeight="1">
      <c r="A130" s="2965"/>
      <c r="B130" s="2966"/>
      <c r="C130" s="2967" t="s">
        <v>107</v>
      </c>
      <c r="D130" s="411">
        <f>D129-D128</f>
        <v>0</v>
      </c>
      <c r="E130" s="2968"/>
      <c r="F130" s="2969"/>
      <c r="G130" s="2970"/>
      <c r="H130" s="2971"/>
      <c r="I130" s="2972"/>
      <c r="J130" s="2973"/>
      <c r="K130" s="2974"/>
    </row>
    <row r="131" ht="25.5" customHeight="1">
      <c r="A131" s="2975"/>
      <c r="B131" s="2976"/>
      <c r="C131" s="2977" t="s">
        <v>108</v>
      </c>
      <c r="D131" s="411">
        <f>IF(D128=0,0,D129/D128-1)*100</f>
        <v>0</v>
      </c>
      <c r="E131" s="2978" t="s">
        <v>22</v>
      </c>
      <c r="F131" s="2979">
        <v>-30</v>
      </c>
      <c r="G131" s="2980">
        <v>30</v>
      </c>
      <c r="H131" s="2981" t="s">
        <v>23</v>
      </c>
      <c r="I131" s="2982"/>
      <c r="J131" s="2983"/>
      <c r="K131" s="2984"/>
    </row>
    <row r="132" ht="25.5" customHeight="1">
      <c r="A132" s="2985" t="s">
        <v>175</v>
      </c>
      <c r="B132" s="2986"/>
      <c r="C132" s="2987"/>
      <c r="D132" s="2988"/>
      <c r="E132" s="2989"/>
      <c r="F132" s="2990"/>
      <c r="G132" s="2991"/>
      <c r="H132" s="2992"/>
      <c r="I132" s="2993"/>
      <c r="J132" s="2994"/>
      <c r="K132" s="2995"/>
    </row>
    <row r="133" ht="25.5" customHeight="1">
      <c r="A133" s="2996" t="s">
        <v>176</v>
      </c>
      <c r="B133" s="2997" t="s">
        <v>122</v>
      </c>
      <c r="C133" s="2998" t="s">
        <v>26</v>
      </c>
      <c r="D133" s="411">
        <v>0</v>
      </c>
      <c r="E133" s="2999" t="s">
        <v>22</v>
      </c>
      <c r="F133" s="3000">
        <v>0</v>
      </c>
      <c r="G133" s="3001"/>
      <c r="H133" s="3002" t="s">
        <v>23</v>
      </c>
      <c r="I133" s="3003"/>
      <c r="J133" s="3004"/>
      <c r="K133" s="3005"/>
    </row>
    <row r="134" ht="25.5" customHeight="1">
      <c r="A134" s="3006"/>
      <c r="B134" s="3007"/>
      <c r="C134" s="3008" t="s">
        <v>106</v>
      </c>
      <c r="D134" s="411">
        <v>0</v>
      </c>
      <c r="E134" s="3009" t="s">
        <v>22</v>
      </c>
      <c r="F134" s="3010">
        <v>0</v>
      </c>
      <c r="G134" s="3011"/>
      <c r="H134" s="3012" t="s">
        <v>23</v>
      </c>
      <c r="I134" s="3013"/>
      <c r="J134" s="3014"/>
      <c r="K134" s="3015"/>
    </row>
    <row r="135" ht="25.5" customHeight="1">
      <c r="A135" s="3016"/>
      <c r="B135" s="3017"/>
      <c r="C135" s="3018" t="s">
        <v>107</v>
      </c>
      <c r="D135" s="411">
        <f>D134-D133</f>
        <v>0</v>
      </c>
      <c r="E135" s="3019"/>
      <c r="F135" s="3020"/>
      <c r="G135" s="3021"/>
      <c r="H135" s="3022"/>
      <c r="I135" s="3023"/>
      <c r="J135" s="3024"/>
      <c r="K135" s="3025"/>
    </row>
    <row r="136" ht="25.5" customHeight="1">
      <c r="A136" s="3026"/>
      <c r="B136" s="3027"/>
      <c r="C136" s="3028" t="s">
        <v>108</v>
      </c>
      <c r="D136" s="411">
        <f>IF(D133=0,0,D134/D133-1)*100</f>
        <v>0</v>
      </c>
      <c r="E136" s="3029"/>
      <c r="F136" s="3030"/>
      <c r="G136" s="3031"/>
      <c r="H136" s="3032"/>
      <c r="I136" s="3033"/>
      <c r="J136" s="3034"/>
      <c r="K136" s="3035"/>
    </row>
    <row r="137" ht="25.5" customHeight="1">
      <c r="A137" s="3036" t="s">
        <v>177</v>
      </c>
      <c r="B137" s="3037" t="s">
        <v>122</v>
      </c>
      <c r="C137" s="3038" t="s">
        <v>26</v>
      </c>
      <c r="D137" s="411">
        <v>0</v>
      </c>
      <c r="E137" s="3039" t="s">
        <v>22</v>
      </c>
      <c r="F137" s="3040">
        <v>0</v>
      </c>
      <c r="G137" s="3041"/>
      <c r="H137" s="3042" t="s">
        <v>23</v>
      </c>
      <c r="I137" s="3043"/>
      <c r="J137" s="3044"/>
      <c r="K137" s="3045"/>
    </row>
    <row r="138" ht="25.5" customHeight="1">
      <c r="A138" s="3046"/>
      <c r="B138" s="3047"/>
      <c r="C138" s="3048" t="s">
        <v>106</v>
      </c>
      <c r="D138" s="411">
        <v>0</v>
      </c>
      <c r="E138" s="3049" t="s">
        <v>22</v>
      </c>
      <c r="F138" s="3050">
        <v>0</v>
      </c>
      <c r="G138" s="3051"/>
      <c r="H138" s="3052" t="s">
        <v>23</v>
      </c>
      <c r="I138" s="3053"/>
      <c r="J138" s="3054"/>
      <c r="K138" s="3055"/>
    </row>
    <row r="139" ht="25.5" customHeight="1">
      <c r="A139" s="3056"/>
      <c r="B139" s="3057"/>
      <c r="C139" s="3058" t="s">
        <v>107</v>
      </c>
      <c r="D139" s="411">
        <f>D138-D137</f>
        <v>0</v>
      </c>
      <c r="E139" s="3059"/>
      <c r="F139" s="3060"/>
      <c r="G139" s="3061"/>
      <c r="H139" s="3062"/>
      <c r="I139" s="3063"/>
      <c r="J139" s="3064"/>
      <c r="K139" s="3065"/>
    </row>
    <row r="140" ht="25.5" customHeight="1">
      <c r="A140" s="3066"/>
      <c r="B140" s="3067"/>
      <c r="C140" s="3068" t="s">
        <v>108</v>
      </c>
      <c r="D140" s="411">
        <f>IF(D137=0,0,D138/D137-1)*100</f>
        <v>0</v>
      </c>
      <c r="E140" s="3069"/>
      <c r="F140" s="3070"/>
      <c r="G140" s="3071"/>
      <c r="H140" s="3072"/>
      <c r="I140" s="3073"/>
      <c r="J140" s="3074"/>
      <c r="K140" s="3075"/>
    </row>
    <row r="141" ht="25.5" customHeight="1">
      <c r="A141" s="3076" t="s">
        <v>178</v>
      </c>
      <c r="B141" s="3077" t="s">
        <v>179</v>
      </c>
      <c r="C141" s="3078" t="s">
        <v>26</v>
      </c>
      <c r="D141" s="411">
        <v>0</v>
      </c>
      <c r="E141" s="3079" t="s">
        <v>22</v>
      </c>
      <c r="F141" s="3080">
        <v>6</v>
      </c>
      <c r="G141" s="3081"/>
      <c r="H141" s="3082" t="s">
        <v>23</v>
      </c>
      <c r="I141" s="3083"/>
      <c r="J141" s="3084"/>
      <c r="K141" s="3085"/>
    </row>
    <row r="142" ht="25.5" customHeight="1">
      <c r="A142" s="3086"/>
      <c r="B142" s="3087"/>
      <c r="C142" s="3088" t="s">
        <v>106</v>
      </c>
      <c r="D142" s="411">
        <v>0</v>
      </c>
      <c r="E142" s="3089" t="s">
        <v>22</v>
      </c>
      <c r="F142" s="3090">
        <v>6</v>
      </c>
      <c r="G142" s="3091"/>
      <c r="H142" s="3092" t="s">
        <v>23</v>
      </c>
      <c r="I142" s="3093"/>
      <c r="J142" s="3094"/>
      <c r="K142" s="3095"/>
    </row>
    <row r="143" ht="25.5" customHeight="1">
      <c r="A143" s="3096"/>
      <c r="B143" s="3097"/>
      <c r="C143" s="3098" t="s">
        <v>107</v>
      </c>
      <c r="D143" s="411">
        <f>D142-D141</f>
        <v>0</v>
      </c>
      <c r="E143" s="3099"/>
      <c r="F143" s="3100"/>
      <c r="G143" s="3101"/>
      <c r="H143" s="3102"/>
      <c r="I143" s="3103"/>
      <c r="J143" s="3104"/>
      <c r="K143" s="3105"/>
    </row>
    <row r="144" ht="25.5" customHeight="1">
      <c r="A144" s="3106"/>
      <c r="B144" s="3107"/>
      <c r="C144" s="3108" t="s">
        <v>108</v>
      </c>
      <c r="D144" s="411">
        <f>IF(D141=0,0,D142/D141-1)*100</f>
        <v>0</v>
      </c>
      <c r="E144" s="3109"/>
      <c r="F144" s="3110"/>
      <c r="G144" s="3111"/>
      <c r="H144" s="3112"/>
      <c r="I144" s="3113"/>
      <c r="J144" s="3114"/>
      <c r="K144" s="3115"/>
    </row>
    <row r="145" ht="25.5" customHeight="1">
      <c r="A145" s="3116" t="s">
        <v>180</v>
      </c>
      <c r="B145" s="3117"/>
      <c r="C145" s="3118"/>
      <c r="D145" s="3119"/>
      <c r="E145" s="3120"/>
      <c r="F145" s="3121"/>
      <c r="G145" s="3122"/>
      <c r="H145" s="3123"/>
      <c r="I145" s="3124"/>
      <c r="J145" s="3125"/>
      <c r="K145" s="3126"/>
    </row>
    <row r="146" ht="25.5" customHeight="1">
      <c r="A146" s="3127" t="s">
        <v>181</v>
      </c>
      <c r="B146" s="3128" t="s">
        <v>61</v>
      </c>
      <c r="C146" s="3129" t="s">
        <v>26</v>
      </c>
      <c r="D146" s="860">
        <v>0</v>
      </c>
      <c r="E146" s="3130"/>
      <c r="F146" s="3131"/>
      <c r="G146" s="3132"/>
      <c r="H146" s="3133"/>
      <c r="I146" s="3134"/>
      <c r="J146" s="3135"/>
      <c r="K146" s="3136"/>
    </row>
    <row r="147" ht="25.5" customHeight="1">
      <c r="A147" s="3137"/>
      <c r="B147" s="3138"/>
      <c r="C147" s="3139" t="s">
        <v>106</v>
      </c>
      <c r="D147" s="860">
        <v>0</v>
      </c>
      <c r="E147" s="3140"/>
      <c r="F147" s="3141"/>
      <c r="G147" s="3142"/>
      <c r="H147" s="3143"/>
      <c r="I147" s="3144"/>
      <c r="J147" s="3145"/>
      <c r="K147" s="3146"/>
    </row>
    <row r="148" ht="25.5" customHeight="1">
      <c r="A148" s="3147"/>
      <c r="B148" s="3148"/>
      <c r="C148" s="3149" t="s">
        <v>107</v>
      </c>
      <c r="D148" s="411">
        <f>D147-D146</f>
        <v>0</v>
      </c>
      <c r="E148" s="3150"/>
      <c r="F148" s="3151"/>
      <c r="G148" s="3152"/>
      <c r="H148" s="3153"/>
      <c r="I148" s="3154"/>
      <c r="J148" s="3155"/>
      <c r="K148" s="3156"/>
    </row>
    <row r="149" ht="25.5" customHeight="1">
      <c r="A149" s="3157"/>
      <c r="B149" s="3158"/>
      <c r="C149" s="3159" t="s">
        <v>108</v>
      </c>
      <c r="D149" s="411">
        <f>IF(D146=0,0,D147/D146-1)*100</f>
        <v>0</v>
      </c>
      <c r="E149" s="3160" t="s">
        <v>22</v>
      </c>
      <c r="F149" s="3161">
        <v>0</v>
      </c>
      <c r="G149" s="3162">
        <v>10</v>
      </c>
      <c r="H149" s="3163" t="s">
        <v>23</v>
      </c>
      <c r="I149" s="3164"/>
      <c r="J149" s="3165"/>
      <c r="K149" s="3166"/>
    </row>
    <row r="150" ht="25.5" customHeight="1">
      <c r="A150" s="3167" t="s">
        <v>182</v>
      </c>
      <c r="B150" s="3168" t="s">
        <v>183</v>
      </c>
      <c r="C150" s="3169" t="s">
        <v>26</v>
      </c>
      <c r="D150" s="860">
        <v>0</v>
      </c>
      <c r="E150" s="3170"/>
      <c r="F150" s="3171"/>
      <c r="G150" s="3172"/>
      <c r="H150" s="3173"/>
      <c r="I150" s="3174"/>
      <c r="J150" s="3175"/>
      <c r="K150" s="3176"/>
    </row>
    <row r="151" ht="25.5" customHeight="1">
      <c r="A151" s="3177"/>
      <c r="B151" s="3178"/>
      <c r="C151" s="3179" t="s">
        <v>106</v>
      </c>
      <c r="D151" s="860">
        <v>0</v>
      </c>
      <c r="E151" s="3180"/>
      <c r="F151" s="3181"/>
      <c r="G151" s="3182"/>
      <c r="H151" s="3183"/>
      <c r="I151" s="3184"/>
      <c r="J151" s="3185"/>
      <c r="K151" s="3186"/>
    </row>
    <row r="152" ht="25.5" customHeight="1">
      <c r="A152" s="3187"/>
      <c r="B152" s="3188"/>
      <c r="C152" s="3189" t="s">
        <v>107</v>
      </c>
      <c r="D152" s="860">
        <f>D151-D150</f>
        <v>0</v>
      </c>
      <c r="E152" s="3190"/>
      <c r="F152" s="3191"/>
      <c r="G152" s="3192"/>
      <c r="H152" s="3193"/>
      <c r="I152" s="3194"/>
      <c r="J152" s="3195"/>
      <c r="K152" s="3196"/>
    </row>
    <row r="153" ht="25.5" customHeight="1">
      <c r="A153" s="3197"/>
      <c r="B153" s="3198"/>
      <c r="C153" s="3199" t="s">
        <v>108</v>
      </c>
      <c r="D153" s="411">
        <f>IF(D150=0,0,D152/D150)*100</f>
        <v>0</v>
      </c>
      <c r="E153" s="3200" t="s">
        <v>22</v>
      </c>
      <c r="F153" s="3201">
        <v>0</v>
      </c>
      <c r="G153" s="3202">
        <v>10</v>
      </c>
      <c r="H153" s="3203" t="s">
        <v>23</v>
      </c>
      <c r="I153" s="3204"/>
      <c r="J153" s="3205"/>
      <c r="K153" s="3206"/>
    </row>
    <row r="154" ht="25.5" customHeight="1">
      <c r="A154" s="3207" t="s">
        <v>184</v>
      </c>
      <c r="B154" s="3208" t="s">
        <v>65</v>
      </c>
      <c r="C154" s="3209" t="s">
        <v>26</v>
      </c>
      <c r="D154" s="860">
        <v>0</v>
      </c>
      <c r="E154" s="3210"/>
      <c r="F154" s="3211"/>
      <c r="G154" s="3212"/>
      <c r="H154" s="3213"/>
      <c r="I154" s="3214"/>
      <c r="J154" s="3215"/>
      <c r="K154" s="3216"/>
    </row>
    <row r="155" ht="25.5" customHeight="1">
      <c r="A155" s="3217"/>
      <c r="B155" s="3218"/>
      <c r="C155" s="3219" t="s">
        <v>106</v>
      </c>
      <c r="D155" s="860">
        <v>0</v>
      </c>
      <c r="E155" s="3220"/>
      <c r="F155" s="3221"/>
      <c r="G155" s="3222"/>
      <c r="H155" s="3223"/>
      <c r="I155" s="3224"/>
      <c r="J155" s="3225"/>
      <c r="K155" s="3226"/>
    </row>
    <row r="156" ht="25.5" customHeight="1">
      <c r="A156" s="3227"/>
      <c r="B156" s="3228"/>
      <c r="C156" s="3229" t="s">
        <v>107</v>
      </c>
      <c r="D156" s="860">
        <f>D155-D154</f>
        <v>0</v>
      </c>
      <c r="E156" s="3230"/>
      <c r="F156" s="3231"/>
      <c r="G156" s="3232"/>
      <c r="H156" s="3233"/>
      <c r="I156" s="3234"/>
      <c r="J156" s="3235"/>
      <c r="K156" s="3236"/>
    </row>
    <row r="157" ht="25.5" customHeight="1">
      <c r="A157" s="3237"/>
      <c r="B157" s="3238"/>
      <c r="C157" s="3239" t="s">
        <v>108</v>
      </c>
      <c r="D157" s="411">
        <f>IF(D154=0,0,D155/D154-1)*100</f>
        <v>0</v>
      </c>
      <c r="E157" s="3240" t="s">
        <v>22</v>
      </c>
      <c r="F157" s="3241">
        <v>0</v>
      </c>
      <c r="G157" s="3242">
        <v>10</v>
      </c>
      <c r="H157" s="3243" t="s">
        <v>23</v>
      </c>
      <c r="I157" s="3244"/>
      <c r="J157" s="3245"/>
      <c r="K157" s="3246"/>
    </row>
    <row r="158" ht="25.5" customHeight="1">
      <c r="A158" s="3247" t="s">
        <v>185</v>
      </c>
      <c r="B158" s="3248" t="s">
        <v>186</v>
      </c>
      <c r="C158" s="3249" t="s">
        <v>26</v>
      </c>
      <c r="D158" s="860">
        <f>D150-D154</f>
        <v>0</v>
      </c>
      <c r="E158" s="3250"/>
      <c r="F158" s="3251"/>
      <c r="G158" s="3252"/>
      <c r="H158" s="3253"/>
      <c r="I158" s="3254"/>
      <c r="J158" s="3255"/>
      <c r="K158" s="3256"/>
    </row>
    <row r="159" ht="25.5" customHeight="1">
      <c r="A159" s="3257"/>
      <c r="B159" s="3258"/>
      <c r="C159" s="3259" t="s">
        <v>106</v>
      </c>
      <c r="D159" s="860">
        <f>D151-D155</f>
        <v>0</v>
      </c>
      <c r="E159" s="3260"/>
      <c r="F159" s="3261"/>
      <c r="G159" s="3262"/>
      <c r="H159" s="3263"/>
      <c r="I159" s="3264"/>
      <c r="J159" s="3265"/>
      <c r="K159" s="3266"/>
    </row>
    <row r="160" ht="25.5" customHeight="1">
      <c r="A160" s="3267"/>
      <c r="B160" s="3268"/>
      <c r="C160" s="3269" t="s">
        <v>107</v>
      </c>
      <c r="D160" s="860">
        <f>D159-D158</f>
        <v>0</v>
      </c>
      <c r="E160" s="3270"/>
      <c r="F160" s="3271"/>
      <c r="G160" s="3272"/>
      <c r="H160" s="3273"/>
      <c r="I160" s="3274"/>
      <c r="J160" s="3275"/>
      <c r="K160" s="3276"/>
    </row>
    <row r="161" ht="25.5" customHeight="1">
      <c r="A161" s="3277"/>
      <c r="B161" s="3278"/>
      <c r="C161" s="3279" t="s">
        <v>108</v>
      </c>
      <c r="D161" s="411">
        <f>IF(D158=0,0,D159/D158-1)*100</f>
        <v>0</v>
      </c>
      <c r="E161" s="3280" t="s">
        <v>22</v>
      </c>
      <c r="F161" s="3281">
        <v>0</v>
      </c>
      <c r="G161" s="3282">
        <v>10</v>
      </c>
      <c r="H161" s="3283" t="s">
        <v>23</v>
      </c>
      <c r="I161" s="3284"/>
      <c r="J161" s="3285"/>
      <c r="K161" s="3286"/>
    </row>
    <row r="162" ht="25.5" customHeight="1">
      <c r="A162" s="3287" t="s">
        <v>187</v>
      </c>
      <c r="B162" s="3288" t="s">
        <v>188</v>
      </c>
      <c r="C162" s="3289" t="s">
        <v>26</v>
      </c>
      <c r="D162" s="411">
        <f>IF(D150=0,0,D158/D150*100)</f>
        <v>0</v>
      </c>
      <c r="E162" s="3290" t="s">
        <v>22</v>
      </c>
      <c r="F162" s="3291">
        <v>50</v>
      </c>
      <c r="G162" s="3292">
        <v>100</v>
      </c>
      <c r="H162" s="3293" t="s">
        <v>23</v>
      </c>
      <c r="I162" s="3294"/>
      <c r="J162" s="3295"/>
      <c r="K162" s="3296"/>
    </row>
    <row r="163" ht="25.5" customHeight="1">
      <c r="A163" s="3297"/>
      <c r="B163" s="3298"/>
      <c r="C163" s="3299" t="s">
        <v>106</v>
      </c>
      <c r="D163" s="411">
        <f>IF(D151=0,0,D159/D151*100)</f>
        <v>0</v>
      </c>
      <c r="E163" s="3300" t="s">
        <v>22</v>
      </c>
      <c r="F163" s="3301">
        <v>50</v>
      </c>
      <c r="G163" s="3302">
        <v>100</v>
      </c>
      <c r="H163" s="3303" t="s">
        <v>23</v>
      </c>
      <c r="I163" s="3304"/>
      <c r="J163" s="3305"/>
      <c r="K163" s="3306"/>
    </row>
    <row r="164" ht="25.5" customHeight="1">
      <c r="A164" s="3307"/>
      <c r="B164" s="3308"/>
      <c r="C164" s="3309" t="s">
        <v>107</v>
      </c>
      <c r="D164" s="411">
        <f>D163-D162</f>
        <v>0</v>
      </c>
      <c r="E164" s="3310" t="s">
        <v>22</v>
      </c>
      <c r="F164" s="3311">
        <v>0</v>
      </c>
      <c r="G164" s="3312">
        <v>50</v>
      </c>
      <c r="H164" s="3313" t="s">
        <v>23</v>
      </c>
      <c r="I164" s="3314"/>
      <c r="J164" s="3315"/>
      <c r="K164" s="3316"/>
    </row>
    <row r="165" ht="25.5" customHeight="1">
      <c r="A165" s="3317" t="s">
        <v>189</v>
      </c>
      <c r="B165" s="3318" t="s">
        <v>190</v>
      </c>
      <c r="C165" s="3319" t="s">
        <v>26</v>
      </c>
      <c r="D165" s="860">
        <v>0</v>
      </c>
      <c r="E165" s="3320"/>
      <c r="F165" s="3321"/>
      <c r="G165" s="3322"/>
      <c r="H165" s="3323"/>
      <c r="I165" s="3324"/>
      <c r="J165" s="3325"/>
      <c r="K165" s="3326"/>
    </row>
    <row r="166" ht="25.5" customHeight="1">
      <c r="A166" s="3327"/>
      <c r="B166" s="3328"/>
      <c r="C166" s="3329" t="s">
        <v>106</v>
      </c>
      <c r="D166" s="860">
        <v>0</v>
      </c>
      <c r="E166" s="3330"/>
      <c r="F166" s="3331"/>
      <c r="G166" s="3332"/>
      <c r="H166" s="3333"/>
      <c r="I166" s="3334"/>
      <c r="J166" s="3335"/>
      <c r="K166" s="3336"/>
    </row>
    <row r="167" ht="25.5" customHeight="1">
      <c r="A167" s="3337"/>
      <c r="B167" s="3338"/>
      <c r="C167" s="3339" t="s">
        <v>107</v>
      </c>
      <c r="D167" s="411">
        <f>D166-D165</f>
        <v>0</v>
      </c>
      <c r="E167" s="3340" t="s">
        <v>22</v>
      </c>
      <c r="F167" s="3341"/>
      <c r="G167" s="3342">
        <v>0</v>
      </c>
      <c r="H167" s="3343" t="s">
        <v>23</v>
      </c>
      <c r="I167" s="3344"/>
      <c r="J167" s="3345"/>
      <c r="K167" s="3346"/>
    </row>
    <row r="168" ht="25.5" customHeight="1">
      <c r="A168" s="3347"/>
      <c r="B168" s="3348"/>
      <c r="C168" s="3349" t="s">
        <v>108</v>
      </c>
      <c r="D168" s="411">
        <f>IF(D165=0,0,D166/D165-1)*100</f>
        <v>0</v>
      </c>
      <c r="E168" s="3350" t="s">
        <v>22</v>
      </c>
      <c r="F168" s="3351">
        <v>-30</v>
      </c>
      <c r="G168" s="3352">
        <v>0</v>
      </c>
      <c r="H168" s="3353" t="s">
        <v>23</v>
      </c>
      <c r="I168" s="3354"/>
      <c r="J168" s="3355"/>
      <c r="K168" s="3356"/>
    </row>
    <row r="169" ht="25.5" customHeight="1">
      <c r="A169" s="3357" t="s">
        <v>191</v>
      </c>
      <c r="B169" s="3358" t="s">
        <v>69</v>
      </c>
      <c r="C169" s="3359" t="s">
        <v>26</v>
      </c>
      <c r="D169" s="860">
        <v>0</v>
      </c>
      <c r="E169" s="3360"/>
      <c r="F169" s="3361"/>
      <c r="G169" s="3362"/>
      <c r="H169" s="3363"/>
      <c r="I169" s="3364"/>
      <c r="J169" s="3365"/>
      <c r="K169" s="3366"/>
    </row>
    <row r="170" ht="25.5" customHeight="1">
      <c r="A170" s="3367"/>
      <c r="B170" s="3368"/>
      <c r="C170" s="3369" t="s">
        <v>106</v>
      </c>
      <c r="D170" s="860">
        <v>0</v>
      </c>
      <c r="E170" s="3370"/>
      <c r="F170" s="3371"/>
      <c r="G170" s="3372"/>
      <c r="H170" s="3373"/>
      <c r="I170" s="3374"/>
      <c r="J170" s="3375"/>
      <c r="K170" s="3376"/>
    </row>
    <row r="171" ht="25.5" customHeight="1">
      <c r="A171" s="3377"/>
      <c r="B171" s="3378"/>
      <c r="C171" s="3379" t="s">
        <v>107</v>
      </c>
      <c r="D171" s="411">
        <f>D170-D169</f>
        <v>0</v>
      </c>
      <c r="E171" s="3380"/>
      <c r="F171" s="3381"/>
      <c r="G171" s="3382"/>
      <c r="H171" s="3383"/>
      <c r="I171" s="3384"/>
      <c r="J171" s="3385"/>
      <c r="K171" s="3386"/>
    </row>
    <row r="172" ht="25.5" customHeight="1">
      <c r="A172" s="3387"/>
      <c r="B172" s="3388"/>
      <c r="C172" s="3389" t="s">
        <v>108</v>
      </c>
      <c r="D172" s="411">
        <f>IF(D169=0,0,D170/D169-1)*100</f>
        <v>0</v>
      </c>
      <c r="E172" s="3390" t="s">
        <v>22</v>
      </c>
      <c r="F172" s="3391">
        <v>0</v>
      </c>
      <c r="G172" s="3392">
        <v>10</v>
      </c>
      <c r="H172" s="3393" t="s">
        <v>23</v>
      </c>
      <c r="I172" s="3394"/>
      <c r="J172" s="3395"/>
      <c r="K172" s="3396"/>
    </row>
    <row r="173" ht="25.5" customHeight="1">
      <c r="A173" s="3397" t="s">
        <v>192</v>
      </c>
      <c r="B173" s="3398" t="s">
        <v>122</v>
      </c>
      <c r="C173" s="3399" t="s">
        <v>26</v>
      </c>
      <c r="D173" s="860">
        <v>0</v>
      </c>
      <c r="E173" s="3400"/>
      <c r="F173" s="3401"/>
      <c r="G173" s="3402"/>
      <c r="H173" s="3403"/>
      <c r="I173" s="3404"/>
      <c r="J173" s="3405"/>
      <c r="K173" s="3406"/>
    </row>
    <row r="174" ht="25.5" customHeight="1">
      <c r="A174" s="3407"/>
      <c r="B174" s="3408"/>
      <c r="C174" s="3409" t="s">
        <v>106</v>
      </c>
      <c r="D174" s="860">
        <v>0</v>
      </c>
      <c r="E174" s="3410"/>
      <c r="F174" s="3411"/>
      <c r="G174" s="3412"/>
      <c r="H174" s="3413"/>
      <c r="I174" s="3414"/>
      <c r="J174" s="3415"/>
      <c r="K174" s="3416"/>
    </row>
    <row r="175" ht="25.5" customHeight="1">
      <c r="A175" s="3417"/>
      <c r="B175" s="3418"/>
      <c r="C175" s="3419" t="s">
        <v>107</v>
      </c>
      <c r="D175" s="411">
        <f>D174-D173</f>
        <v>0</v>
      </c>
      <c r="E175" s="3420"/>
      <c r="F175" s="3421"/>
      <c r="G175" s="3422"/>
      <c r="H175" s="3423"/>
      <c r="I175" s="3424"/>
      <c r="J175" s="3425"/>
      <c r="K175" s="3426"/>
    </row>
    <row r="176" ht="25.5" customHeight="1">
      <c r="A176" s="3427"/>
      <c r="B176" s="3428"/>
      <c r="C176" s="3429" t="s">
        <v>108</v>
      </c>
      <c r="D176" s="411">
        <f>IF(D173=0,0,D174/D173-1)*100</f>
        <v>0</v>
      </c>
      <c r="E176" s="3430" t="s">
        <v>22</v>
      </c>
      <c r="F176" s="3431">
        <v>0</v>
      </c>
      <c r="G176" s="3432">
        <v>10</v>
      </c>
      <c r="H176" s="3433" t="s">
        <v>23</v>
      </c>
      <c r="I176" s="3434"/>
      <c r="J176" s="3435"/>
      <c r="K176" s="3436"/>
    </row>
    <row r="177" ht="25.5" customHeight="1">
      <c r="A177" s="3437" t="s">
        <v>193</v>
      </c>
      <c r="B177" s="3438" t="s">
        <v>122</v>
      </c>
      <c r="C177" s="3439" t="s">
        <v>26</v>
      </c>
      <c r="D177" s="860">
        <v>0</v>
      </c>
      <c r="E177" s="3440"/>
      <c r="F177" s="3441"/>
      <c r="G177" s="3442"/>
      <c r="H177" s="3443"/>
      <c r="I177" s="3444"/>
      <c r="J177" s="3445"/>
      <c r="K177" s="3446"/>
    </row>
    <row r="178" ht="25.5" customHeight="1">
      <c r="A178" s="3447"/>
      <c r="B178" s="3448"/>
      <c r="C178" s="3449" t="s">
        <v>106</v>
      </c>
      <c r="D178" s="860">
        <v>0</v>
      </c>
      <c r="E178" s="3450"/>
      <c r="F178" s="3451"/>
      <c r="G178" s="3452"/>
      <c r="H178" s="3453"/>
      <c r="I178" s="3454"/>
      <c r="J178" s="3455"/>
      <c r="K178" s="3456"/>
    </row>
    <row r="179" ht="25.5" customHeight="1">
      <c r="A179" s="3457"/>
      <c r="B179" s="3458"/>
      <c r="C179" s="3459" t="s">
        <v>107</v>
      </c>
      <c r="D179" s="411">
        <f>D178-D177</f>
        <v>0</v>
      </c>
      <c r="E179" s="3460"/>
      <c r="F179" s="3461"/>
      <c r="G179" s="3462"/>
      <c r="H179" s="3463"/>
      <c r="I179" s="3464"/>
      <c r="J179" s="3465"/>
      <c r="K179" s="3466"/>
    </row>
    <row r="180" ht="25.5" customHeight="1">
      <c r="A180" s="3467"/>
      <c r="B180" s="3468"/>
      <c r="C180" s="3469" t="s">
        <v>108</v>
      </c>
      <c r="D180" s="411">
        <f>IF(D177=0,0,D178/D177-1)*100</f>
        <v>0</v>
      </c>
      <c r="E180" s="3470" t="s">
        <v>22</v>
      </c>
      <c r="F180" s="3471">
        <v>0</v>
      </c>
      <c r="G180" s="3472">
        <v>10</v>
      </c>
      <c r="H180" s="3473" t="s">
        <v>23</v>
      </c>
      <c r="I180" s="3474"/>
      <c r="J180" s="3475"/>
      <c r="K180" s="3476"/>
    </row>
    <row r="181" ht="25.5" customHeight="1">
      <c r="A181" s="3477" t="s">
        <v>194</v>
      </c>
      <c r="B181" s="3478" t="s">
        <v>195</v>
      </c>
      <c r="C181" s="3479" t="s">
        <v>26</v>
      </c>
      <c r="D181" s="3480">
        <v>0</v>
      </c>
      <c r="E181" s="3481"/>
      <c r="F181" s="3482"/>
      <c r="G181" s="3483"/>
      <c r="H181" s="3484"/>
      <c r="I181" s="3485"/>
      <c r="J181" s="3486"/>
      <c r="K181" s="3487"/>
    </row>
    <row r="182" ht="25.5" customHeight="1">
      <c r="A182" s="3488"/>
      <c r="B182" s="3489"/>
      <c r="C182" s="3490" t="s">
        <v>106</v>
      </c>
      <c r="D182" s="3491">
        <v>0</v>
      </c>
      <c r="E182" s="3492"/>
      <c r="F182" s="3493"/>
      <c r="G182" s="3494"/>
      <c r="H182" s="3495"/>
      <c r="I182" s="3496"/>
      <c r="J182" s="3497"/>
      <c r="K182" s="3498"/>
    </row>
    <row r="183" ht="25.5" customHeight="1">
      <c r="A183" s="3499"/>
      <c r="B183" s="3500"/>
      <c r="C183" s="3501" t="s">
        <v>107</v>
      </c>
      <c r="D183" s="411">
        <f>D182-D181</f>
        <v>0</v>
      </c>
      <c r="E183" s="3502"/>
      <c r="F183" s="3503"/>
      <c r="G183" s="3504"/>
      <c r="H183" s="3505"/>
      <c r="I183" s="3506"/>
      <c r="J183" s="3507"/>
      <c r="K183" s="3508"/>
    </row>
    <row r="184" ht="25.5" customHeight="1">
      <c r="A184" s="3509"/>
      <c r="B184" s="3510"/>
      <c r="C184" s="3511" t="s">
        <v>108</v>
      </c>
      <c r="D184" s="432">
        <f>IF(D181=0,0,D183/D181*100)</f>
        <v>0</v>
      </c>
      <c r="E184" s="3512" t="s">
        <v>22</v>
      </c>
      <c r="F184" s="3513">
        <v>0</v>
      </c>
      <c r="G184" s="3514">
        <v>10</v>
      </c>
      <c r="H184" s="3515" t="s">
        <v>23</v>
      </c>
      <c r="I184" s="3516"/>
      <c r="J184" s="3517"/>
      <c r="K184" s="3518"/>
    </row>
    <row r="185" ht="25.5" customHeight="1">
      <c r="A185" s="3519" t="s">
        <v>196</v>
      </c>
      <c r="B185" s="3520" t="s">
        <v>74</v>
      </c>
      <c r="C185" s="3521" t="s">
        <v>26</v>
      </c>
      <c r="D185" s="3522">
        <v>0</v>
      </c>
      <c r="E185" s="3523"/>
      <c r="F185" s="3524"/>
      <c r="G185" s="3525"/>
      <c r="H185" s="3526"/>
      <c r="I185" s="3527"/>
      <c r="J185" s="3528"/>
      <c r="K185" s="3529"/>
    </row>
    <row r="186" ht="25.5" customHeight="1">
      <c r="A186" s="3530"/>
      <c r="B186" s="3531"/>
      <c r="C186" s="3532" t="s">
        <v>106</v>
      </c>
      <c r="D186" s="860">
        <v>0</v>
      </c>
      <c r="E186" s="3533"/>
      <c r="F186" s="3534"/>
      <c r="G186" s="3535"/>
      <c r="H186" s="3536"/>
      <c r="I186" s="3537"/>
      <c r="J186" s="3538"/>
      <c r="K186" s="3539"/>
    </row>
    <row r="187" ht="25.5" customHeight="1">
      <c r="A187" s="3540"/>
      <c r="B187" s="3541"/>
      <c r="C187" s="3542" t="s">
        <v>107</v>
      </c>
      <c r="D187" s="860">
        <f>D186-D185</f>
        <v>0</v>
      </c>
      <c r="E187" s="3543"/>
      <c r="F187" s="3544"/>
      <c r="G187" s="3545"/>
      <c r="H187" s="3546"/>
      <c r="I187" s="3547"/>
      <c r="J187" s="3548"/>
      <c r="K187" s="3549"/>
    </row>
    <row r="188" ht="25.5" customHeight="1">
      <c r="A188" s="3550"/>
      <c r="B188" s="3551"/>
      <c r="C188" s="3552" t="s">
        <v>108</v>
      </c>
      <c r="D188" s="411">
        <f>IF(D185=0,0,D186/D185-1)*100</f>
        <v>0</v>
      </c>
      <c r="E188" s="3553" t="s">
        <v>22</v>
      </c>
      <c r="F188" s="3554">
        <v>0</v>
      </c>
      <c r="G188" s="3555">
        <v>10</v>
      </c>
      <c r="H188" s="3556" t="s">
        <v>23</v>
      </c>
      <c r="I188" s="3557"/>
      <c r="J188" s="3558"/>
      <c r="K188" s="3559"/>
    </row>
    <row r="189" ht="25.5" customHeight="1">
      <c r="A189" s="3560" t="s">
        <v>197</v>
      </c>
      <c r="B189" s="3561" t="s">
        <v>76</v>
      </c>
      <c r="C189" s="3562" t="s">
        <v>26</v>
      </c>
      <c r="D189" s="860">
        <v>0</v>
      </c>
      <c r="E189" s="3563"/>
      <c r="F189" s="3564"/>
      <c r="G189" s="3565"/>
      <c r="H189" s="3566"/>
      <c r="I189" s="3567"/>
      <c r="J189" s="3568"/>
      <c r="K189" s="3569"/>
    </row>
    <row r="190" ht="25.5" customHeight="1">
      <c r="A190" s="3570"/>
      <c r="B190" s="3571"/>
      <c r="C190" s="3572" t="s">
        <v>106</v>
      </c>
      <c r="D190" s="860">
        <v>0</v>
      </c>
      <c r="E190" s="3573"/>
      <c r="F190" s="3574"/>
      <c r="G190" s="3575"/>
      <c r="H190" s="3576"/>
      <c r="I190" s="3577"/>
      <c r="J190" s="3578"/>
      <c r="K190" s="3579"/>
    </row>
    <row r="191" ht="25.5" customHeight="1">
      <c r="A191" s="3580"/>
      <c r="B191" s="3581"/>
      <c r="C191" s="3582" t="s">
        <v>107</v>
      </c>
      <c r="D191" s="860">
        <f>D190-D189</f>
        <v>0</v>
      </c>
      <c r="E191" s="3583"/>
      <c r="F191" s="3584"/>
      <c r="G191" s="3585"/>
      <c r="H191" s="3586"/>
      <c r="I191" s="3587"/>
      <c r="J191" s="3588"/>
      <c r="K191" s="3589"/>
    </row>
    <row r="192" ht="25.5" customHeight="1">
      <c r="A192" s="3590"/>
      <c r="B192" s="3591"/>
      <c r="C192" s="3592" t="s">
        <v>108</v>
      </c>
      <c r="D192" s="411">
        <f>IF(D189=0,0,D190/D189-1)*100</f>
        <v>0</v>
      </c>
      <c r="E192" s="3593" t="s">
        <v>22</v>
      </c>
      <c r="F192" s="3594">
        <v>0</v>
      </c>
      <c r="G192" s="3595">
        <v>10</v>
      </c>
      <c r="H192" s="3596" t="s">
        <v>23</v>
      </c>
      <c r="I192" s="3597"/>
      <c r="J192" s="3598"/>
      <c r="K192" s="3599"/>
    </row>
    <row r="193" ht="25.5" customHeight="1">
      <c r="A193" s="3600" t="s">
        <v>198</v>
      </c>
      <c r="B193" s="3601" t="s">
        <v>199</v>
      </c>
      <c r="C193" s="3602" t="s">
        <v>26</v>
      </c>
      <c r="D193" s="860">
        <f>D185-D189</f>
        <v>0</v>
      </c>
      <c r="E193" s="3603"/>
      <c r="F193" s="3604"/>
      <c r="G193" s="3605"/>
      <c r="H193" s="3606"/>
      <c r="I193" s="3607"/>
      <c r="J193" s="3608"/>
      <c r="K193" s="3609"/>
    </row>
    <row r="194" ht="25.5" customHeight="1">
      <c r="A194" s="3610"/>
      <c r="B194" s="3611"/>
      <c r="C194" s="3612" t="s">
        <v>106</v>
      </c>
      <c r="D194" s="860">
        <f>D186-D190</f>
        <v>0</v>
      </c>
      <c r="E194" s="3613"/>
      <c r="F194" s="3614"/>
      <c r="G194" s="3615"/>
      <c r="H194" s="3616"/>
      <c r="I194" s="3617"/>
      <c r="J194" s="3618"/>
      <c r="K194" s="3619"/>
    </row>
    <row r="195" ht="25.5" customHeight="1">
      <c r="A195" s="3620"/>
      <c r="B195" s="3621"/>
      <c r="C195" s="3622" t="s">
        <v>107</v>
      </c>
      <c r="D195" s="860">
        <f>D194-D193</f>
        <v>0</v>
      </c>
      <c r="E195" s="3623"/>
      <c r="F195" s="3624"/>
      <c r="G195" s="3625"/>
      <c r="H195" s="3626"/>
      <c r="I195" s="3627"/>
      <c r="J195" s="3628"/>
      <c r="K195" s="3629"/>
    </row>
    <row r="196" ht="25.5" customHeight="1">
      <c r="A196" s="3630"/>
      <c r="B196" s="3631"/>
      <c r="C196" s="3632" t="s">
        <v>108</v>
      </c>
      <c r="D196" s="411">
        <f>IF(D193=0,0,D194/D193-1)*100</f>
        <v>0</v>
      </c>
      <c r="E196" s="3633" t="s">
        <v>22</v>
      </c>
      <c r="F196" s="3634">
        <v>0</v>
      </c>
      <c r="G196" s="3635">
        <v>10</v>
      </c>
      <c r="H196" s="3636" t="s">
        <v>23</v>
      </c>
      <c r="I196" s="3637"/>
      <c r="J196" s="3638"/>
      <c r="K196" s="3639"/>
    </row>
    <row r="197" ht="25.5" customHeight="1">
      <c r="A197" s="3640" t="s">
        <v>200</v>
      </c>
      <c r="B197" s="3641" t="s">
        <v>201</v>
      </c>
      <c r="C197" s="3642" t="s">
        <v>26</v>
      </c>
      <c r="D197" s="411">
        <f>IF(D185=0,0,D193/D185*100)</f>
        <v>0</v>
      </c>
      <c r="E197" s="3643" t="s">
        <v>22</v>
      </c>
      <c r="F197" s="3644">
        <v>50</v>
      </c>
      <c r="G197" s="3645">
        <v>100</v>
      </c>
      <c r="H197" s="3646" t="s">
        <v>23</v>
      </c>
      <c r="I197" s="3647"/>
      <c r="J197" s="3648"/>
      <c r="K197" s="3649"/>
    </row>
    <row r="198" ht="25.5" customHeight="1">
      <c r="A198" s="3650"/>
      <c r="B198" s="3651"/>
      <c r="C198" s="3652" t="s">
        <v>106</v>
      </c>
      <c r="D198" s="411">
        <f>IF(D186=0,0,D194/D186*100)</f>
        <v>0</v>
      </c>
      <c r="E198" s="3653" t="s">
        <v>22</v>
      </c>
      <c r="F198" s="3654">
        <v>50</v>
      </c>
      <c r="G198" s="3655">
        <v>100</v>
      </c>
      <c r="H198" s="3656" t="s">
        <v>23</v>
      </c>
      <c r="I198" s="3657"/>
      <c r="J198" s="3658"/>
      <c r="K198" s="3659"/>
    </row>
    <row r="199" ht="25.5" customHeight="1">
      <c r="A199" s="3660"/>
      <c r="B199" s="3661"/>
      <c r="C199" s="3662" t="s">
        <v>107</v>
      </c>
      <c r="D199" s="411">
        <f>D198-D197</f>
        <v>0</v>
      </c>
      <c r="E199" s="3663" t="s">
        <v>22</v>
      </c>
      <c r="F199" s="3664">
        <v>0</v>
      </c>
      <c r="G199" s="3665">
        <v>20</v>
      </c>
      <c r="H199" s="3666" t="s">
        <v>23</v>
      </c>
      <c r="I199" s="3667"/>
      <c r="J199" s="3668"/>
      <c r="K199" s="3669"/>
    </row>
    <row r="200" ht="25.5" customHeight="1">
      <c r="A200" s="3670" t="s">
        <v>202</v>
      </c>
      <c r="B200" s="3671" t="s">
        <v>203</v>
      </c>
      <c r="C200" s="3672" t="s">
        <v>26</v>
      </c>
      <c r="D200" s="411">
        <f>IF(D150=0,0,D185/D150*100)</f>
        <v>0</v>
      </c>
      <c r="E200" s="3673" t="s">
        <v>22</v>
      </c>
      <c r="F200" s="3674">
        <v>75</v>
      </c>
      <c r="G200" s="3675">
        <v>100</v>
      </c>
      <c r="H200" s="3676" t="s">
        <v>23</v>
      </c>
      <c r="I200" s="3677"/>
      <c r="J200" s="3678"/>
      <c r="K200" s="3679"/>
    </row>
    <row r="201" ht="25.5" customHeight="1">
      <c r="A201" s="3680"/>
      <c r="B201" s="3681"/>
      <c r="C201" s="3682" t="s">
        <v>106</v>
      </c>
      <c r="D201" s="411">
        <f>IF(D151=0,0,D186/D151*100)</f>
        <v>0</v>
      </c>
      <c r="E201" s="3683" t="s">
        <v>22</v>
      </c>
      <c r="F201" s="3684">
        <v>75</v>
      </c>
      <c r="G201" s="3685">
        <v>100</v>
      </c>
      <c r="H201" s="3686" t="s">
        <v>23</v>
      </c>
      <c r="I201" s="3687"/>
      <c r="J201" s="3688"/>
      <c r="K201" s="3689"/>
    </row>
    <row r="202" ht="25.5" customHeight="1">
      <c r="A202" s="3690"/>
      <c r="B202" s="3691"/>
      <c r="C202" s="3692" t="s">
        <v>107</v>
      </c>
      <c r="D202" s="411">
        <f>D201-D200</f>
        <v>0</v>
      </c>
      <c r="E202" s="3693" t="s">
        <v>22</v>
      </c>
      <c r="F202" s="3694">
        <v>0</v>
      </c>
      <c r="G202" s="3695">
        <v>20</v>
      </c>
      <c r="H202" s="3696" t="s">
        <v>23</v>
      </c>
      <c r="I202" s="3697"/>
      <c r="J202" s="3698"/>
      <c r="K202" s="3699"/>
    </row>
    <row r="203" ht="25.5" customHeight="1">
      <c r="A203" s="3700" t="s">
        <v>204</v>
      </c>
      <c r="B203" s="3701" t="s">
        <v>205</v>
      </c>
      <c r="C203" s="3702" t="s">
        <v>26</v>
      </c>
      <c r="D203" s="411">
        <f>IF(D154=0,0,D189/D154*100)</f>
        <v>0</v>
      </c>
      <c r="E203" s="3703" t="s">
        <v>22</v>
      </c>
      <c r="F203" s="3704">
        <v>75</v>
      </c>
      <c r="G203" s="3705">
        <v>100</v>
      </c>
      <c r="H203" s="3706" t="s">
        <v>23</v>
      </c>
      <c r="I203" s="3707"/>
      <c r="J203" s="3708"/>
      <c r="K203" s="3709"/>
    </row>
    <row r="204" ht="25.5" customHeight="1">
      <c r="A204" s="3710"/>
      <c r="B204" s="3711"/>
      <c r="C204" s="3712" t="s">
        <v>106</v>
      </c>
      <c r="D204" s="411">
        <f>IF(D155=0,0,D190/D155*100)</f>
        <v>0</v>
      </c>
      <c r="E204" s="3713" t="s">
        <v>22</v>
      </c>
      <c r="F204" s="3714">
        <v>75</v>
      </c>
      <c r="G204" s="3715">
        <v>100</v>
      </c>
      <c r="H204" s="3716" t="s">
        <v>23</v>
      </c>
      <c r="I204" s="3717"/>
      <c r="J204" s="3718"/>
      <c r="K204" s="3719"/>
    </row>
    <row r="205" ht="25.5" customHeight="1">
      <c r="A205" s="3720"/>
      <c r="B205" s="3721"/>
      <c r="C205" s="3722" t="s">
        <v>107</v>
      </c>
      <c r="D205" s="411">
        <f>D204-D203</f>
        <v>0</v>
      </c>
      <c r="E205" s="3723"/>
      <c r="F205" s="3724"/>
      <c r="G205" s="3725"/>
      <c r="H205" s="3726"/>
      <c r="I205" s="3727"/>
      <c r="J205" s="3728"/>
      <c r="K205" s="3729"/>
    </row>
    <row r="206" ht="25.5" customHeight="1">
      <c r="A206" s="3730" t="s">
        <v>206</v>
      </c>
      <c r="B206" s="3731" t="s">
        <v>207</v>
      </c>
      <c r="C206" s="3732" t="s">
        <v>26</v>
      </c>
      <c r="D206" s="411">
        <f>IF(D158=0,0,D193*100/D158)</f>
        <v>0</v>
      </c>
      <c r="E206" s="3733" t="s">
        <v>22</v>
      </c>
      <c r="F206" s="3734">
        <v>75</v>
      </c>
      <c r="G206" s="3735">
        <v>100</v>
      </c>
      <c r="H206" s="3736" t="s">
        <v>23</v>
      </c>
      <c r="I206" s="3737"/>
      <c r="J206" s="3738"/>
      <c r="K206" s="3739"/>
    </row>
    <row r="207" ht="25.5" customHeight="1">
      <c r="A207" s="3740"/>
      <c r="B207" s="3741"/>
      <c r="C207" s="3742" t="s">
        <v>106</v>
      </c>
      <c r="D207" s="411">
        <f>IF(D159=0,0,D194*100/D159)</f>
        <v>0</v>
      </c>
      <c r="E207" s="3743" t="s">
        <v>22</v>
      </c>
      <c r="F207" s="3744">
        <v>75</v>
      </c>
      <c r="G207" s="3745">
        <v>100</v>
      </c>
      <c r="H207" s="3746" t="s">
        <v>23</v>
      </c>
      <c r="I207" s="3747"/>
      <c r="J207" s="3748"/>
      <c r="K207" s="3749"/>
    </row>
    <row r="208" ht="25.5" customHeight="1">
      <c r="A208" s="3750"/>
      <c r="B208" s="3751"/>
      <c r="C208" s="3752" t="s">
        <v>107</v>
      </c>
      <c r="D208" s="411">
        <f>D207-D206</f>
        <v>0</v>
      </c>
      <c r="E208" s="3753"/>
      <c r="F208" s="3754"/>
      <c r="G208" s="3755"/>
      <c r="H208" s="3756"/>
      <c r="I208" s="3757"/>
      <c r="J208" s="3758"/>
      <c r="K208" s="3759"/>
    </row>
    <row r="209" ht="25.5" customHeight="1">
      <c r="A209" s="3760" t="s">
        <v>208</v>
      </c>
      <c r="B209" s="3761"/>
      <c r="C209" s="3762"/>
      <c r="D209" s="3763"/>
      <c r="E209" s="3764"/>
      <c r="F209" s="3765"/>
      <c r="G209" s="3766"/>
      <c r="H209" s="3767"/>
      <c r="I209" s="3768"/>
      <c r="J209" s="3769"/>
      <c r="K209" s="3770"/>
    </row>
    <row r="210" ht="25.5" customHeight="1">
      <c r="A210" s="3771" t="s">
        <v>209</v>
      </c>
      <c r="B210" s="3772" t="s">
        <v>78</v>
      </c>
      <c r="C210" s="3773" t="s">
        <v>26</v>
      </c>
      <c r="D210" s="411">
        <v>0</v>
      </c>
      <c r="E210" s="3774"/>
      <c r="F210" s="3775"/>
      <c r="G210" s="3776"/>
      <c r="H210" s="3777"/>
      <c r="I210" s="3778"/>
      <c r="J210" s="3779"/>
      <c r="K210" s="3780"/>
    </row>
    <row r="211" ht="25.5" customHeight="1">
      <c r="A211" s="3781"/>
      <c r="B211" s="3782"/>
      <c r="C211" s="3783" t="s">
        <v>106</v>
      </c>
      <c r="D211" s="411">
        <v>0</v>
      </c>
      <c r="E211" s="3784"/>
      <c r="F211" s="3785"/>
      <c r="G211" s="3786"/>
      <c r="H211" s="3787"/>
      <c r="I211" s="3788"/>
      <c r="J211" s="3789"/>
      <c r="K211" s="3790"/>
    </row>
    <row r="212" ht="25.5" customHeight="1">
      <c r="A212" s="3791"/>
      <c r="B212" s="3792"/>
      <c r="C212" s="3793" t="s">
        <v>107</v>
      </c>
      <c r="D212" s="411">
        <f>D211-D210</f>
        <v>0</v>
      </c>
      <c r="E212" s="3794"/>
      <c r="F212" s="3795"/>
      <c r="G212" s="3796"/>
      <c r="H212" s="3797"/>
      <c r="I212" s="3798"/>
      <c r="J212" s="3799"/>
      <c r="K212" s="3800"/>
    </row>
    <row r="213" ht="25.5" customHeight="1">
      <c r="A213" s="3801"/>
      <c r="B213" s="3802"/>
      <c r="C213" s="3803" t="s">
        <v>108</v>
      </c>
      <c r="D213" s="411">
        <f>IF(D210=0,0,D212/D210*100)</f>
        <v>0</v>
      </c>
      <c r="E213" s="3804" t="s">
        <v>22</v>
      </c>
      <c r="F213" s="3805">
        <v>5</v>
      </c>
      <c r="G213" s="3806">
        <v>20</v>
      </c>
      <c r="H213" s="3807" t="s">
        <v>23</v>
      </c>
      <c r="I213" s="3808"/>
      <c r="J213" s="3809"/>
      <c r="K213" s="3810"/>
    </row>
    <row r="214" ht="25.5" customHeight="1">
      <c r="A214" s="3811" t="s">
        <v>210</v>
      </c>
      <c r="B214" s="3812" t="s">
        <v>211</v>
      </c>
      <c r="C214" s="3813" t="s">
        <v>26</v>
      </c>
      <c r="D214" s="411">
        <f>D210-D218</f>
        <v>0</v>
      </c>
      <c r="E214" s="3814"/>
      <c r="F214" s="3815"/>
      <c r="G214" s="3816"/>
      <c r="H214" s="3817"/>
      <c r="I214" s="3818"/>
      <c r="J214" s="3819"/>
      <c r="K214" s="3820"/>
    </row>
    <row r="215" ht="25.5" customHeight="1">
      <c r="A215" s="3821"/>
      <c r="B215" s="3822"/>
      <c r="C215" s="3823" t="s">
        <v>106</v>
      </c>
      <c r="D215" s="411">
        <f>D211-D219</f>
        <v>0</v>
      </c>
      <c r="E215" s="3824"/>
      <c r="F215" s="3825"/>
      <c r="G215" s="3826"/>
      <c r="H215" s="3827"/>
      <c r="I215" s="3828"/>
      <c r="J215" s="3829"/>
      <c r="K215" s="3830"/>
    </row>
    <row r="216" ht="25.5" customHeight="1">
      <c r="A216" s="3831"/>
      <c r="B216" s="3832"/>
      <c r="C216" s="3833" t="s">
        <v>107</v>
      </c>
      <c r="D216" s="411">
        <f>D215-D214</f>
        <v>0</v>
      </c>
      <c r="E216" s="3834"/>
      <c r="F216" s="3835"/>
      <c r="G216" s="3836"/>
      <c r="H216" s="3837"/>
      <c r="I216" s="3838"/>
      <c r="J216" s="3839"/>
      <c r="K216" s="3840"/>
    </row>
    <row r="217" ht="25.5" customHeight="1">
      <c r="A217" s="3841"/>
      <c r="B217" s="3842"/>
      <c r="C217" s="3843" t="s">
        <v>108</v>
      </c>
      <c r="D217" s="432">
        <f>IF(D214=0,0,D216/D214*100)</f>
        <v>0</v>
      </c>
      <c r="E217" s="3844" t="s">
        <v>22</v>
      </c>
      <c r="F217" s="3845">
        <v>5</v>
      </c>
      <c r="G217" s="3846">
        <v>20</v>
      </c>
      <c r="H217" s="3847" t="s">
        <v>23</v>
      </c>
      <c r="I217" s="3848"/>
      <c r="J217" s="3849"/>
      <c r="K217" s="3850"/>
    </row>
    <row r="218" ht="25.5" customHeight="1">
      <c r="A218" s="3851" t="s">
        <v>212</v>
      </c>
      <c r="B218" s="3852" t="s">
        <v>80</v>
      </c>
      <c r="C218" s="3853" t="s">
        <v>26</v>
      </c>
      <c r="D218" s="443">
        <v>0</v>
      </c>
      <c r="E218" s="3854"/>
      <c r="F218" s="3855"/>
      <c r="G218" s="3856"/>
      <c r="H218" s="3857"/>
      <c r="I218" s="3858"/>
      <c r="J218" s="3859"/>
      <c r="K218" s="3860"/>
    </row>
    <row r="219" ht="25.5" customHeight="1">
      <c r="A219" s="3861"/>
      <c r="B219" s="3862"/>
      <c r="C219" s="3863" t="s">
        <v>106</v>
      </c>
      <c r="D219" s="411">
        <v>0</v>
      </c>
      <c r="E219" s="3864"/>
      <c r="F219" s="3865"/>
      <c r="G219" s="3866"/>
      <c r="H219" s="3867"/>
      <c r="I219" s="3868"/>
      <c r="J219" s="3869"/>
      <c r="K219" s="3870"/>
    </row>
    <row r="220" ht="25.5" customHeight="1">
      <c r="A220" s="3871"/>
      <c r="B220" s="3872"/>
      <c r="C220" s="3873" t="s">
        <v>107</v>
      </c>
      <c r="D220" s="411">
        <f>D219-D218</f>
        <v>0</v>
      </c>
      <c r="E220" s="3874"/>
      <c r="F220" s="3875"/>
      <c r="G220" s="3876"/>
      <c r="H220" s="3877"/>
      <c r="I220" s="3878"/>
      <c r="J220" s="3879"/>
      <c r="K220" s="3880"/>
    </row>
    <row r="221" ht="25.5" customHeight="1">
      <c r="A221" s="3881"/>
      <c r="B221" s="3882"/>
      <c r="C221" s="3883" t="s">
        <v>108</v>
      </c>
      <c r="D221" s="411">
        <f>IF(D218=0,0,D219/D218-1)*100</f>
        <v>0</v>
      </c>
      <c r="E221" s="3884" t="s">
        <v>22</v>
      </c>
      <c r="F221" s="3885">
        <v>0</v>
      </c>
      <c r="G221" s="3886">
        <v>20</v>
      </c>
      <c r="H221" s="3887" t="s">
        <v>23</v>
      </c>
      <c r="I221" s="3888"/>
      <c r="J221" s="3889"/>
      <c r="K221" s="3890"/>
    </row>
    <row r="222" ht="25.5" customHeight="1">
      <c r="A222" s="3891" t="s">
        <v>213</v>
      </c>
      <c r="B222" s="3892" t="s">
        <v>214</v>
      </c>
      <c r="C222" s="3893" t="s">
        <v>26</v>
      </c>
      <c r="D222" s="411">
        <f>IF(D210=0,0,D214/D210*100)</f>
        <v>0</v>
      </c>
      <c r="E222" s="3894" t="s">
        <v>22</v>
      </c>
      <c r="F222" s="3895">
        <v>50</v>
      </c>
      <c r="G222" s="3896">
        <v>100</v>
      </c>
      <c r="H222" s="3897" t="s">
        <v>23</v>
      </c>
      <c r="I222" s="3898"/>
      <c r="J222" s="3899"/>
      <c r="K222" s="3900"/>
    </row>
    <row r="223" ht="25.5" customHeight="1">
      <c r="A223" s="3901"/>
      <c r="B223" s="3902"/>
      <c r="C223" s="3903" t="s">
        <v>106</v>
      </c>
      <c r="D223" s="411">
        <f>IF(D211=0,0,D215/D211*100)</f>
        <v>0</v>
      </c>
      <c r="E223" s="3904" t="s">
        <v>22</v>
      </c>
      <c r="F223" s="3905">
        <v>50</v>
      </c>
      <c r="G223" s="3906">
        <v>100</v>
      </c>
      <c r="H223" s="3907" t="s">
        <v>23</v>
      </c>
      <c r="I223" s="3908"/>
      <c r="J223" s="3909"/>
      <c r="K223" s="3910"/>
    </row>
    <row r="224" ht="25.5" customHeight="1">
      <c r="A224" s="3911"/>
      <c r="B224" s="3912"/>
      <c r="C224" s="3913" t="s">
        <v>107</v>
      </c>
      <c r="D224" s="411">
        <f>D223-D222</f>
        <v>0</v>
      </c>
      <c r="E224" s="3914"/>
      <c r="F224" s="3915"/>
      <c r="G224" s="3916"/>
      <c r="H224" s="3917"/>
      <c r="I224" s="3918"/>
      <c r="J224" s="3919"/>
      <c r="K224" s="3920"/>
    </row>
    <row r="225" ht="25.5" customHeight="1">
      <c r="A225" s="3921" t="s">
        <v>215</v>
      </c>
      <c r="B225" s="3922" t="s">
        <v>216</v>
      </c>
      <c r="C225" s="3923" t="s">
        <v>26</v>
      </c>
      <c r="D225" s="411" t="e">
        <f>D210/D185</f>
        <v>#DIV/0!</v>
      </c>
      <c r="E225" s="3924"/>
      <c r="F225" s="3925"/>
      <c r="G225" s="3926"/>
      <c r="H225" s="3927"/>
      <c r="I225" s="3928"/>
      <c r="J225" s="3929"/>
      <c r="K225" s="3930"/>
    </row>
    <row r="226" ht="25.5" customHeight="1">
      <c r="A226" s="3931"/>
      <c r="B226" s="3932"/>
      <c r="C226" s="3933" t="s">
        <v>106</v>
      </c>
      <c r="D226" s="411" t="e">
        <f>D211/D186</f>
        <v>#DIV/0!</v>
      </c>
      <c r="E226" s="3934"/>
      <c r="F226" s="3935"/>
      <c r="G226" s="3936"/>
      <c r="H226" s="3937"/>
      <c r="I226" s="3938"/>
      <c r="J226" s="3939"/>
      <c r="K226" s="3940"/>
    </row>
    <row r="227" ht="25.5" customHeight="1">
      <c r="A227" s="3941"/>
      <c r="B227" s="3942"/>
      <c r="C227" s="3943" t="s">
        <v>107</v>
      </c>
      <c r="D227" s="411" t="e">
        <f>D226-D225</f>
        <v>#DIV/0!</v>
      </c>
      <c r="E227" s="3944"/>
      <c r="F227" s="3945"/>
      <c r="G227" s="3946"/>
      <c r="H227" s="3947"/>
      <c r="I227" s="3948"/>
      <c r="J227" s="3949"/>
      <c r="K227" s="3950"/>
    </row>
    <row r="228" ht="25.5" customHeight="1">
      <c r="A228" s="3951"/>
      <c r="B228" s="3952"/>
      <c r="C228" s="3953" t="s">
        <v>108</v>
      </c>
      <c r="D228" s="411" t="e">
        <f>IF(D225=0,0,D226/D225-1)*100</f>
        <v>#DIV/0!</v>
      </c>
      <c r="E228" s="3954" t="s">
        <v>22</v>
      </c>
      <c r="F228" s="3955">
        <v>5</v>
      </c>
      <c r="G228" s="3956">
        <v>20</v>
      </c>
      <c r="H228" s="3957" t="s">
        <v>23</v>
      </c>
      <c r="I228" s="3958"/>
      <c r="J228" s="3959"/>
      <c r="K228" s="3960"/>
    </row>
    <row r="229" ht="25.5" customHeight="1">
      <c r="A229" s="3961" t="s">
        <v>217</v>
      </c>
      <c r="B229" s="3962" t="s">
        <v>218</v>
      </c>
      <c r="C229" s="3963" t="s">
        <v>26</v>
      </c>
      <c r="D229" s="411">
        <f>IF(D244=0,0,D225/D244)*100</f>
        <v>0</v>
      </c>
      <c r="E229" s="3964" t="s">
        <v>22</v>
      </c>
      <c r="F229" s="3965">
        <v>60</v>
      </c>
      <c r="G229" s="3966">
        <v>300</v>
      </c>
      <c r="H229" s="3967" t="s">
        <v>23</v>
      </c>
      <c r="I229" s="3968"/>
      <c r="J229" s="3969"/>
      <c r="K229" s="3970"/>
    </row>
    <row r="230" ht="25.5" customHeight="1">
      <c r="A230" s="3971"/>
      <c r="B230" s="3972"/>
      <c r="C230" s="3973" t="s">
        <v>106</v>
      </c>
      <c r="D230" s="411">
        <f>IF(D245=0,0,D226/D245)*100</f>
        <v>0</v>
      </c>
      <c r="E230" s="3974" t="s">
        <v>22</v>
      </c>
      <c r="F230" s="3975">
        <v>60</v>
      </c>
      <c r="G230" s="3976">
        <v>300</v>
      </c>
      <c r="H230" s="3977" t="s">
        <v>23</v>
      </c>
      <c r="I230" s="3978"/>
      <c r="J230" s="3979"/>
      <c r="K230" s="3980"/>
    </row>
    <row r="231" ht="25.5" customHeight="1">
      <c r="A231" s="3981"/>
      <c r="B231" s="3982"/>
      <c r="C231" s="3983" t="s">
        <v>108</v>
      </c>
      <c r="D231" s="411">
        <f>IF(D229=0,0,D230/D229-1)*100</f>
        <v>0</v>
      </c>
      <c r="E231" s="3984"/>
      <c r="F231" s="3985"/>
      <c r="G231" s="3986"/>
      <c r="H231" s="3987"/>
      <c r="I231" s="3988"/>
      <c r="J231" s="3989"/>
      <c r="K231" s="3990"/>
    </row>
    <row r="232" ht="25.5" customHeight="1">
      <c r="A232" s="3991" t="s">
        <v>219</v>
      </c>
      <c r="B232" s="3992" t="s">
        <v>220</v>
      </c>
      <c r="C232" s="3993" t="s">
        <v>26</v>
      </c>
      <c r="D232" s="411">
        <f>IF(D189=0,0,D218/D189)</f>
        <v>0</v>
      </c>
      <c r="E232" s="3994"/>
      <c r="F232" s="3995"/>
      <c r="G232" s="3996"/>
      <c r="H232" s="3997"/>
      <c r="I232" s="3998"/>
      <c r="J232" s="3999"/>
      <c r="K232" s="4000"/>
    </row>
    <row r="233" ht="25.5" customHeight="1">
      <c r="A233" s="4001"/>
      <c r="B233" s="4002"/>
      <c r="C233" s="4003" t="s">
        <v>106</v>
      </c>
      <c r="D233" s="411">
        <f>IF(D190=0,0,D219/D190)</f>
        <v>0</v>
      </c>
      <c r="E233" s="4004"/>
      <c r="F233" s="4005"/>
      <c r="G233" s="4006"/>
      <c r="H233" s="4007"/>
      <c r="I233" s="4008"/>
      <c r="J233" s="4009"/>
      <c r="K233" s="4010"/>
    </row>
    <row r="234" ht="25.5" customHeight="1">
      <c r="A234" s="4011"/>
      <c r="B234" s="4012"/>
      <c r="C234" s="4013" t="s">
        <v>107</v>
      </c>
      <c r="D234" s="411">
        <f>D233-D232</f>
        <v>0</v>
      </c>
      <c r="E234" s="4014"/>
      <c r="F234" s="4015"/>
      <c r="G234" s="4016"/>
      <c r="H234" s="4017"/>
      <c r="I234" s="4018"/>
      <c r="J234" s="4019"/>
      <c r="K234" s="4020"/>
    </row>
    <row r="235" ht="25.5" customHeight="1">
      <c r="A235" s="4021"/>
      <c r="B235" s="4022"/>
      <c r="C235" s="4023" t="s">
        <v>108</v>
      </c>
      <c r="D235" s="411">
        <f>IF(D232=0,0,D233/D232-1)*100</f>
        <v>0</v>
      </c>
      <c r="E235" s="4024" t="s">
        <v>22</v>
      </c>
      <c r="F235" s="4025">
        <v>3</v>
      </c>
      <c r="G235" s="4026">
        <v>20</v>
      </c>
      <c r="H235" s="4027" t="s">
        <v>23</v>
      </c>
      <c r="I235" s="4028"/>
      <c r="J235" s="4029"/>
      <c r="K235" s="4030"/>
    </row>
    <row r="236" ht="25.5" customHeight="1">
      <c r="A236" s="4031" t="s">
        <v>221</v>
      </c>
      <c r="B236" s="4032" t="s">
        <v>222</v>
      </c>
      <c r="C236" s="4033" t="s">
        <v>26</v>
      </c>
      <c r="D236" s="411">
        <f>IF(D244=0,0,D232/D244)*100</f>
        <v>0</v>
      </c>
      <c r="E236" s="4034" t="s">
        <v>22</v>
      </c>
      <c r="F236" s="4035">
        <v>60</v>
      </c>
      <c r="G236" s="4036">
        <v>300</v>
      </c>
      <c r="H236" s="4037" t="s">
        <v>23</v>
      </c>
      <c r="I236" s="4038"/>
      <c r="J236" s="4039"/>
      <c r="K236" s="4040"/>
    </row>
    <row r="237" ht="25.5" customHeight="1">
      <c r="A237" s="4041"/>
      <c r="B237" s="4042"/>
      <c r="C237" s="4043" t="s">
        <v>106</v>
      </c>
      <c r="D237" s="411">
        <f>IF(D245=0,0,D233/D245)*100</f>
        <v>0</v>
      </c>
      <c r="E237" s="4044" t="s">
        <v>22</v>
      </c>
      <c r="F237" s="4045">
        <v>60</v>
      </c>
      <c r="G237" s="4046">
        <v>300</v>
      </c>
      <c r="H237" s="4047" t="s">
        <v>23</v>
      </c>
      <c r="I237" s="4048"/>
      <c r="J237" s="4049"/>
      <c r="K237" s="4050"/>
    </row>
    <row r="238" ht="25.5" customHeight="1">
      <c r="A238" s="4051" t="s">
        <v>223</v>
      </c>
      <c r="B238" s="4052" t="s">
        <v>224</v>
      </c>
      <c r="C238" s="4053" t="s">
        <v>26</v>
      </c>
      <c r="D238" s="411">
        <f>IF(D193=0,0,D214/D193)</f>
        <v>0</v>
      </c>
      <c r="E238" s="4054"/>
      <c r="F238" s="4055"/>
      <c r="G238" s="4056"/>
      <c r="H238" s="4057"/>
      <c r="I238" s="4058"/>
      <c r="J238" s="4059"/>
      <c r="K238" s="4060"/>
    </row>
    <row r="239" ht="25.5" customHeight="1">
      <c r="A239" s="4061"/>
      <c r="B239" s="4062"/>
      <c r="C239" s="4063" t="s">
        <v>106</v>
      </c>
      <c r="D239" s="411">
        <f>IF(D194=0,0,D215/D194)</f>
        <v>0</v>
      </c>
      <c r="E239" s="4064"/>
      <c r="F239" s="4065"/>
      <c r="G239" s="4066"/>
      <c r="H239" s="4067"/>
      <c r="I239" s="4068"/>
      <c r="J239" s="4069"/>
      <c r="K239" s="4070"/>
    </row>
    <row r="240" ht="25.5" customHeight="1">
      <c r="A240" s="4071"/>
      <c r="B240" s="4072"/>
      <c r="C240" s="4073" t="s">
        <v>107</v>
      </c>
      <c r="D240" s="411">
        <f>D239-D238</f>
        <v>0</v>
      </c>
      <c r="E240" s="4074"/>
      <c r="F240" s="4075"/>
      <c r="G240" s="4076"/>
      <c r="H240" s="4077"/>
      <c r="I240" s="4078"/>
      <c r="J240" s="4079"/>
      <c r="K240" s="4080"/>
    </row>
    <row r="241" ht="25.5" customHeight="1">
      <c r="A241" s="4081"/>
      <c r="B241" s="4082"/>
      <c r="C241" s="4083" t="s">
        <v>108</v>
      </c>
      <c r="D241" s="411">
        <f>IF(D238=0,0,D240/D238)*100</f>
        <v>0</v>
      </c>
      <c r="E241" s="4084" t="s">
        <v>22</v>
      </c>
      <c r="F241" s="4085">
        <v>5</v>
      </c>
      <c r="G241" s="4086">
        <v>20</v>
      </c>
      <c r="H241" s="4087" t="s">
        <v>23</v>
      </c>
      <c r="I241" s="4088"/>
      <c r="J241" s="4089"/>
      <c r="K241" s="4090"/>
    </row>
    <row r="242" ht="25.5" customHeight="1">
      <c r="A242" s="4091" t="s">
        <v>225</v>
      </c>
      <c r="B242" s="4092" t="s">
        <v>226</v>
      </c>
      <c r="C242" s="4093" t="s">
        <v>26</v>
      </c>
      <c r="D242" s="411">
        <f>IF(D244=0,0,D238/D244)*100</f>
        <v>0</v>
      </c>
      <c r="E242" s="4094" t="s">
        <v>22</v>
      </c>
      <c r="F242" s="4095">
        <v>60</v>
      </c>
      <c r="G242" s="4096">
        <v>300</v>
      </c>
      <c r="H242" s="4097" t="s">
        <v>23</v>
      </c>
      <c r="I242" s="4098"/>
      <c r="J242" s="4099"/>
      <c r="K242" s="4100"/>
    </row>
    <row r="243" ht="25.5" customHeight="1">
      <c r="A243" s="4101"/>
      <c r="B243" s="4102"/>
      <c r="C243" s="4103" t="s">
        <v>106</v>
      </c>
      <c r="D243" s="411">
        <f>IF(D245=0,0,D239/D245)*100</f>
        <v>0</v>
      </c>
      <c r="E243" s="4104" t="s">
        <v>22</v>
      </c>
      <c r="F243" s="4105">
        <v>60</v>
      </c>
      <c r="G243" s="4106">
        <v>300</v>
      </c>
      <c r="H243" s="4107" t="s">
        <v>23</v>
      </c>
      <c r="I243" s="4108"/>
      <c r="J243" s="4109"/>
      <c r="K243" s="4110"/>
    </row>
    <row r="244" ht="25.5" customHeight="1">
      <c r="A244" s="4111" t="s">
        <v>227</v>
      </c>
      <c r="B244" s="4112" t="s">
        <v>228</v>
      </c>
      <c r="C244" s="4113" t="s">
        <v>26</v>
      </c>
      <c r="D244" s="411">
        <v>0</v>
      </c>
      <c r="E244" s="4114" t="s">
        <v>22</v>
      </c>
      <c r="F244" s="4115">
        <v>72000</v>
      </c>
      <c r="G244" s="4116">
        <v>150000</v>
      </c>
      <c r="H244" s="4117" t="s">
        <v>229</v>
      </c>
      <c r="I244" s="4118" t="s">
        <v>230</v>
      </c>
      <c r="J244" s="4119"/>
      <c r="K244" s="4120"/>
    </row>
    <row r="245" ht="25.5" customHeight="1">
      <c r="A245" s="4121"/>
      <c r="B245" s="4122"/>
      <c r="C245" s="4123" t="s">
        <v>106</v>
      </c>
      <c r="D245" s="411">
        <v>0</v>
      </c>
      <c r="E245" s="4124" t="s">
        <v>22</v>
      </c>
      <c r="F245" s="4125">
        <v>75000</v>
      </c>
      <c r="G245" s="4126">
        <v>165000</v>
      </c>
      <c r="H245" s="4127" t="s">
        <v>229</v>
      </c>
      <c r="I245" s="4128" t="s">
        <v>230</v>
      </c>
      <c r="J245" s="4129"/>
      <c r="K245" s="4130"/>
    </row>
    <row r="246" ht="25.5" customHeight="1">
      <c r="A246" s="4131"/>
      <c r="B246" s="4132"/>
      <c r="C246" s="4133" t="s">
        <v>107</v>
      </c>
      <c r="D246" s="411">
        <f>D245-D244</f>
        <v>0</v>
      </c>
      <c r="E246" s="4134"/>
      <c r="F246" s="4135"/>
      <c r="G246" s="4136"/>
      <c r="H246" s="4137"/>
      <c r="I246" s="4138"/>
      <c r="J246" s="4139"/>
      <c r="K246" s="4140"/>
    </row>
    <row r="247" ht="25.5" customHeight="1">
      <c r="A247" s="4141"/>
      <c r="B247" s="4142"/>
      <c r="C247" s="4143" t="s">
        <v>108</v>
      </c>
      <c r="D247" s="411">
        <f>IF(D244=0,0,D245/D244-1)*100</f>
        <v>0</v>
      </c>
      <c r="E247" s="4144" t="s">
        <v>22</v>
      </c>
      <c r="F247" s="4145">
        <v>3</v>
      </c>
      <c r="G247" s="4146">
        <v>10</v>
      </c>
      <c r="H247" s="4147" t="s">
        <v>229</v>
      </c>
      <c r="I247" s="4148" t="s">
        <v>230</v>
      </c>
      <c r="J247" s="4149"/>
      <c r="K247" s="4150"/>
    </row>
    <row r="248" ht="25.5" customHeight="1">
      <c r="A248" s="4151" t="s">
        <v>231</v>
      </c>
      <c r="B248" s="4152"/>
      <c r="C248" s="4153"/>
      <c r="D248" s="4154"/>
      <c r="E248" s="4155"/>
      <c r="F248" s="4156"/>
      <c r="G248" s="4157"/>
      <c r="H248" s="4158"/>
      <c r="I248" s="4159"/>
      <c r="J248" s="4160"/>
      <c r="K248" s="4161"/>
    </row>
    <row r="249" ht="25.5" customHeight="1">
      <c r="A249" s="4162" t="s">
        <v>232</v>
      </c>
      <c r="B249" s="4163" t="s">
        <v>233</v>
      </c>
      <c r="C249" s="4164" t="s">
        <v>26</v>
      </c>
      <c r="D249" s="411">
        <f>IF(D165+D169=0,0,D150/(D165+D169))</f>
        <v>0</v>
      </c>
      <c r="E249" s="4165"/>
      <c r="F249" s="4166"/>
      <c r="G249" s="4167"/>
      <c r="H249" s="4168"/>
      <c r="I249" s="4169"/>
      <c r="J249" s="4170"/>
      <c r="K249" s="4171"/>
    </row>
    <row r="250" ht="25.5" customHeight="1">
      <c r="A250" s="4172"/>
      <c r="B250" s="4173"/>
      <c r="C250" s="4174" t="s">
        <v>106</v>
      </c>
      <c r="D250" s="411">
        <f>IF(D166+D170=0,0,D151/(D166+D170))</f>
        <v>0</v>
      </c>
      <c r="E250" s="4175"/>
      <c r="F250" s="4176"/>
      <c r="G250" s="4177"/>
      <c r="H250" s="4178"/>
      <c r="I250" s="4179"/>
      <c r="J250" s="4180"/>
      <c r="K250" s="4181"/>
    </row>
    <row r="251" ht="25.5" customHeight="1">
      <c r="A251" s="4182"/>
      <c r="B251" s="4183"/>
      <c r="C251" s="4184" t="s">
        <v>107</v>
      </c>
      <c r="D251" s="411">
        <f>D250-D249</f>
        <v>0</v>
      </c>
      <c r="E251" s="4185"/>
      <c r="F251" s="4186"/>
      <c r="G251" s="4187"/>
      <c r="H251" s="4188"/>
      <c r="I251" s="4189"/>
      <c r="J251" s="4190"/>
      <c r="K251" s="4191"/>
    </row>
    <row r="252" ht="25.5" customHeight="1">
      <c r="A252" s="4192" t="s">
        <v>234</v>
      </c>
      <c r="B252" s="4193" t="s">
        <v>235</v>
      </c>
      <c r="C252" s="4194" t="s">
        <v>26</v>
      </c>
      <c r="D252" s="411" t="e">
        <f>IF(D225=0,0,D98/D225)*100</f>
        <v>#DIV/0!</v>
      </c>
      <c r="E252" s="4195" t="s">
        <v>22</v>
      </c>
      <c r="F252" s="4196">
        <v>40</v>
      </c>
      <c r="G252" s="4197">
        <v>100</v>
      </c>
      <c r="H252" s="4198" t="s">
        <v>23</v>
      </c>
      <c r="I252" s="4199"/>
      <c r="J252" s="4200"/>
      <c r="K252" s="4201"/>
    </row>
    <row r="253" ht="25.5" customHeight="1">
      <c r="A253" s="4202"/>
      <c r="B253" s="4203"/>
      <c r="C253" s="4204" t="s">
        <v>106</v>
      </c>
      <c r="D253" s="411" t="e">
        <f>IF(D226=0,0,D99/D226)*100</f>
        <v>#DIV/0!</v>
      </c>
      <c r="E253" s="4205" t="s">
        <v>22</v>
      </c>
      <c r="F253" s="4206">
        <v>40</v>
      </c>
      <c r="G253" s="4207">
        <v>100</v>
      </c>
      <c r="H253" s="4208" t="s">
        <v>23</v>
      </c>
      <c r="I253" s="4209"/>
      <c r="J253" s="4210"/>
      <c r="K253" s="4211"/>
    </row>
    <row r="254" ht="25.5" customHeight="1">
      <c r="A254" s="4212"/>
      <c r="B254" s="4213"/>
      <c r="C254" s="4214" t="s">
        <v>107</v>
      </c>
      <c r="D254" s="411" t="e">
        <f>D253-D252</f>
        <v>#DIV/0!</v>
      </c>
      <c r="E254" s="4215"/>
      <c r="F254" s="4216"/>
      <c r="G254" s="4217"/>
      <c r="H254" s="4218"/>
      <c r="I254" s="4219"/>
      <c r="J254" s="4220"/>
      <c r="K254" s="4221"/>
    </row>
    <row r="255" ht="25.5" customHeight="1">
      <c r="A255" s="4222" t="s">
        <v>236</v>
      </c>
      <c r="B255" s="4223" t="s">
        <v>237</v>
      </c>
      <c r="C255" s="4224" t="s">
        <v>26</v>
      </c>
      <c r="D255" s="411">
        <f>IF(D210=0,0,D11/D210*100)</f>
        <v>0</v>
      </c>
      <c r="E255" s="4225"/>
      <c r="F255" s="4226"/>
      <c r="G255" s="4227"/>
      <c r="H255" s="4228"/>
      <c r="I255" s="4229"/>
      <c r="J255" s="4230"/>
      <c r="K255" s="4231"/>
    </row>
    <row r="256" ht="25.5" customHeight="1">
      <c r="A256" s="4232"/>
      <c r="B256" s="4233"/>
      <c r="C256" s="4234" t="s">
        <v>106</v>
      </c>
      <c r="D256" s="411">
        <f>IF(D211=0,0,D12/D211*100)</f>
        <v>0</v>
      </c>
      <c r="E256" s="4235"/>
      <c r="F256" s="4236"/>
      <c r="G256" s="4237"/>
      <c r="H256" s="4238"/>
      <c r="I256" s="4239"/>
      <c r="J256" s="4240"/>
      <c r="K256" s="4241"/>
    </row>
    <row r="257" ht="25.5" customHeight="1">
      <c r="A257" s="4242"/>
      <c r="B257" s="4243"/>
      <c r="C257" s="4244" t="s">
        <v>107</v>
      </c>
      <c r="D257" s="411">
        <f>D256-D255</f>
        <v>0</v>
      </c>
      <c r="E257" s="4245"/>
      <c r="F257" s="4246"/>
      <c r="G257" s="4247"/>
      <c r="H257" s="4248"/>
      <c r="I257" s="4249"/>
      <c r="J257" s="4250"/>
      <c r="K257" s="4251"/>
    </row>
    <row r="258" ht="25.5" customHeight="1">
      <c r="A258" s="4252" t="s">
        <v>238</v>
      </c>
      <c r="B258" s="4253" t="s">
        <v>239</v>
      </c>
      <c r="C258" s="4254" t="s">
        <v>26</v>
      </c>
      <c r="D258" s="411">
        <f>IF(D210=0,0,D15/D210)*100</f>
        <v>0</v>
      </c>
      <c r="E258" s="4255" t="s">
        <v>22</v>
      </c>
      <c r="F258" s="4256">
        <v>20</v>
      </c>
      <c r="G258" s="4257">
        <v>24</v>
      </c>
      <c r="H258" s="4258" t="s">
        <v>23</v>
      </c>
      <c r="I258" s="4259"/>
      <c r="J258" s="4260"/>
      <c r="K258" s="4261"/>
    </row>
    <row r="259" ht="25.5" customHeight="1">
      <c r="A259" s="4262"/>
      <c r="B259" s="4263"/>
      <c r="C259" s="4264" t="s">
        <v>106</v>
      </c>
      <c r="D259" s="411">
        <f>IF(D211=0,0,D16/D211)*100</f>
        <v>0</v>
      </c>
      <c r="E259" s="4265" t="s">
        <v>22</v>
      </c>
      <c r="F259" s="4266">
        <v>20</v>
      </c>
      <c r="G259" s="4267">
        <v>24</v>
      </c>
      <c r="H259" s="4268" t="s">
        <v>23</v>
      </c>
      <c r="I259" s="4269"/>
      <c r="J259" s="4270"/>
      <c r="K259" s="4271"/>
    </row>
    <row r="260" ht="25.5" customHeight="1">
      <c r="A260" s="4272"/>
      <c r="B260" s="4273"/>
      <c r="C260" s="4274" t="s">
        <v>107</v>
      </c>
      <c r="D260" s="411">
        <f>D259-D258</f>
        <v>0</v>
      </c>
      <c r="E260" s="4275" t="s">
        <v>22</v>
      </c>
      <c r="F260" s="4276">
        <v>-1</v>
      </c>
      <c r="G260" s="4277">
        <v>1</v>
      </c>
      <c r="H260" s="4278" t="s">
        <v>23</v>
      </c>
      <c r="I260" s="4279"/>
      <c r="J260" s="4280"/>
      <c r="K260" s="4281"/>
    </row>
    <row r="261" ht="25.5" customHeight="1">
      <c r="A261" s="4282"/>
      <c r="B261" s="4283"/>
      <c r="C261" s="4284"/>
      <c r="D261" s="4285"/>
      <c r="E261" s="4286"/>
      <c r="F261" s="4287"/>
      <c r="G261" s="4288"/>
      <c r="H261" s="4289"/>
      <c r="I261" s="4290"/>
      <c r="J261" s="4291"/>
      <c r="K261" s="4292"/>
    </row>
  </sheetData>
  <mergeCells>
    <mergeCell ref="A1:K1"/>
    <mergeCell ref="A4:A5"/>
    <mergeCell ref="B4:B5"/>
    <mergeCell ref="C4:C5"/>
    <mergeCell ref="D4:D5"/>
    <mergeCell ref="E4:E5"/>
    <mergeCell ref="F4:G4"/>
    <mergeCell ref="H4:H5"/>
    <mergeCell ref="I4:I5"/>
    <mergeCell ref="J4:J5"/>
    <mergeCell ref="K4:K5"/>
    <mergeCell ref="A6:I6"/>
    <mergeCell ref="A7:A10"/>
    <mergeCell ref="B7:B10"/>
    <mergeCell ref="A11:A14"/>
    <mergeCell ref="B11:B14"/>
    <mergeCell ref="A15:A18"/>
    <mergeCell ref="B15:B18"/>
    <mergeCell ref="A19:A22"/>
    <mergeCell ref="B19:B22"/>
    <mergeCell ref="A23:A26"/>
    <mergeCell ref="B23:B26"/>
    <mergeCell ref="A27:A30"/>
    <mergeCell ref="B27:B30"/>
    <mergeCell ref="A31:I31"/>
    <mergeCell ref="A32:A33"/>
    <mergeCell ref="B32:B33"/>
    <mergeCell ref="A34:A35"/>
    <mergeCell ref="B34:B35"/>
    <mergeCell ref="A36:A39"/>
    <mergeCell ref="B36:B39"/>
    <mergeCell ref="A40:A43"/>
    <mergeCell ref="B40:B43"/>
    <mergeCell ref="A44:A46"/>
    <mergeCell ref="B44:B46"/>
    <mergeCell ref="A47:A49"/>
    <mergeCell ref="B47:B49"/>
    <mergeCell ref="A50:I50"/>
    <mergeCell ref="A51:A54"/>
    <mergeCell ref="B51:B54"/>
    <mergeCell ref="A55:A58"/>
    <mergeCell ref="B55:B58"/>
    <mergeCell ref="A59:A64"/>
    <mergeCell ref="B59:B64"/>
    <mergeCell ref="A65:A68"/>
    <mergeCell ref="B65:B68"/>
    <mergeCell ref="A69:A72"/>
    <mergeCell ref="B69:B72"/>
    <mergeCell ref="A73:A75"/>
    <mergeCell ref="B73:B75"/>
    <mergeCell ref="A76:A78"/>
    <mergeCell ref="B76:B78"/>
    <mergeCell ref="A79:A82"/>
    <mergeCell ref="B79:B82"/>
    <mergeCell ref="A83:A84"/>
    <mergeCell ref="B83:B84"/>
    <mergeCell ref="A85:A88"/>
    <mergeCell ref="B85:B88"/>
    <mergeCell ref="A89:I89"/>
    <mergeCell ref="A90:A93"/>
    <mergeCell ref="B90:B93"/>
    <mergeCell ref="A94:A97"/>
    <mergeCell ref="B94:B97"/>
    <mergeCell ref="A98:A101"/>
    <mergeCell ref="B98:B101"/>
    <mergeCell ref="A102:A105"/>
    <mergeCell ref="B102:B105"/>
    <mergeCell ref="A106:A111"/>
    <mergeCell ref="B106:B111"/>
    <mergeCell ref="A112:A115"/>
    <mergeCell ref="B112:B115"/>
    <mergeCell ref="A116:A119"/>
    <mergeCell ref="B116:B119"/>
    <mergeCell ref="A120:A123"/>
    <mergeCell ref="B120:B123"/>
    <mergeCell ref="A124:A127"/>
    <mergeCell ref="B124:B127"/>
    <mergeCell ref="A128:A131"/>
    <mergeCell ref="B128:B131"/>
    <mergeCell ref="A132:I132"/>
    <mergeCell ref="A133:A136"/>
    <mergeCell ref="B133:B136"/>
    <mergeCell ref="A137:A140"/>
    <mergeCell ref="B137:B140"/>
    <mergeCell ref="A141:A144"/>
    <mergeCell ref="B141:B144"/>
    <mergeCell ref="A145:I145"/>
    <mergeCell ref="A146:A149"/>
    <mergeCell ref="B146:B149"/>
    <mergeCell ref="A150:A153"/>
    <mergeCell ref="B150:B153"/>
    <mergeCell ref="A154:A157"/>
    <mergeCell ref="B154:B157"/>
    <mergeCell ref="A158:A161"/>
    <mergeCell ref="B158:B161"/>
    <mergeCell ref="A162:A164"/>
    <mergeCell ref="B162:B164"/>
    <mergeCell ref="A165:A168"/>
    <mergeCell ref="B165:B168"/>
    <mergeCell ref="A169:A172"/>
    <mergeCell ref="B169:B172"/>
    <mergeCell ref="A173:A176"/>
    <mergeCell ref="B173:B176"/>
    <mergeCell ref="A177:A180"/>
    <mergeCell ref="B177:B180"/>
    <mergeCell ref="A181:A184"/>
    <mergeCell ref="B181:B184"/>
    <mergeCell ref="A185:A188"/>
    <mergeCell ref="B185:B188"/>
    <mergeCell ref="A189:A192"/>
    <mergeCell ref="B189:B192"/>
    <mergeCell ref="A193:A196"/>
    <mergeCell ref="B193:B196"/>
    <mergeCell ref="A197:A199"/>
    <mergeCell ref="B197:B199"/>
    <mergeCell ref="A200:A202"/>
    <mergeCell ref="B200:B202"/>
    <mergeCell ref="A203:A205"/>
    <mergeCell ref="B203:B205"/>
    <mergeCell ref="A206:A208"/>
    <mergeCell ref="B206:B208"/>
    <mergeCell ref="A209:I209"/>
    <mergeCell ref="A210:A213"/>
    <mergeCell ref="B210:B213"/>
    <mergeCell ref="A214:A217"/>
    <mergeCell ref="B214:B217"/>
    <mergeCell ref="A218:A221"/>
    <mergeCell ref="B218:B221"/>
    <mergeCell ref="A222:A224"/>
    <mergeCell ref="B222:B224"/>
    <mergeCell ref="A225:A228"/>
    <mergeCell ref="B225:B228"/>
    <mergeCell ref="A229:A231"/>
    <mergeCell ref="B229:B231"/>
    <mergeCell ref="A232:A235"/>
    <mergeCell ref="B232:B235"/>
    <mergeCell ref="A236:A237"/>
    <mergeCell ref="B236:B237"/>
    <mergeCell ref="A238:A241"/>
    <mergeCell ref="B238:B241"/>
    <mergeCell ref="A242:A243"/>
    <mergeCell ref="B242:B243"/>
    <mergeCell ref="A244:A247"/>
    <mergeCell ref="B244:B247"/>
    <mergeCell ref="A248:I248"/>
    <mergeCell ref="A249:A251"/>
    <mergeCell ref="B249:B251"/>
    <mergeCell ref="A252:A254"/>
    <mergeCell ref="B252:B254"/>
    <mergeCell ref="A255:A257"/>
    <mergeCell ref="B255:B257"/>
    <mergeCell ref="A258:A260"/>
    <mergeCell ref="B258:B260"/>
  </mergeCells>
  <printOptions horizontalCentered="1"/>
  <pageMargins left="1.18110236220472" right="1.18110236220472" top="1.18110236220472" bottom="1.18110236220472" header="0.51181" footer="0.51181"/>
  <pageSetup paperSize="9" scale="75" pageOrder="overThenDown" orientation="landscape" errors="blank"/>
</worksheet>
</file>

<file path=xl/worksheets/sheet3.xml><?xml version="1.0" encoding="utf-8"?>
<worksheet xmlns="http://schemas.openxmlformats.org/spreadsheetml/2006/main" xmlns:r="http://schemas.openxmlformats.org/officeDocument/2006/relationships">
  <dimension ref="A1:K82"/>
  <sheetViews>
    <sheetView topLeftCell="A1" zoomScaleNormal="100" zoomScalePageLayoutView="60" workbookViewId="0">
      <pane topLeftCell="F43" activePane="bottomRight" state="frozen"/>
      <selection activeCell="A1" sqref="A1"/>
    </sheetView>
  </sheetViews>
  <sheetFormatPr defaultColWidth="8" defaultRowHeight="14.25"/>
  <cols>
    <col min="1" max="1" width="22.8" style="16"/>
    <col min="2" max="2" width="33.4156862745098" style="16"/>
    <col min="3" max="3" width="36.2823529411765" style="16"/>
    <col min="4" max="4" width="23.2313725490196" style="16"/>
    <col min="5" max="5" width="5.73333333333333" style="16"/>
    <col min="6" max="6" width="8.60392156862745" style="16"/>
    <col min="7" max="7" width="8.74509803921569" style="16"/>
    <col min="8" max="8" width="6.73725490196078" style="16"/>
    <col min="9" max="9" width="32.9843137254902" style="16"/>
    <col min="10" max="10" width="32.9843137254902" style="16"/>
    <col min="11" max="11" width="32.9843137254902" style="16"/>
  </cols>
  <sheetData>
    <row r="1" ht="38.25" customHeight="1">
      <c r="A1" s="4293" t="s">
        <v>240</v>
      </c>
      <c r="B1" s="4294"/>
      <c r="C1" s="4295"/>
      <c r="D1" s="4296"/>
      <c r="E1" s="4297"/>
      <c r="F1" s="4298"/>
      <c r="G1" s="4299"/>
      <c r="H1" s="4300"/>
      <c r="I1" s="4301"/>
      <c r="J1" s="4302"/>
      <c r="K1" s="4303"/>
    </row>
    <row r="2" ht="22.5" customHeight="1">
      <c r="A2" s="4304" t="s">
        <v>241</v>
      </c>
      <c r="B2" s="4305"/>
      <c r="C2" s="4306"/>
      <c r="D2" s="4307"/>
      <c r="E2" s="4308"/>
      <c r="F2" s="4309"/>
      <c r="G2" s="4310"/>
      <c r="H2" s="4311"/>
      <c r="I2" s="4312"/>
      <c r="J2" s="4313"/>
      <c r="K2" s="4314"/>
    </row>
    <row r="3" ht="22.5" customHeight="1">
      <c r="A3" s="4315" t="s">
        <v>2</v>
      </c>
      <c r="B3" s="4316"/>
      <c r="C3" s="4317"/>
      <c r="D3" s="4318"/>
      <c r="E3" s="4319"/>
      <c r="F3" s="4320"/>
      <c r="G3" s="4321"/>
      <c r="H3" s="4322"/>
      <c r="I3" s="4323"/>
      <c r="J3" s="4324"/>
      <c r="K3" s="4325" t="s">
        <v>3</v>
      </c>
    </row>
    <row r="4" ht="22.5" customHeight="1">
      <c r="A4" s="4326" t="s">
        <v>4</v>
      </c>
      <c r="B4" s="4327" t="s">
        <v>5</v>
      </c>
      <c r="C4" s="4328" t="s">
        <v>6</v>
      </c>
      <c r="D4" s="4329" t="s">
        <v>7</v>
      </c>
      <c r="E4" s="4330" t="s">
        <v>8</v>
      </c>
      <c r="F4" s="4331" t="s">
        <v>9</v>
      </c>
      <c r="G4" s="4332"/>
      <c r="H4" s="4333" t="s">
        <v>10</v>
      </c>
      <c r="I4" s="4334" t="s">
        <v>11</v>
      </c>
      <c r="J4" s="4335" t="s">
        <v>12</v>
      </c>
      <c r="K4" s="4336" t="s">
        <v>13</v>
      </c>
    </row>
    <row r="5" ht="22.5" customHeight="1">
      <c r="A5" s="4337"/>
      <c r="B5" s="4338"/>
      <c r="C5" s="4339"/>
      <c r="D5" s="4340"/>
      <c r="E5" s="4341"/>
      <c r="F5" s="4342" t="s">
        <v>14</v>
      </c>
      <c r="G5" s="4343" t="s">
        <v>15</v>
      </c>
      <c r="H5" s="4344"/>
      <c r="I5" s="4345"/>
      <c r="J5" s="4346"/>
      <c r="K5" s="4347"/>
    </row>
    <row r="6" ht="22.5" customHeight="1">
      <c r="A6" s="4348" t="s">
        <v>16</v>
      </c>
      <c r="B6" s="4349"/>
      <c r="C6" s="4350"/>
      <c r="D6" s="4351"/>
      <c r="E6" s="4352"/>
      <c r="F6" s="4353"/>
      <c r="G6" s="4354"/>
      <c r="H6" s="4355"/>
      <c r="I6" s="4356"/>
      <c r="J6" s="4357"/>
      <c r="K6" s="4358"/>
    </row>
    <row r="7" ht="22.5" customHeight="1">
      <c r="A7" s="4359" t="s">
        <v>242</v>
      </c>
      <c r="B7" s="4360" t="s">
        <v>18</v>
      </c>
      <c r="C7" s="4361" t="s">
        <v>19</v>
      </c>
      <c r="D7" s="4362">
        <v>0</v>
      </c>
      <c r="E7" s="4363"/>
      <c r="F7" s="4364"/>
      <c r="G7" s="4365"/>
      <c r="H7" s="4366"/>
      <c r="I7" s="4367"/>
      <c r="J7" s="4368"/>
      <c r="K7" s="4369"/>
    </row>
    <row r="8" ht="22.5" customHeight="1">
      <c r="A8" s="4370"/>
      <c r="B8" s="4371"/>
      <c r="C8" s="4372" t="s">
        <v>20</v>
      </c>
      <c r="D8" s="4362">
        <v>0</v>
      </c>
      <c r="E8" s="4373"/>
      <c r="F8" s="4374"/>
      <c r="G8" s="4375"/>
      <c r="H8" s="4376"/>
      <c r="I8" s="4377"/>
      <c r="J8" s="4378"/>
      <c r="K8" s="4379"/>
    </row>
    <row r="9" ht="22.5" customHeight="1">
      <c r="A9" s="4380"/>
      <c r="B9" s="4381"/>
      <c r="C9" s="4382" t="s">
        <v>21</v>
      </c>
      <c r="D9" s="4362">
        <f>D7-D8</f>
        <v>0</v>
      </c>
      <c r="E9" s="4383" t="s">
        <v>22</v>
      </c>
      <c r="F9" s="4384">
        <v>0</v>
      </c>
      <c r="G9" s="4385">
        <v>0</v>
      </c>
      <c r="H9" s="4386" t="s">
        <v>23</v>
      </c>
      <c r="I9" s="4387"/>
      <c r="J9" s="4388"/>
      <c r="K9" s="4389"/>
    </row>
    <row r="10" ht="22.5" customHeight="1">
      <c r="A10" s="4390" t="s">
        <v>24</v>
      </c>
      <c r="B10" s="4391" t="s">
        <v>243</v>
      </c>
      <c r="C10" s="4392" t="s">
        <v>26</v>
      </c>
      <c r="D10" s="4393">
        <v>0</v>
      </c>
      <c r="E10" s="4394"/>
      <c r="F10" s="4395"/>
      <c r="G10" s="4396"/>
      <c r="H10" s="4397"/>
      <c r="I10" s="4398"/>
      <c r="J10" s="4399"/>
      <c r="K10" s="4400"/>
    </row>
    <row r="11" ht="22.5" customHeight="1">
      <c r="A11" s="4401"/>
      <c r="B11" s="4402"/>
      <c r="C11" s="4403" t="s">
        <v>27</v>
      </c>
      <c r="D11" s="4404">
        <v>0</v>
      </c>
      <c r="E11" s="4405"/>
      <c r="F11" s="4406"/>
      <c r="G11" s="4407"/>
      <c r="H11" s="4408"/>
      <c r="I11" s="4409"/>
      <c r="J11" s="4410"/>
      <c r="K11" s="4411"/>
    </row>
    <row r="12" ht="22.5" customHeight="1">
      <c r="A12" s="4412"/>
      <c r="B12" s="4413"/>
      <c r="C12" s="4414" t="s">
        <v>21</v>
      </c>
      <c r="D12" s="4362">
        <f>D10-D11</f>
        <v>0</v>
      </c>
      <c r="E12" s="4415" t="s">
        <v>22</v>
      </c>
      <c r="F12" s="4416">
        <v>0</v>
      </c>
      <c r="G12" s="4417">
        <v>0</v>
      </c>
      <c r="H12" s="4418" t="s">
        <v>23</v>
      </c>
      <c r="I12" s="4419"/>
      <c r="J12" s="4420"/>
      <c r="K12" s="4421"/>
    </row>
    <row r="13" ht="22.5" customHeight="1">
      <c r="A13" s="4422" t="s">
        <v>244</v>
      </c>
      <c r="B13" s="4423" t="s">
        <v>35</v>
      </c>
      <c r="C13" s="4424" t="s">
        <v>26</v>
      </c>
      <c r="D13" s="4362">
        <v>0</v>
      </c>
      <c r="E13" s="4425"/>
      <c r="F13" s="4426"/>
      <c r="G13" s="4427"/>
      <c r="H13" s="4428"/>
      <c r="I13" s="4429"/>
      <c r="J13" s="4430"/>
      <c r="K13" s="4431"/>
    </row>
    <row r="14" ht="22.5" customHeight="1">
      <c r="A14" s="4432"/>
      <c r="B14" s="4433"/>
      <c r="C14" s="4434" t="s">
        <v>36</v>
      </c>
      <c r="D14" s="4435">
        <v>0</v>
      </c>
      <c r="E14" s="4436"/>
      <c r="F14" s="4437"/>
      <c r="G14" s="4438"/>
      <c r="H14" s="4439"/>
      <c r="I14" s="4440"/>
      <c r="J14" s="4441"/>
      <c r="K14" s="4442"/>
    </row>
    <row r="15" ht="22.5" customHeight="1">
      <c r="A15" s="4443"/>
      <c r="B15" s="4444"/>
      <c r="C15" s="4445" t="s">
        <v>21</v>
      </c>
      <c r="D15" s="4362">
        <f>D13-D14</f>
        <v>0</v>
      </c>
      <c r="E15" s="4446" t="s">
        <v>22</v>
      </c>
      <c r="F15" s="4447">
        <v>0</v>
      </c>
      <c r="G15" s="4448">
        <v>0</v>
      </c>
      <c r="H15" s="4449" t="s">
        <v>23</v>
      </c>
      <c r="I15" s="4450"/>
      <c r="J15" s="4451"/>
      <c r="K15" s="4452"/>
    </row>
    <row r="16" ht="22.5" customHeight="1">
      <c r="A16" s="4453" t="s">
        <v>41</v>
      </c>
      <c r="B16" s="4454"/>
      <c r="C16" s="4455"/>
      <c r="D16" s="4456"/>
      <c r="E16" s="4457"/>
      <c r="F16" s="4458"/>
      <c r="G16" s="4459"/>
      <c r="H16" s="4460"/>
      <c r="I16" s="4461"/>
      <c r="J16" s="4462"/>
      <c r="K16" s="4463"/>
    </row>
    <row r="17" ht="22.5" customHeight="1">
      <c r="A17" s="4464" t="s">
        <v>245</v>
      </c>
      <c r="B17" s="4465" t="s">
        <v>246</v>
      </c>
      <c r="C17" s="4466" t="s">
        <v>44</v>
      </c>
      <c r="D17" s="4362">
        <v>0</v>
      </c>
      <c r="E17" s="4467"/>
      <c r="F17" s="4468"/>
      <c r="G17" s="4469"/>
      <c r="H17" s="4470"/>
      <c r="I17" s="4471"/>
      <c r="J17" s="4472"/>
      <c r="K17" s="4473"/>
    </row>
    <row r="18" ht="22.5" customHeight="1">
      <c r="A18" s="4474"/>
      <c r="B18" s="4475"/>
      <c r="C18" s="4476" t="s">
        <v>26</v>
      </c>
      <c r="D18" s="4362">
        <v>0</v>
      </c>
      <c r="E18" s="4477"/>
      <c r="F18" s="4478"/>
      <c r="G18" s="4479"/>
      <c r="H18" s="4480"/>
      <c r="I18" s="4481"/>
      <c r="J18" s="4482"/>
      <c r="K18" s="4483"/>
    </row>
    <row r="19" ht="22.5" customHeight="1">
      <c r="A19" s="4484"/>
      <c r="B19" s="4485"/>
      <c r="C19" s="4486" t="s">
        <v>45</v>
      </c>
      <c r="D19" s="4362">
        <f>IF(D17=0,0,D18/D17)*100</f>
        <v>0</v>
      </c>
      <c r="E19" s="4487" t="s">
        <v>22</v>
      </c>
      <c r="F19" s="4488">
        <v>95</v>
      </c>
      <c r="G19" s="4489">
        <v>105</v>
      </c>
      <c r="H19" s="4490" t="s">
        <v>23</v>
      </c>
      <c r="I19" s="4491"/>
      <c r="J19" s="4492"/>
      <c r="K19" s="4493"/>
    </row>
    <row r="20" ht="22.5" customHeight="1">
      <c r="A20" s="4494" t="s">
        <v>46</v>
      </c>
      <c r="B20" s="4495" t="s">
        <v>247</v>
      </c>
      <c r="C20" s="4496" t="s">
        <v>44</v>
      </c>
      <c r="D20" s="4362">
        <v>0</v>
      </c>
      <c r="E20" s="4497"/>
      <c r="F20" s="4498"/>
      <c r="G20" s="4499"/>
      <c r="H20" s="4500"/>
      <c r="I20" s="4501"/>
      <c r="J20" s="4502"/>
      <c r="K20" s="4503"/>
    </row>
    <row r="21" ht="22.5" customHeight="1">
      <c r="A21" s="4504"/>
      <c r="B21" s="4505"/>
      <c r="C21" s="4506" t="s">
        <v>26</v>
      </c>
      <c r="D21" s="4362">
        <v>0</v>
      </c>
      <c r="E21" s="4507"/>
      <c r="F21" s="4508"/>
      <c r="G21" s="4509"/>
      <c r="H21" s="4510"/>
      <c r="I21" s="4511"/>
      <c r="J21" s="4512"/>
      <c r="K21" s="4513"/>
    </row>
    <row r="22" ht="22.5" customHeight="1">
      <c r="A22" s="4514"/>
      <c r="B22" s="4515"/>
      <c r="C22" s="4516" t="s">
        <v>45</v>
      </c>
      <c r="D22" s="4362">
        <f>IF(D20=0,0,D21/D20)*100</f>
        <v>0</v>
      </c>
      <c r="E22" s="4517" t="s">
        <v>22</v>
      </c>
      <c r="F22" s="4518">
        <v>95</v>
      </c>
      <c r="G22" s="4519">
        <v>105</v>
      </c>
      <c r="H22" s="4520" t="s">
        <v>23</v>
      </c>
      <c r="I22" s="4521"/>
      <c r="J22" s="4522"/>
      <c r="K22" s="4523"/>
    </row>
    <row r="23" ht="22.5" customHeight="1">
      <c r="A23" s="4524" t="s">
        <v>248</v>
      </c>
      <c r="B23" s="4525" t="s">
        <v>249</v>
      </c>
      <c r="C23" s="4526" t="s">
        <v>44</v>
      </c>
      <c r="D23" s="4362">
        <v>0</v>
      </c>
      <c r="E23" s="4527"/>
      <c r="F23" s="4528"/>
      <c r="G23" s="4529"/>
      <c r="H23" s="4530"/>
      <c r="I23" s="4531"/>
      <c r="J23" s="4532"/>
      <c r="K23" s="4533"/>
    </row>
    <row r="24" ht="22.5" customHeight="1">
      <c r="A24" s="4534"/>
      <c r="B24" s="4535"/>
      <c r="C24" s="4536" t="s">
        <v>26</v>
      </c>
      <c r="D24" s="4362">
        <v>0</v>
      </c>
      <c r="E24" s="4537"/>
      <c r="F24" s="4538"/>
      <c r="G24" s="4539"/>
      <c r="H24" s="4540"/>
      <c r="I24" s="4541"/>
      <c r="J24" s="4542"/>
      <c r="K24" s="4543"/>
    </row>
    <row r="25" ht="22.5" customHeight="1">
      <c r="A25" s="4544"/>
      <c r="B25" s="4545"/>
      <c r="C25" s="4546" t="s">
        <v>45</v>
      </c>
      <c r="D25" s="4362">
        <f>IF(D23=0,0,D24/D23)*100</f>
        <v>0</v>
      </c>
      <c r="E25" s="4547" t="s">
        <v>22</v>
      </c>
      <c r="F25" s="4548">
        <v>95</v>
      </c>
      <c r="G25" s="4549">
        <v>105</v>
      </c>
      <c r="H25" s="4550" t="s">
        <v>23</v>
      </c>
      <c r="I25" s="4551"/>
      <c r="J25" s="4552"/>
      <c r="K25" s="4553"/>
    </row>
    <row r="26" ht="22.5" customHeight="1">
      <c r="A26" s="4554" t="s">
        <v>250</v>
      </c>
      <c r="B26" s="4555" t="s">
        <v>251</v>
      </c>
      <c r="C26" s="4556" t="s">
        <v>44</v>
      </c>
      <c r="D26" s="4362">
        <v>0</v>
      </c>
      <c r="E26" s="4557"/>
      <c r="F26" s="4558"/>
      <c r="G26" s="4559"/>
      <c r="H26" s="4560"/>
      <c r="I26" s="4561"/>
      <c r="J26" s="4562"/>
      <c r="K26" s="4563"/>
    </row>
    <row r="27" ht="22.5" customHeight="1">
      <c r="A27" s="4564"/>
      <c r="B27" s="4565"/>
      <c r="C27" s="4566" t="s">
        <v>26</v>
      </c>
      <c r="D27" s="4362">
        <v>0</v>
      </c>
      <c r="E27" s="4567"/>
      <c r="F27" s="4568"/>
      <c r="G27" s="4569"/>
      <c r="H27" s="4570"/>
      <c r="I27" s="4571"/>
      <c r="J27" s="4572"/>
      <c r="K27" s="4573"/>
    </row>
    <row r="28" ht="22.5" customHeight="1">
      <c r="A28" s="4574"/>
      <c r="B28" s="4575"/>
      <c r="C28" s="4576" t="s">
        <v>45</v>
      </c>
      <c r="D28" s="4362">
        <f>IF(D26=0,0,D27/D26)*100</f>
        <v>0</v>
      </c>
      <c r="E28" s="4577" t="s">
        <v>22</v>
      </c>
      <c r="F28" s="4578">
        <v>95</v>
      </c>
      <c r="G28" s="4579">
        <v>105</v>
      </c>
      <c r="H28" s="4580" t="s">
        <v>23</v>
      </c>
      <c r="I28" s="4581"/>
      <c r="J28" s="4582"/>
      <c r="K28" s="4583"/>
    </row>
    <row r="29" ht="22.5" customHeight="1">
      <c r="A29" s="4584" t="s">
        <v>252</v>
      </c>
      <c r="B29" s="4585" t="s">
        <v>253</v>
      </c>
      <c r="C29" s="4586" t="s">
        <v>44</v>
      </c>
      <c r="D29" s="4362">
        <v>0</v>
      </c>
      <c r="E29" s="4587"/>
      <c r="F29" s="4588"/>
      <c r="G29" s="4589"/>
      <c r="H29" s="4590"/>
      <c r="I29" s="4591"/>
      <c r="J29" s="4592"/>
      <c r="K29" s="4593"/>
    </row>
    <row r="30" ht="22.5" customHeight="1">
      <c r="A30" s="4594"/>
      <c r="B30" s="4595"/>
      <c r="C30" s="4596" t="s">
        <v>26</v>
      </c>
      <c r="D30" s="4362">
        <v>0</v>
      </c>
      <c r="E30" s="4597"/>
      <c r="F30" s="4598"/>
      <c r="G30" s="4599"/>
      <c r="H30" s="4600"/>
      <c r="I30" s="4601"/>
      <c r="J30" s="4602"/>
      <c r="K30" s="4603"/>
    </row>
    <row r="31" ht="22.5" customHeight="1">
      <c r="A31" s="4604"/>
      <c r="B31" s="4605"/>
      <c r="C31" s="4606" t="s">
        <v>45</v>
      </c>
      <c r="D31" s="4362">
        <f>IF(D29=0,0,D30/D29)*100</f>
        <v>0</v>
      </c>
      <c r="E31" s="4607" t="s">
        <v>22</v>
      </c>
      <c r="F31" s="4608">
        <v>95</v>
      </c>
      <c r="G31" s="4609">
        <v>105</v>
      </c>
      <c r="H31" s="4610" t="s">
        <v>23</v>
      </c>
      <c r="I31" s="4611"/>
      <c r="J31" s="4612"/>
      <c r="K31" s="4613"/>
    </row>
    <row r="32" ht="22.5" customHeight="1">
      <c r="A32" s="4614" t="s">
        <v>52</v>
      </c>
      <c r="B32" s="4615"/>
      <c r="C32" s="4616"/>
      <c r="D32" s="4617"/>
      <c r="E32" s="4618"/>
      <c r="F32" s="4619"/>
      <c r="G32" s="4620"/>
      <c r="H32" s="4621"/>
      <c r="I32" s="4622"/>
      <c r="J32" s="4623"/>
      <c r="K32" s="4624"/>
    </row>
    <row r="33" ht="22.5" customHeight="1">
      <c r="A33" s="4625" t="s">
        <v>254</v>
      </c>
      <c r="B33" s="4626" t="s">
        <v>246</v>
      </c>
      <c r="C33" s="4627" t="s">
        <v>54</v>
      </c>
      <c r="D33" s="4362">
        <v>0</v>
      </c>
      <c r="E33" s="4628"/>
      <c r="F33" s="4629"/>
      <c r="G33" s="4630"/>
      <c r="H33" s="4631"/>
      <c r="I33" s="4632"/>
      <c r="J33" s="4633"/>
      <c r="K33" s="4634"/>
    </row>
    <row r="34" ht="22.5" customHeight="1">
      <c r="A34" s="4635"/>
      <c r="B34" s="4636"/>
      <c r="C34" s="4637" t="s">
        <v>26</v>
      </c>
      <c r="D34" s="4362">
        <v>0</v>
      </c>
      <c r="E34" s="4638"/>
      <c r="F34" s="4639"/>
      <c r="G34" s="4640"/>
      <c r="H34" s="4641"/>
      <c r="I34" s="4642"/>
      <c r="J34" s="4643"/>
      <c r="K34" s="4644"/>
    </row>
    <row r="35" ht="22.5" customHeight="1">
      <c r="A35" s="4645"/>
      <c r="B35" s="4646"/>
      <c r="C35" s="4647" t="s">
        <v>55</v>
      </c>
      <c r="D35" s="4362">
        <f>IF(D34=0,0,D33/D34)*100</f>
        <v>0</v>
      </c>
      <c r="E35" s="4648" t="s">
        <v>22</v>
      </c>
      <c r="F35" s="4649">
        <v>65</v>
      </c>
      <c r="G35" s="4650">
        <v>80</v>
      </c>
      <c r="H35" s="4651" t="s">
        <v>23</v>
      </c>
      <c r="I35" s="4652"/>
      <c r="J35" s="4653"/>
      <c r="K35" s="4654"/>
    </row>
    <row r="36" ht="22.5" customHeight="1">
      <c r="A36" s="4655" t="s">
        <v>56</v>
      </c>
      <c r="B36" s="4656" t="s">
        <v>255</v>
      </c>
      <c r="C36" s="4657" t="s">
        <v>54</v>
      </c>
      <c r="D36" s="4362">
        <v>0</v>
      </c>
      <c r="E36" s="4658"/>
      <c r="F36" s="4659"/>
      <c r="G36" s="4660"/>
      <c r="H36" s="4661"/>
      <c r="I36" s="4662"/>
      <c r="J36" s="4663"/>
      <c r="K36" s="4664"/>
    </row>
    <row r="37" ht="22.5" customHeight="1">
      <c r="A37" s="4665"/>
      <c r="B37" s="4666"/>
      <c r="C37" s="4667" t="s">
        <v>57</v>
      </c>
      <c r="D37" s="4362">
        <v>0</v>
      </c>
      <c r="E37" s="4668"/>
      <c r="F37" s="4669"/>
      <c r="G37" s="4670"/>
      <c r="H37" s="4671"/>
      <c r="I37" s="4672"/>
      <c r="J37" s="4673"/>
      <c r="K37" s="4674"/>
    </row>
    <row r="38" ht="22.5" customHeight="1">
      <c r="A38" s="4675"/>
      <c r="B38" s="4676"/>
      <c r="C38" s="4677" t="s">
        <v>55</v>
      </c>
      <c r="D38" s="4362">
        <f>IF(D37=0,0,D36/D37)*100</f>
        <v>0</v>
      </c>
      <c r="E38" s="4678" t="s">
        <v>22</v>
      </c>
      <c r="F38" s="4679">
        <v>75</v>
      </c>
      <c r="G38" s="4680">
        <v>100</v>
      </c>
      <c r="H38" s="4681" t="s">
        <v>23</v>
      </c>
      <c r="I38" s="4682"/>
      <c r="J38" s="4683"/>
      <c r="K38" s="4684"/>
    </row>
    <row r="39" ht="22.5" customHeight="1">
      <c r="A39" s="4685" t="s">
        <v>256</v>
      </c>
      <c r="B39" s="4686" t="s">
        <v>249</v>
      </c>
      <c r="C39" s="4687" t="s">
        <v>54</v>
      </c>
      <c r="D39" s="4362">
        <v>0</v>
      </c>
      <c r="E39" s="4688"/>
      <c r="F39" s="4689"/>
      <c r="G39" s="4690"/>
      <c r="H39" s="4691"/>
      <c r="I39" s="4692"/>
      <c r="J39" s="4693"/>
      <c r="K39" s="4694"/>
    </row>
    <row r="40" ht="22.5" customHeight="1">
      <c r="A40" s="4695"/>
      <c r="B40" s="4696"/>
      <c r="C40" s="4697" t="s">
        <v>26</v>
      </c>
      <c r="D40" s="4362">
        <v>0</v>
      </c>
      <c r="E40" s="4698"/>
      <c r="F40" s="4699"/>
      <c r="G40" s="4700"/>
      <c r="H40" s="4701"/>
      <c r="I40" s="4702"/>
      <c r="J40" s="4703"/>
      <c r="K40" s="4704"/>
    </row>
    <row r="41" ht="22.5" customHeight="1">
      <c r="A41" s="4705"/>
      <c r="B41" s="4706"/>
      <c r="C41" s="4707" t="s">
        <v>55</v>
      </c>
      <c r="D41" s="4362">
        <f>IF(D40=0,0,D39/D40)*100</f>
        <v>0</v>
      </c>
      <c r="E41" s="4708" t="s">
        <v>22</v>
      </c>
      <c r="F41" s="4709">
        <v>65</v>
      </c>
      <c r="G41" s="4710">
        <v>80</v>
      </c>
      <c r="H41" s="4711" t="s">
        <v>23</v>
      </c>
      <c r="I41" s="4712"/>
      <c r="J41" s="4713"/>
      <c r="K41" s="4714"/>
    </row>
    <row r="42" ht="22.5" customHeight="1">
      <c r="A42" s="4715" t="s">
        <v>257</v>
      </c>
      <c r="B42" s="4716" t="s">
        <v>251</v>
      </c>
      <c r="C42" s="4717" t="s">
        <v>54</v>
      </c>
      <c r="D42" s="4362">
        <v>0</v>
      </c>
      <c r="E42" s="4718"/>
      <c r="F42" s="4719"/>
      <c r="G42" s="4720"/>
      <c r="H42" s="4721"/>
      <c r="I42" s="4722"/>
      <c r="J42" s="4723"/>
      <c r="K42" s="4724"/>
    </row>
    <row r="43" ht="22.5" customHeight="1">
      <c r="A43" s="4725"/>
      <c r="B43" s="4726"/>
      <c r="C43" s="4727" t="s">
        <v>26</v>
      </c>
      <c r="D43" s="4362">
        <v>0</v>
      </c>
      <c r="E43" s="4728"/>
      <c r="F43" s="4729"/>
      <c r="G43" s="4730"/>
      <c r="H43" s="4731"/>
      <c r="I43" s="4732"/>
      <c r="J43" s="4733"/>
      <c r="K43" s="4734"/>
    </row>
    <row r="44" ht="22.5" customHeight="1">
      <c r="A44" s="4735"/>
      <c r="B44" s="4736"/>
      <c r="C44" s="4737" t="s">
        <v>55</v>
      </c>
      <c r="D44" s="4362">
        <f>IF(D43=0,0,D42/D43)*100</f>
        <v>0</v>
      </c>
      <c r="E44" s="4738" t="s">
        <v>22</v>
      </c>
      <c r="F44" s="4739">
        <v>65</v>
      </c>
      <c r="G44" s="4740">
        <v>80</v>
      </c>
      <c r="H44" s="4741" t="s">
        <v>23</v>
      </c>
      <c r="I44" s="4742"/>
      <c r="J44" s="4743"/>
      <c r="K44" s="4744"/>
    </row>
    <row r="45" ht="22.5" customHeight="1">
      <c r="A45" s="4745" t="s">
        <v>258</v>
      </c>
      <c r="B45" s="4746" t="s">
        <v>253</v>
      </c>
      <c r="C45" s="4747" t="s">
        <v>54</v>
      </c>
      <c r="D45" s="4362">
        <v>0</v>
      </c>
      <c r="E45" s="4748"/>
      <c r="F45" s="4749"/>
      <c r="G45" s="4750"/>
      <c r="H45" s="4751"/>
      <c r="I45" s="4752"/>
      <c r="J45" s="4753"/>
      <c r="K45" s="4754"/>
    </row>
    <row r="46" ht="22.5" customHeight="1">
      <c r="A46" s="4755"/>
      <c r="B46" s="4756"/>
      <c r="C46" s="4757" t="s">
        <v>26</v>
      </c>
      <c r="D46" s="4362">
        <v>0</v>
      </c>
      <c r="E46" s="4758"/>
      <c r="F46" s="4759"/>
      <c r="G46" s="4760"/>
      <c r="H46" s="4761"/>
      <c r="I46" s="4762"/>
      <c r="J46" s="4763"/>
      <c r="K46" s="4764"/>
    </row>
    <row r="47" ht="22.5" customHeight="1">
      <c r="A47" s="4765"/>
      <c r="B47" s="4766"/>
      <c r="C47" s="4767" t="s">
        <v>55</v>
      </c>
      <c r="D47" s="4362">
        <f>IF(D46=0,0,D45/D46)*100</f>
        <v>0</v>
      </c>
      <c r="E47" s="4768" t="s">
        <v>22</v>
      </c>
      <c r="F47" s="4769">
        <v>65</v>
      </c>
      <c r="G47" s="4770">
        <v>80</v>
      </c>
      <c r="H47" s="4771" t="s">
        <v>23</v>
      </c>
      <c r="I47" s="4772"/>
      <c r="J47" s="4773"/>
      <c r="K47" s="4774"/>
    </row>
    <row r="48" ht="22.5" customHeight="1">
      <c r="A48" s="4775" t="s">
        <v>259</v>
      </c>
      <c r="B48" s="4776" t="s">
        <v>260</v>
      </c>
      <c r="C48" s="4777" t="s">
        <v>54</v>
      </c>
      <c r="D48" s="4362">
        <v>0</v>
      </c>
      <c r="E48" s="4778"/>
      <c r="F48" s="4779"/>
      <c r="G48" s="4780"/>
      <c r="H48" s="4781"/>
      <c r="I48" s="4782"/>
      <c r="J48" s="4783"/>
      <c r="K48" s="4784"/>
    </row>
    <row r="49" ht="22.5" customHeight="1">
      <c r="A49" s="4785"/>
      <c r="B49" s="4786"/>
      <c r="C49" s="4787" t="s">
        <v>26</v>
      </c>
      <c r="D49" s="4362">
        <v>0</v>
      </c>
      <c r="E49" s="4788"/>
      <c r="F49" s="4789"/>
      <c r="G49" s="4790"/>
      <c r="H49" s="4791"/>
      <c r="I49" s="4792"/>
      <c r="J49" s="4793"/>
      <c r="K49" s="4794"/>
    </row>
    <row r="50" ht="25.5" customHeight="1">
      <c r="A50" s="4795"/>
      <c r="B50" s="4796"/>
      <c r="C50" s="4797" t="s">
        <v>55</v>
      </c>
      <c r="D50" s="4362">
        <f>IF(D49=0,0,D48/D49)*100</f>
        <v>0</v>
      </c>
      <c r="E50" s="4798" t="s">
        <v>22</v>
      </c>
      <c r="F50" s="4799">
        <v>90</v>
      </c>
      <c r="G50" s="4800">
        <v>100</v>
      </c>
      <c r="H50" s="4801" t="s">
        <v>23</v>
      </c>
      <c r="I50" s="4802"/>
      <c r="J50" s="4803"/>
      <c r="K50" s="4804"/>
    </row>
    <row r="51" ht="22.5" customHeight="1">
      <c r="A51" s="4805" t="s">
        <v>261</v>
      </c>
      <c r="B51" s="4806" t="s">
        <v>262</v>
      </c>
      <c r="C51" s="4807" t="s">
        <v>54</v>
      </c>
      <c r="D51" s="4808">
        <v>0</v>
      </c>
      <c r="E51" s="4809"/>
      <c r="F51" s="4810"/>
      <c r="G51" s="4811"/>
      <c r="H51" s="4812"/>
      <c r="I51" s="4813"/>
      <c r="J51" s="4814"/>
      <c r="K51" s="4815"/>
    </row>
    <row r="52" ht="22.5" customHeight="1">
      <c r="A52" s="4816"/>
      <c r="B52" s="4817"/>
      <c r="C52" s="4818" t="s">
        <v>26</v>
      </c>
      <c r="D52" s="4808">
        <v>0</v>
      </c>
      <c r="E52" s="4819"/>
      <c r="F52" s="4820"/>
      <c r="G52" s="4821"/>
      <c r="H52" s="4822"/>
      <c r="I52" s="4823"/>
      <c r="J52" s="4824"/>
      <c r="K52" s="4825"/>
    </row>
    <row r="53" ht="22.5" customHeight="1">
      <c r="A53" s="4826"/>
      <c r="B53" s="4827"/>
      <c r="C53" s="4828" t="s">
        <v>55</v>
      </c>
      <c r="D53" s="4362">
        <f>IF(D52=0,0,D51/D52)*100</f>
        <v>0</v>
      </c>
      <c r="E53" s="4829" t="s">
        <v>22</v>
      </c>
      <c r="F53" s="4830">
        <v>90</v>
      </c>
      <c r="G53" s="4831">
        <v>100</v>
      </c>
      <c r="H53" s="4832" t="s">
        <v>23</v>
      </c>
      <c r="I53" s="4833"/>
      <c r="J53" s="4834"/>
      <c r="K53" s="4835"/>
    </row>
    <row r="54" ht="22.5" customHeight="1">
      <c r="A54" s="4836" t="s">
        <v>263</v>
      </c>
      <c r="B54" s="4837" t="s">
        <v>264</v>
      </c>
      <c r="C54" s="4838" t="s">
        <v>54</v>
      </c>
      <c r="D54" s="4362">
        <v>0</v>
      </c>
      <c r="E54" s="4839"/>
      <c r="F54" s="4840"/>
      <c r="G54" s="4841"/>
      <c r="H54" s="4842"/>
      <c r="I54" s="4843"/>
      <c r="J54" s="4844"/>
      <c r="K54" s="4845"/>
    </row>
    <row r="55" ht="22.5" customHeight="1">
      <c r="A55" s="4846"/>
      <c r="B55" s="4847"/>
      <c r="C55" s="4848" t="s">
        <v>26</v>
      </c>
      <c r="D55" s="4362">
        <v>0</v>
      </c>
      <c r="E55" s="4849"/>
      <c r="F55" s="4850"/>
      <c r="G55" s="4851"/>
      <c r="H55" s="4852"/>
      <c r="I55" s="4853"/>
      <c r="J55" s="4854"/>
      <c r="K55" s="4855"/>
    </row>
    <row r="56" ht="22.5" customHeight="1">
      <c r="A56" s="4856"/>
      <c r="B56" s="4857"/>
      <c r="C56" s="4858" t="s">
        <v>55</v>
      </c>
      <c r="D56" s="4362">
        <f>IF(D55=0,0,D54/D55)*100</f>
        <v>0</v>
      </c>
      <c r="E56" s="4859" t="s">
        <v>22</v>
      </c>
      <c r="F56" s="4860">
        <v>90</v>
      </c>
      <c r="G56" s="4861">
        <v>100</v>
      </c>
      <c r="H56" s="4862" t="s">
        <v>23</v>
      </c>
      <c r="I56" s="4863"/>
      <c r="J56" s="4864"/>
      <c r="K56" s="4865"/>
    </row>
    <row r="57" ht="22.5" customHeight="1">
      <c r="A57" s="4866" t="s">
        <v>81</v>
      </c>
      <c r="B57" s="4867"/>
      <c r="C57" s="4868"/>
      <c r="D57" s="4869"/>
      <c r="E57" s="4870"/>
      <c r="F57" s="4871"/>
      <c r="G57" s="4872"/>
      <c r="H57" s="4873"/>
      <c r="I57" s="4874"/>
      <c r="J57" s="4875"/>
      <c r="K57" s="4876"/>
    </row>
    <row r="58" ht="22.5" customHeight="1">
      <c r="A58" s="4877" t="s">
        <v>265</v>
      </c>
      <c r="B58" s="4878" t="s">
        <v>266</v>
      </c>
      <c r="C58" s="4879" t="s">
        <v>84</v>
      </c>
      <c r="D58" s="4362">
        <v>0</v>
      </c>
      <c r="E58" s="4880"/>
      <c r="F58" s="4881"/>
      <c r="G58" s="4882"/>
      <c r="H58" s="4883"/>
      <c r="I58" s="4884"/>
      <c r="J58" s="4885"/>
      <c r="K58" s="4886"/>
    </row>
    <row r="59" ht="22.5" customHeight="1">
      <c r="A59" s="4887"/>
      <c r="B59" s="4888"/>
      <c r="C59" s="4889" t="s">
        <v>26</v>
      </c>
      <c r="D59" s="4362">
        <v>0</v>
      </c>
      <c r="E59" s="4890"/>
      <c r="F59" s="4891"/>
      <c r="G59" s="4892"/>
      <c r="H59" s="4893"/>
      <c r="I59" s="4894"/>
      <c r="J59" s="4895"/>
      <c r="K59" s="4896"/>
    </row>
    <row r="60" ht="22.5" customHeight="1">
      <c r="A60" s="4897"/>
      <c r="B60" s="4898"/>
      <c r="C60" s="4899" t="s">
        <v>85</v>
      </c>
      <c r="D60" s="4362">
        <f>IF(D58=0,0,D59/D58-1)*100</f>
        <v>0</v>
      </c>
      <c r="E60" s="4900" t="s">
        <v>22</v>
      </c>
      <c r="F60" s="4901">
        <v>0</v>
      </c>
      <c r="G60" s="4902">
        <v>30</v>
      </c>
      <c r="H60" s="4903" t="s">
        <v>23</v>
      </c>
      <c r="I60" s="4904"/>
      <c r="J60" s="4905"/>
      <c r="K60" s="4906"/>
    </row>
    <row r="61" ht="22.5" customHeight="1">
      <c r="A61" s="4907" t="s">
        <v>86</v>
      </c>
      <c r="B61" s="4908" t="s">
        <v>247</v>
      </c>
      <c r="C61" s="4909" t="s">
        <v>84</v>
      </c>
      <c r="D61" s="4362">
        <v>0</v>
      </c>
      <c r="E61" s="4910"/>
      <c r="F61" s="4911"/>
      <c r="G61" s="4912"/>
      <c r="H61" s="4913"/>
      <c r="I61" s="4914"/>
      <c r="J61" s="4915"/>
      <c r="K61" s="4916"/>
    </row>
    <row r="62" ht="22.5" customHeight="1">
      <c r="A62" s="4917"/>
      <c r="B62" s="4918"/>
      <c r="C62" s="4919" t="s">
        <v>26</v>
      </c>
      <c r="D62" s="4362">
        <v>0</v>
      </c>
      <c r="E62" s="4920"/>
      <c r="F62" s="4921"/>
      <c r="G62" s="4922"/>
      <c r="H62" s="4923"/>
      <c r="I62" s="4924"/>
      <c r="J62" s="4925"/>
      <c r="K62" s="4926"/>
    </row>
    <row r="63" ht="22.5" customHeight="1">
      <c r="A63" s="4927"/>
      <c r="B63" s="4928"/>
      <c r="C63" s="4929" t="s">
        <v>85</v>
      </c>
      <c r="D63" s="4362">
        <f>IF(D61=0,0,D62/D61-1)*100</f>
        <v>0</v>
      </c>
      <c r="E63" s="4930" t="s">
        <v>22</v>
      </c>
      <c r="F63" s="4931">
        <v>0</v>
      </c>
      <c r="G63" s="4932">
        <v>30</v>
      </c>
      <c r="H63" s="4933" t="s">
        <v>23</v>
      </c>
      <c r="I63" s="4934"/>
      <c r="J63" s="4935"/>
      <c r="K63" s="4936"/>
    </row>
    <row r="64" ht="22.5" customHeight="1">
      <c r="A64" s="4937" t="s">
        <v>267</v>
      </c>
      <c r="B64" s="4938" t="s">
        <v>249</v>
      </c>
      <c r="C64" s="4939" t="s">
        <v>84</v>
      </c>
      <c r="D64" s="4362">
        <v>0</v>
      </c>
      <c r="E64" s="4940"/>
      <c r="F64" s="4941"/>
      <c r="G64" s="4942"/>
      <c r="H64" s="4943"/>
      <c r="I64" s="4944"/>
      <c r="J64" s="4945"/>
      <c r="K64" s="4946"/>
    </row>
    <row r="65" ht="22.5" customHeight="1">
      <c r="A65" s="4947"/>
      <c r="B65" s="4948"/>
      <c r="C65" s="4949" t="s">
        <v>26</v>
      </c>
      <c r="D65" s="4362">
        <v>0</v>
      </c>
      <c r="E65" s="4950"/>
      <c r="F65" s="4951"/>
      <c r="G65" s="4952"/>
      <c r="H65" s="4953"/>
      <c r="I65" s="4954"/>
      <c r="J65" s="4955"/>
      <c r="K65" s="4956"/>
    </row>
    <row r="66" ht="22.5" customHeight="1">
      <c r="A66" s="4957"/>
      <c r="B66" s="4958"/>
      <c r="C66" s="4959" t="s">
        <v>85</v>
      </c>
      <c r="D66" s="4362">
        <f>IF(D64=0,0,D65/D64-1)*100</f>
        <v>0</v>
      </c>
      <c r="E66" s="4960" t="s">
        <v>22</v>
      </c>
      <c r="F66" s="4961">
        <v>0</v>
      </c>
      <c r="G66" s="4962">
        <v>20</v>
      </c>
      <c r="H66" s="4963" t="s">
        <v>23</v>
      </c>
      <c r="I66" s="4964"/>
      <c r="J66" s="4965"/>
      <c r="K66" s="4966"/>
    </row>
    <row r="67" ht="22.5" customHeight="1">
      <c r="A67" s="4967" t="s">
        <v>268</v>
      </c>
      <c r="B67" s="4968" t="s">
        <v>251</v>
      </c>
      <c r="C67" s="4969" t="s">
        <v>84</v>
      </c>
      <c r="D67" s="4362">
        <v>0</v>
      </c>
      <c r="E67" s="4970"/>
      <c r="F67" s="4971"/>
      <c r="G67" s="4972"/>
      <c r="H67" s="4973"/>
      <c r="I67" s="4974"/>
      <c r="J67" s="4975"/>
      <c r="K67" s="4976"/>
    </row>
    <row r="68" ht="22.5" customHeight="1">
      <c r="A68" s="4977"/>
      <c r="B68" s="4978"/>
      <c r="C68" s="4979" t="s">
        <v>26</v>
      </c>
      <c r="D68" s="4362">
        <v>0</v>
      </c>
      <c r="E68" s="4980"/>
      <c r="F68" s="4981"/>
      <c r="G68" s="4982"/>
      <c r="H68" s="4983"/>
      <c r="I68" s="4984"/>
      <c r="J68" s="4985"/>
      <c r="K68" s="4986"/>
    </row>
    <row r="69" ht="22.5" customHeight="1">
      <c r="A69" s="4987"/>
      <c r="B69" s="4988"/>
      <c r="C69" s="4989" t="s">
        <v>85</v>
      </c>
      <c r="D69" s="4362">
        <f>IF(D67=0,0,D68/D67-1)*100</f>
        <v>0</v>
      </c>
      <c r="E69" s="4990" t="s">
        <v>22</v>
      </c>
      <c r="F69" s="4991">
        <v>0</v>
      </c>
      <c r="G69" s="4992">
        <v>20</v>
      </c>
      <c r="H69" s="4993" t="s">
        <v>23</v>
      </c>
      <c r="I69" s="4994"/>
      <c r="J69" s="4995"/>
      <c r="K69" s="4996"/>
    </row>
    <row r="70" ht="22.5" customHeight="1">
      <c r="A70" s="4997" t="s">
        <v>269</v>
      </c>
      <c r="B70" s="4998" t="s">
        <v>253</v>
      </c>
      <c r="C70" s="4999" t="s">
        <v>84</v>
      </c>
      <c r="D70" s="4362">
        <v>0</v>
      </c>
      <c r="E70" s="5000"/>
      <c r="F70" s="5001"/>
      <c r="G70" s="5002"/>
      <c r="H70" s="5003"/>
      <c r="I70" s="5004"/>
      <c r="J70" s="5005"/>
      <c r="K70" s="5006"/>
    </row>
    <row r="71" ht="22.5" customHeight="1">
      <c r="A71" s="5007"/>
      <c r="B71" s="5008"/>
      <c r="C71" s="5009" t="s">
        <v>26</v>
      </c>
      <c r="D71" s="4362">
        <v>0</v>
      </c>
      <c r="E71" s="5010"/>
      <c r="F71" s="5011"/>
      <c r="G71" s="5012"/>
      <c r="H71" s="5013"/>
      <c r="I71" s="5014"/>
      <c r="J71" s="5015"/>
      <c r="K71" s="5016"/>
    </row>
    <row r="72" ht="22.5" customHeight="1">
      <c r="A72" s="5017"/>
      <c r="B72" s="5018"/>
      <c r="C72" s="5019" t="s">
        <v>85</v>
      </c>
      <c r="D72" s="4362">
        <f>IF(D70=0,0,D71/D70-1)*100</f>
        <v>0</v>
      </c>
      <c r="E72" s="5020" t="s">
        <v>22</v>
      </c>
      <c r="F72" s="5021">
        <v>-10</v>
      </c>
      <c r="G72" s="5022">
        <v>30</v>
      </c>
      <c r="H72" s="5023" t="s">
        <v>23</v>
      </c>
      <c r="I72" s="5024"/>
      <c r="J72" s="5025"/>
      <c r="K72" s="5026"/>
    </row>
    <row r="73" ht="22.5" customHeight="1">
      <c r="A73" s="5027" t="s">
        <v>270</v>
      </c>
      <c r="B73" s="5028" t="s">
        <v>271</v>
      </c>
      <c r="C73" s="5029" t="s">
        <v>84</v>
      </c>
      <c r="D73" s="4362">
        <v>0</v>
      </c>
      <c r="E73" s="5030"/>
      <c r="F73" s="5031"/>
      <c r="G73" s="5032"/>
      <c r="H73" s="5033"/>
      <c r="I73" s="5034"/>
      <c r="J73" s="5035"/>
      <c r="K73" s="5036"/>
    </row>
    <row r="74" ht="22.5" customHeight="1">
      <c r="A74" s="5037"/>
      <c r="B74" s="5038"/>
      <c r="C74" s="5039" t="s">
        <v>26</v>
      </c>
      <c r="D74" s="4362">
        <v>0</v>
      </c>
      <c r="E74" s="5040"/>
      <c r="F74" s="5041"/>
      <c r="G74" s="5042"/>
      <c r="H74" s="5043"/>
      <c r="I74" s="5044"/>
      <c r="J74" s="5045"/>
      <c r="K74" s="5046"/>
    </row>
    <row r="75" ht="22.5" customHeight="1">
      <c r="A75" s="5047"/>
      <c r="B75" s="5048"/>
      <c r="C75" s="5049" t="s">
        <v>85</v>
      </c>
      <c r="D75" s="4362">
        <f>IF(D73=0,0,D74/D73-1)*100</f>
        <v>0</v>
      </c>
      <c r="E75" s="5050" t="s">
        <v>22</v>
      </c>
      <c r="F75" s="5051">
        <v>0</v>
      </c>
      <c r="G75" s="5052">
        <v>10</v>
      </c>
      <c r="H75" s="5053" t="s">
        <v>23</v>
      </c>
      <c r="I75" s="5054"/>
      <c r="J75" s="5055"/>
      <c r="K75" s="5056"/>
    </row>
    <row r="76" ht="22.5" customHeight="1">
      <c r="A76" s="5057" t="s">
        <v>272</v>
      </c>
      <c r="B76" s="5058" t="s">
        <v>262</v>
      </c>
      <c r="C76" s="5059" t="s">
        <v>84</v>
      </c>
      <c r="D76" s="4808">
        <v>0</v>
      </c>
      <c r="E76" s="5060"/>
      <c r="F76" s="5061"/>
      <c r="G76" s="5062"/>
      <c r="H76" s="5063"/>
      <c r="I76" s="5064"/>
      <c r="J76" s="5065"/>
      <c r="K76" s="5066"/>
    </row>
    <row r="77" ht="22.5" customHeight="1">
      <c r="A77" s="5067"/>
      <c r="B77" s="5068"/>
      <c r="C77" s="5069" t="s">
        <v>26</v>
      </c>
      <c r="D77" s="4808">
        <v>0</v>
      </c>
      <c r="E77" s="5070"/>
      <c r="F77" s="5071"/>
      <c r="G77" s="5072"/>
      <c r="H77" s="5073"/>
      <c r="I77" s="5074"/>
      <c r="J77" s="5075"/>
      <c r="K77" s="5076"/>
    </row>
    <row r="78" ht="22.5" customHeight="1">
      <c r="A78" s="5077"/>
      <c r="B78" s="5078"/>
      <c r="C78" s="5079" t="s">
        <v>85</v>
      </c>
      <c r="D78" s="5080">
        <f>IF(D76=0,0,D77/D76-1)*100</f>
        <v>0</v>
      </c>
      <c r="E78" s="5081" t="s">
        <v>22</v>
      </c>
      <c r="F78" s="5082">
        <v>0</v>
      </c>
      <c r="G78" s="5083">
        <v>10</v>
      </c>
      <c r="H78" s="5084" t="s">
        <v>23</v>
      </c>
      <c r="I78" s="5085"/>
      <c r="J78" s="5086"/>
      <c r="K78" s="5087"/>
    </row>
    <row r="79" ht="22.5" customHeight="1">
      <c r="A79" s="5088" t="s">
        <v>273</v>
      </c>
      <c r="B79" s="5089" t="s">
        <v>264</v>
      </c>
      <c r="C79" s="5090" t="s">
        <v>84</v>
      </c>
      <c r="D79" s="5091">
        <v>0</v>
      </c>
      <c r="E79" s="5092"/>
      <c r="F79" s="5093"/>
      <c r="G79" s="5094"/>
      <c r="H79" s="5095"/>
      <c r="I79" s="5096"/>
      <c r="J79" s="5097"/>
      <c r="K79" s="5098"/>
    </row>
    <row r="80" ht="22.5" customHeight="1">
      <c r="A80" s="5099"/>
      <c r="B80" s="5100"/>
      <c r="C80" s="5101" t="s">
        <v>26</v>
      </c>
      <c r="D80" s="4362">
        <v>0</v>
      </c>
      <c r="E80" s="5102"/>
      <c r="F80" s="5103"/>
      <c r="G80" s="5104"/>
      <c r="H80" s="5105"/>
      <c r="I80" s="5106"/>
      <c r="J80" s="5107"/>
      <c r="K80" s="5108"/>
    </row>
    <row r="81" ht="22.5" customHeight="1">
      <c r="A81" s="5109"/>
      <c r="B81" s="5110"/>
      <c r="C81" s="5111" t="s">
        <v>85</v>
      </c>
      <c r="D81" s="4362">
        <f>IF(D79=0,0,D80/D79-1)*100</f>
        <v>0</v>
      </c>
      <c r="E81" s="5112" t="s">
        <v>22</v>
      </c>
      <c r="F81" s="5113">
        <v>0</v>
      </c>
      <c r="G81" s="5114">
        <v>10</v>
      </c>
      <c r="H81" s="5115" t="s">
        <v>23</v>
      </c>
      <c r="I81" s="5116"/>
      <c r="J81" s="5117"/>
      <c r="K81" s="5118"/>
    </row>
    <row r="82" ht="22.5" customHeight="1">
      <c r="A82" s="5119"/>
      <c r="B82" s="5120"/>
      <c r="C82" s="5121"/>
      <c r="D82" s="5122"/>
      <c r="E82" s="5123"/>
      <c r="F82" s="5124"/>
      <c r="G82" s="5125"/>
      <c r="H82" s="5126"/>
      <c r="I82" s="5127"/>
      <c r="J82" s="5128"/>
      <c r="K82" s="5129"/>
    </row>
  </sheetData>
  <mergeCells>
    <mergeCell ref="A1:K1"/>
    <mergeCell ref="A2:K2"/>
    <mergeCell ref="A4:A5"/>
    <mergeCell ref="B4:B5"/>
    <mergeCell ref="C4:C5"/>
    <mergeCell ref="D4:D5"/>
    <mergeCell ref="E4:E5"/>
    <mergeCell ref="F4:G4"/>
    <mergeCell ref="H4:H5"/>
    <mergeCell ref="I4:I5"/>
    <mergeCell ref="J4:J5"/>
    <mergeCell ref="K4:K5"/>
    <mergeCell ref="A6:I6"/>
    <mergeCell ref="A7:A9"/>
    <mergeCell ref="B7:B9"/>
    <mergeCell ref="A10:A12"/>
    <mergeCell ref="B10:B12"/>
    <mergeCell ref="A13:A15"/>
    <mergeCell ref="B13:B15"/>
    <mergeCell ref="A16:I16"/>
    <mergeCell ref="A17:A19"/>
    <mergeCell ref="B17:B19"/>
    <mergeCell ref="A20:A22"/>
    <mergeCell ref="B20:B22"/>
    <mergeCell ref="A23:A25"/>
    <mergeCell ref="B23:B25"/>
    <mergeCell ref="A26:A28"/>
    <mergeCell ref="B26:B28"/>
    <mergeCell ref="A29:A31"/>
    <mergeCell ref="B29:B31"/>
    <mergeCell ref="A32:I32"/>
    <mergeCell ref="A33:A35"/>
    <mergeCell ref="B33:B35"/>
    <mergeCell ref="A36:A38"/>
    <mergeCell ref="B36:B38"/>
    <mergeCell ref="A39:A41"/>
    <mergeCell ref="B39:B41"/>
    <mergeCell ref="A42:A44"/>
    <mergeCell ref="B42:B44"/>
    <mergeCell ref="A45:A47"/>
    <mergeCell ref="B45:B47"/>
    <mergeCell ref="A48:A50"/>
    <mergeCell ref="B48:B50"/>
    <mergeCell ref="A51:A53"/>
    <mergeCell ref="B51:B53"/>
    <mergeCell ref="A54:A56"/>
    <mergeCell ref="B54:B56"/>
    <mergeCell ref="A57:I57"/>
    <mergeCell ref="A58:A60"/>
    <mergeCell ref="B58:B60"/>
    <mergeCell ref="A61:A63"/>
    <mergeCell ref="B61:B63"/>
    <mergeCell ref="A64:A66"/>
    <mergeCell ref="B64:B66"/>
    <mergeCell ref="A67:A69"/>
    <mergeCell ref="B67:B69"/>
    <mergeCell ref="A70:A72"/>
    <mergeCell ref="B70:B72"/>
    <mergeCell ref="A73:A75"/>
    <mergeCell ref="B73:B75"/>
    <mergeCell ref="A76:A78"/>
    <mergeCell ref="B76:B78"/>
    <mergeCell ref="A79:A81"/>
    <mergeCell ref="B79:B81"/>
    <mergeCell ref="A82:I82"/>
  </mergeCells>
  <pageMargins left="1.18110236220472" right="1.18110236220472" top="1.18110236220472" bottom="1.18110236220472" header="0.51181" footer="0.51181"/>
  <pageSetup paperSize="9" pageOrder="overThenDown" orientation="portrait" errors="blank"/>
</worksheet>
</file>

<file path=xl/worksheets/sheet4.xml><?xml version="1.0" encoding="utf-8"?>
<worksheet xmlns="http://schemas.openxmlformats.org/spreadsheetml/2006/main" xmlns:r="http://schemas.openxmlformats.org/officeDocument/2006/relationships">
  <dimension ref="A1:K185"/>
  <sheetViews>
    <sheetView topLeftCell="A1" zoomScaleNormal="100" zoomScalePageLayoutView="60" workbookViewId="0">
      <pane topLeftCell="F100" activePane="bottomRight" state="frozen"/>
      <selection activeCell="A1" sqref="A1"/>
    </sheetView>
  </sheetViews>
  <sheetFormatPr defaultColWidth="8" defaultRowHeight="14.25"/>
  <cols>
    <col min="1" max="1" width="23.0901960784314" style="16"/>
    <col min="2" max="2" width="33.4156862745098" style="16"/>
    <col min="3" max="3" width="29.5411764705882" style="16"/>
    <col min="4" max="4" width="28.5372549019608" style="16"/>
    <col min="5" max="5" width="5.73333333333333" style="16"/>
    <col min="6" max="6" width="10.3254901960784" style="16"/>
    <col min="7" max="7" width="13.0509803921569" style="16"/>
    <col min="8" max="8" width="7.02745098039216" style="16"/>
    <col min="9" max="9" width="30.4039215686274" style="16"/>
    <col min="10" max="10" width="30.4039215686274" style="16"/>
    <col min="11" max="11" width="30.4039215686274" style="16"/>
  </cols>
  <sheetData>
    <row r="1" ht="41.25" customHeight="1">
      <c r="A1" s="5130" t="s">
        <v>274</v>
      </c>
      <c r="B1" s="5131"/>
      <c r="C1" s="5132"/>
      <c r="D1" s="5133"/>
      <c r="E1" s="5134"/>
      <c r="F1" s="5135"/>
      <c r="G1" s="5136"/>
      <c r="H1" s="5137"/>
      <c r="I1" s="5138"/>
      <c r="J1" s="5139"/>
      <c r="K1" s="5140"/>
    </row>
    <row r="2" ht="16.5" customHeight="1">
      <c r="A2" s="5141"/>
      <c r="B2" s="5142"/>
      <c r="C2" s="5143"/>
      <c r="D2" s="5144"/>
      <c r="E2" s="5145"/>
      <c r="F2" s="5146"/>
      <c r="G2" s="5147"/>
      <c r="H2" s="5148"/>
      <c r="I2" s="5149"/>
      <c r="J2" s="5150"/>
      <c r="K2" s="5151" t="s">
        <v>275</v>
      </c>
    </row>
    <row r="3" ht="16.5" customHeight="1">
      <c r="A3" s="5152" t="s">
        <v>2</v>
      </c>
      <c r="B3" s="5153"/>
      <c r="C3" s="5154"/>
      <c r="D3" s="5155"/>
      <c r="E3" s="5156"/>
      <c r="F3" s="5157"/>
      <c r="G3" s="5158"/>
      <c r="H3" s="5159"/>
      <c r="I3" s="5160"/>
      <c r="J3" s="5161"/>
      <c r="K3" s="5162" t="s">
        <v>102</v>
      </c>
    </row>
    <row r="4" ht="24" customHeight="1">
      <c r="A4" s="5163" t="s">
        <v>4</v>
      </c>
      <c r="B4" s="5164" t="s">
        <v>5</v>
      </c>
      <c r="C4" s="5165" t="s">
        <v>6</v>
      </c>
      <c r="D4" s="5166" t="s">
        <v>7</v>
      </c>
      <c r="E4" s="5167" t="s">
        <v>8</v>
      </c>
      <c r="F4" s="5168" t="s">
        <v>9</v>
      </c>
      <c r="G4" s="5169"/>
      <c r="H4" s="5170" t="s">
        <v>10</v>
      </c>
      <c r="I4" s="5171" t="s">
        <v>11</v>
      </c>
      <c r="J4" s="5172" t="s">
        <v>12</v>
      </c>
      <c r="K4" s="5173" t="s">
        <v>13</v>
      </c>
    </row>
    <row r="5" ht="24" customHeight="1">
      <c r="A5" s="5174"/>
      <c r="B5" s="5175"/>
      <c r="C5" s="5176"/>
      <c r="D5" s="5177"/>
      <c r="E5" s="5178"/>
      <c r="F5" s="5179" t="s">
        <v>14</v>
      </c>
      <c r="G5" s="5180" t="s">
        <v>15</v>
      </c>
      <c r="H5" s="5181"/>
      <c r="I5" s="5182"/>
      <c r="J5" s="5183"/>
      <c r="K5" s="5184"/>
    </row>
    <row r="6" ht="24" customHeight="1">
      <c r="A6" s="5185" t="s">
        <v>276</v>
      </c>
      <c r="B6" s="5186"/>
      <c r="C6" s="5187"/>
      <c r="D6" s="5188"/>
      <c r="E6" s="5189"/>
      <c r="F6" s="5190"/>
      <c r="G6" s="5191"/>
      <c r="H6" s="5192"/>
      <c r="I6" s="5193"/>
      <c r="J6" s="5194"/>
      <c r="K6" s="5195"/>
    </row>
    <row r="7" ht="24" customHeight="1">
      <c r="A7" s="5196" t="s">
        <v>277</v>
      </c>
      <c r="B7" s="5197" t="s">
        <v>105</v>
      </c>
      <c r="C7" s="5198" t="s">
        <v>26</v>
      </c>
      <c r="D7" s="4362">
        <v>0</v>
      </c>
      <c r="E7" s="5199"/>
      <c r="F7" s="5200"/>
      <c r="G7" s="5201"/>
      <c r="H7" s="5202"/>
      <c r="I7" s="5203"/>
      <c r="J7" s="5204"/>
      <c r="K7" s="5205"/>
    </row>
    <row r="8" ht="24" customHeight="1">
      <c r="A8" s="5206"/>
      <c r="B8" s="5207"/>
      <c r="C8" s="5208" t="s">
        <v>106</v>
      </c>
      <c r="D8" s="4362">
        <v>0</v>
      </c>
      <c r="E8" s="5209"/>
      <c r="F8" s="5210"/>
      <c r="G8" s="5211"/>
      <c r="H8" s="5212"/>
      <c r="I8" s="5213"/>
      <c r="J8" s="5214"/>
      <c r="K8" s="5215"/>
    </row>
    <row r="9" ht="24" customHeight="1">
      <c r="A9" s="5216"/>
      <c r="B9" s="5217"/>
      <c r="C9" s="5218" t="s">
        <v>107</v>
      </c>
      <c r="D9" s="4362">
        <f>D8-D7</f>
        <v>0</v>
      </c>
      <c r="E9" s="5219"/>
      <c r="F9" s="5220"/>
      <c r="G9" s="5221"/>
      <c r="H9" s="5222"/>
      <c r="I9" s="5223"/>
      <c r="J9" s="5224"/>
      <c r="K9" s="5225"/>
    </row>
    <row r="10" ht="24" customHeight="1">
      <c r="A10" s="5226"/>
      <c r="B10" s="5227"/>
      <c r="C10" s="5228" t="s">
        <v>108</v>
      </c>
      <c r="D10" s="4362">
        <f>IF(D7=0,0,D9/D7*100)</f>
        <v>0</v>
      </c>
      <c r="E10" s="5229" t="s">
        <v>22</v>
      </c>
      <c r="F10" s="5230">
        <v>0</v>
      </c>
      <c r="G10" s="5231">
        <v>30</v>
      </c>
      <c r="H10" s="5232" t="s">
        <v>23</v>
      </c>
      <c r="I10" s="5233"/>
      <c r="J10" s="5234"/>
      <c r="K10" s="5235"/>
    </row>
    <row r="11" ht="24" customHeight="1">
      <c r="A11" s="5236" t="s">
        <v>278</v>
      </c>
      <c r="B11" s="5237" t="s">
        <v>266</v>
      </c>
      <c r="C11" s="5238" t="s">
        <v>26</v>
      </c>
      <c r="D11" s="4362">
        <v>0</v>
      </c>
      <c r="E11" s="5239"/>
      <c r="F11" s="5240"/>
      <c r="G11" s="5241"/>
      <c r="H11" s="5242"/>
      <c r="I11" s="5243"/>
      <c r="J11" s="5244"/>
      <c r="K11" s="5245"/>
    </row>
    <row r="12" ht="24" customHeight="1">
      <c r="A12" s="5246"/>
      <c r="B12" s="5247"/>
      <c r="C12" s="5248" t="s">
        <v>106</v>
      </c>
      <c r="D12" s="4362">
        <v>0</v>
      </c>
      <c r="E12" s="5249"/>
      <c r="F12" s="5250"/>
      <c r="G12" s="5251"/>
      <c r="H12" s="5252"/>
      <c r="I12" s="5253"/>
      <c r="J12" s="5254"/>
      <c r="K12" s="5255"/>
    </row>
    <row r="13" ht="24" customHeight="1">
      <c r="A13" s="5256"/>
      <c r="B13" s="5257"/>
      <c r="C13" s="5258" t="s">
        <v>107</v>
      </c>
      <c r="D13" s="4362">
        <f>D12-D11</f>
        <v>0</v>
      </c>
      <c r="E13" s="5259"/>
      <c r="F13" s="5260"/>
      <c r="G13" s="5261"/>
      <c r="H13" s="5262"/>
      <c r="I13" s="5263"/>
      <c r="J13" s="5264"/>
      <c r="K13" s="5265"/>
    </row>
    <row r="14" ht="24" customHeight="1">
      <c r="A14" s="5266"/>
      <c r="B14" s="5267"/>
      <c r="C14" s="5268" t="s">
        <v>108</v>
      </c>
      <c r="D14" s="4362">
        <f>IF(D11=0,0,D12/D11-1)*100</f>
        <v>0</v>
      </c>
      <c r="E14" s="5269" t="s">
        <v>22</v>
      </c>
      <c r="F14" s="5270">
        <v>0</v>
      </c>
      <c r="G14" s="5271">
        <v>30</v>
      </c>
      <c r="H14" s="5272" t="s">
        <v>23</v>
      </c>
      <c r="I14" s="5273"/>
      <c r="J14" s="5274"/>
      <c r="K14" s="5275"/>
    </row>
    <row r="15" ht="24" customHeight="1">
      <c r="A15" s="5276" t="s">
        <v>279</v>
      </c>
      <c r="B15" s="5277" t="s">
        <v>280</v>
      </c>
      <c r="C15" s="5278" t="s">
        <v>26</v>
      </c>
      <c r="D15" s="4362">
        <v>0</v>
      </c>
      <c r="E15" s="5279"/>
      <c r="F15" s="5280"/>
      <c r="G15" s="5281"/>
      <c r="H15" s="5282"/>
      <c r="I15" s="5283"/>
      <c r="J15" s="5284"/>
      <c r="K15" s="5285"/>
    </row>
    <row r="16" ht="24" customHeight="1">
      <c r="A16" s="5286"/>
      <c r="B16" s="5287"/>
      <c r="C16" s="5288" t="s">
        <v>106</v>
      </c>
      <c r="D16" s="4362">
        <v>0</v>
      </c>
      <c r="E16" s="5289"/>
      <c r="F16" s="5290"/>
      <c r="G16" s="5291"/>
      <c r="H16" s="5292"/>
      <c r="I16" s="5293"/>
      <c r="J16" s="5294"/>
      <c r="K16" s="5295"/>
    </row>
    <row r="17" ht="24" customHeight="1">
      <c r="A17" s="5296"/>
      <c r="B17" s="5297"/>
      <c r="C17" s="5298" t="s">
        <v>107</v>
      </c>
      <c r="D17" s="4362">
        <f>D16-D15</f>
        <v>0</v>
      </c>
      <c r="E17" s="5299"/>
      <c r="F17" s="5300"/>
      <c r="G17" s="5301"/>
      <c r="H17" s="5302"/>
      <c r="I17" s="5303"/>
      <c r="J17" s="5304"/>
      <c r="K17" s="5305"/>
    </row>
    <row r="18" ht="24" customHeight="1">
      <c r="A18" s="5306"/>
      <c r="B18" s="5307"/>
      <c r="C18" s="5308" t="s">
        <v>108</v>
      </c>
      <c r="D18" s="4362">
        <f>IF(D15=0,0,D16/D15-1)*100</f>
        <v>0</v>
      </c>
      <c r="E18" s="5309" t="s">
        <v>22</v>
      </c>
      <c r="F18" s="5310">
        <v>0</v>
      </c>
      <c r="G18" s="5311">
        <v>30</v>
      </c>
      <c r="H18" s="5312" t="s">
        <v>23</v>
      </c>
      <c r="I18" s="5313"/>
      <c r="J18" s="5314"/>
      <c r="K18" s="5315"/>
    </row>
    <row r="19" ht="24" customHeight="1">
      <c r="A19" s="5316" t="s">
        <v>281</v>
      </c>
      <c r="B19" s="5317" t="s">
        <v>282</v>
      </c>
      <c r="C19" s="5318" t="s">
        <v>26</v>
      </c>
      <c r="D19" s="4362">
        <v>0</v>
      </c>
      <c r="E19" s="5319"/>
      <c r="F19" s="5320"/>
      <c r="G19" s="5321"/>
      <c r="H19" s="5322"/>
      <c r="I19" s="5323"/>
      <c r="J19" s="5324"/>
      <c r="K19" s="5325"/>
    </row>
    <row r="20" ht="24" customHeight="1">
      <c r="A20" s="5326"/>
      <c r="B20" s="5327"/>
      <c r="C20" s="5328" t="s">
        <v>106</v>
      </c>
      <c r="D20" s="4362">
        <v>0</v>
      </c>
      <c r="E20" s="5329"/>
      <c r="F20" s="5330"/>
      <c r="G20" s="5331"/>
      <c r="H20" s="5332"/>
      <c r="I20" s="5333"/>
      <c r="J20" s="5334"/>
      <c r="K20" s="5335"/>
    </row>
    <row r="21" ht="24" customHeight="1">
      <c r="A21" s="5336"/>
      <c r="B21" s="5337"/>
      <c r="C21" s="5338" t="s">
        <v>107</v>
      </c>
      <c r="D21" s="4362">
        <f>D20-D19</f>
        <v>0</v>
      </c>
      <c r="E21" s="5339"/>
      <c r="F21" s="5340"/>
      <c r="G21" s="5341"/>
      <c r="H21" s="5342"/>
      <c r="I21" s="5343"/>
      <c r="J21" s="5344"/>
      <c r="K21" s="5345"/>
    </row>
    <row r="22" ht="24" customHeight="1">
      <c r="A22" s="5346"/>
      <c r="B22" s="5347"/>
      <c r="C22" s="5348" t="s">
        <v>108</v>
      </c>
      <c r="D22" s="5080">
        <f>IF(D19=0,0,D20/D19-1)*100</f>
        <v>0</v>
      </c>
      <c r="E22" s="5349" t="s">
        <v>22</v>
      </c>
      <c r="F22" s="5350">
        <v>0</v>
      </c>
      <c r="G22" s="5351">
        <v>30</v>
      </c>
      <c r="H22" s="5352" t="s">
        <v>23</v>
      </c>
      <c r="I22" s="5353"/>
      <c r="J22" s="5354"/>
      <c r="K22" s="5355"/>
    </row>
    <row r="23" ht="24" customHeight="1">
      <c r="A23" s="5356" t="s">
        <v>283</v>
      </c>
      <c r="B23" s="5357" t="s">
        <v>284</v>
      </c>
      <c r="C23" s="5358" t="s">
        <v>26</v>
      </c>
      <c r="D23" s="5359">
        <v>0</v>
      </c>
      <c r="E23" s="5360"/>
      <c r="F23" s="5361"/>
      <c r="G23" s="5362"/>
      <c r="H23" s="5363"/>
      <c r="I23" s="5364"/>
      <c r="J23" s="5365"/>
      <c r="K23" s="5366"/>
    </row>
    <row r="24" ht="24" customHeight="1">
      <c r="A24" s="5367"/>
      <c r="B24" s="5368"/>
      <c r="C24" s="5369" t="s">
        <v>106</v>
      </c>
      <c r="D24" s="5370">
        <v>0</v>
      </c>
      <c r="E24" s="5371"/>
      <c r="F24" s="5372"/>
      <c r="G24" s="5373"/>
      <c r="H24" s="5374"/>
      <c r="I24" s="5375"/>
      <c r="J24" s="5376"/>
      <c r="K24" s="5377"/>
    </row>
    <row r="25" ht="24" customHeight="1">
      <c r="A25" s="5378"/>
      <c r="B25" s="5379"/>
      <c r="C25" s="5380" t="s">
        <v>107</v>
      </c>
      <c r="D25" s="4362">
        <f>D24-D23</f>
        <v>0</v>
      </c>
      <c r="E25" s="5381"/>
      <c r="F25" s="5382"/>
      <c r="G25" s="5383"/>
      <c r="H25" s="5384"/>
      <c r="I25" s="5385"/>
      <c r="J25" s="5386"/>
      <c r="K25" s="5387"/>
    </row>
    <row r="26" ht="24" customHeight="1">
      <c r="A26" s="5388"/>
      <c r="B26" s="5389"/>
      <c r="C26" s="5390" t="s">
        <v>108</v>
      </c>
      <c r="D26" s="4362">
        <f>IF(D23=0,0,D24/D23-1)*100</f>
        <v>0</v>
      </c>
      <c r="E26" s="5391"/>
      <c r="F26" s="5392"/>
      <c r="G26" s="5393"/>
      <c r="H26" s="5394"/>
      <c r="I26" s="5395"/>
      <c r="J26" s="5396"/>
      <c r="K26" s="5397"/>
    </row>
    <row r="27" ht="24" customHeight="1">
      <c r="A27" s="5398" t="s">
        <v>134</v>
      </c>
      <c r="B27" s="5399" t="s">
        <v>122</v>
      </c>
      <c r="C27" s="5400" t="s">
        <v>26</v>
      </c>
      <c r="D27" s="4362">
        <v>0</v>
      </c>
      <c r="E27" s="5401"/>
      <c r="F27" s="5402"/>
      <c r="G27" s="5403"/>
      <c r="H27" s="5404"/>
      <c r="I27" s="5405"/>
      <c r="J27" s="5406"/>
      <c r="K27" s="5407"/>
    </row>
    <row r="28" ht="24" customHeight="1">
      <c r="A28" s="5408"/>
      <c r="B28" s="5409"/>
      <c r="C28" s="5410" t="s">
        <v>106</v>
      </c>
      <c r="D28" s="4362">
        <v>0</v>
      </c>
      <c r="E28" s="5411"/>
      <c r="F28" s="5412"/>
      <c r="G28" s="5413"/>
      <c r="H28" s="5414"/>
      <c r="I28" s="5415"/>
      <c r="J28" s="5416"/>
      <c r="K28" s="5417"/>
    </row>
    <row r="29" ht="24" customHeight="1">
      <c r="A29" s="5418"/>
      <c r="B29" s="5419"/>
      <c r="C29" s="5420" t="s">
        <v>107</v>
      </c>
      <c r="D29" s="4362">
        <f>D28-D27</f>
        <v>0</v>
      </c>
      <c r="E29" s="5421"/>
      <c r="F29" s="5422"/>
      <c r="G29" s="5423"/>
      <c r="H29" s="5424"/>
      <c r="I29" s="5425"/>
      <c r="J29" s="5426"/>
      <c r="K29" s="5427"/>
    </row>
    <row r="30" ht="24" customHeight="1">
      <c r="A30" s="5428"/>
      <c r="B30" s="5429"/>
      <c r="C30" s="5430" t="s">
        <v>108</v>
      </c>
      <c r="D30" s="4362">
        <f>IF(D27=0,0,D28/D27-1)*100</f>
        <v>0</v>
      </c>
      <c r="E30" s="5431" t="s">
        <v>22</v>
      </c>
      <c r="F30" s="5432">
        <v>0</v>
      </c>
      <c r="G30" s="5433">
        <v>30</v>
      </c>
      <c r="H30" s="5434" t="s">
        <v>23</v>
      </c>
      <c r="I30" s="5435"/>
      <c r="J30" s="5436"/>
      <c r="K30" s="5437"/>
    </row>
    <row r="31" ht="24" customHeight="1">
      <c r="A31" s="5438" t="s">
        <v>285</v>
      </c>
      <c r="B31" s="5439" t="s">
        <v>122</v>
      </c>
      <c r="C31" s="5440" t="s">
        <v>26</v>
      </c>
      <c r="D31" s="4362">
        <v>0</v>
      </c>
      <c r="E31" s="5441"/>
      <c r="F31" s="5442"/>
      <c r="G31" s="5443"/>
      <c r="H31" s="5444"/>
      <c r="I31" s="5445"/>
      <c r="J31" s="5446"/>
      <c r="K31" s="5447"/>
    </row>
    <row r="32" ht="24" customHeight="1">
      <c r="A32" s="5448"/>
      <c r="B32" s="5449"/>
      <c r="C32" s="5450" t="s">
        <v>106</v>
      </c>
      <c r="D32" s="4362">
        <v>0</v>
      </c>
      <c r="E32" s="5451"/>
      <c r="F32" s="5452"/>
      <c r="G32" s="5453"/>
      <c r="H32" s="5454"/>
      <c r="I32" s="5455"/>
      <c r="J32" s="5456"/>
      <c r="K32" s="5457"/>
    </row>
    <row r="33" ht="24" customHeight="1">
      <c r="A33" s="5458"/>
      <c r="B33" s="5459"/>
      <c r="C33" s="5460" t="s">
        <v>107</v>
      </c>
      <c r="D33" s="4362">
        <f>D32-D31</f>
        <v>0</v>
      </c>
      <c r="E33" s="5461"/>
      <c r="F33" s="5462"/>
      <c r="G33" s="5463"/>
      <c r="H33" s="5464"/>
      <c r="I33" s="5465"/>
      <c r="J33" s="5466"/>
      <c r="K33" s="5467"/>
    </row>
    <row r="34" ht="24" customHeight="1">
      <c r="A34" s="5468"/>
      <c r="B34" s="5469"/>
      <c r="C34" s="5470" t="s">
        <v>108</v>
      </c>
      <c r="D34" s="4362">
        <f>IF(D31=0,0,D32/D31-1)*100</f>
        <v>0</v>
      </c>
      <c r="E34" s="5471" t="s">
        <v>22</v>
      </c>
      <c r="F34" s="5472">
        <v>0</v>
      </c>
      <c r="G34" s="5473">
        <v>30</v>
      </c>
      <c r="H34" s="5474" t="s">
        <v>23</v>
      </c>
      <c r="I34" s="5475"/>
      <c r="J34" s="5476"/>
      <c r="K34" s="5477"/>
    </row>
    <row r="35" ht="24" customHeight="1">
      <c r="A35" s="5478" t="s">
        <v>286</v>
      </c>
      <c r="B35" s="5479" t="s">
        <v>122</v>
      </c>
      <c r="C35" s="5480" t="s">
        <v>26</v>
      </c>
      <c r="D35" s="4362">
        <v>0</v>
      </c>
      <c r="E35" s="5481"/>
      <c r="F35" s="5482"/>
      <c r="G35" s="5483"/>
      <c r="H35" s="5484"/>
      <c r="I35" s="5485"/>
      <c r="J35" s="5486"/>
      <c r="K35" s="5487"/>
    </row>
    <row r="36" ht="24" customHeight="1">
      <c r="A36" s="5488"/>
      <c r="B36" s="5489"/>
      <c r="C36" s="5490" t="s">
        <v>106</v>
      </c>
      <c r="D36" s="4362">
        <v>0</v>
      </c>
      <c r="E36" s="5491"/>
      <c r="F36" s="5492"/>
      <c r="G36" s="5493"/>
      <c r="H36" s="5494"/>
      <c r="I36" s="5495"/>
      <c r="J36" s="5496"/>
      <c r="K36" s="5497"/>
    </row>
    <row r="37" ht="24" customHeight="1">
      <c r="A37" s="5498"/>
      <c r="B37" s="5499"/>
      <c r="C37" s="5500" t="s">
        <v>107</v>
      </c>
      <c r="D37" s="4362">
        <f>D36-D35</f>
        <v>0</v>
      </c>
      <c r="E37" s="5501"/>
      <c r="F37" s="5502"/>
      <c r="G37" s="5503"/>
      <c r="H37" s="5504"/>
      <c r="I37" s="5505"/>
      <c r="J37" s="5506"/>
      <c r="K37" s="5507"/>
    </row>
    <row r="38" ht="24" customHeight="1">
      <c r="A38" s="5508"/>
      <c r="B38" s="5509"/>
      <c r="C38" s="5510" t="s">
        <v>108</v>
      </c>
      <c r="D38" s="4362">
        <f>IF(D35=0,0,D36/D35-1)*100</f>
        <v>0</v>
      </c>
      <c r="E38" s="5511" t="s">
        <v>22</v>
      </c>
      <c r="F38" s="5512">
        <v>0</v>
      </c>
      <c r="G38" s="5513">
        <v>30</v>
      </c>
      <c r="H38" s="5514" t="s">
        <v>23</v>
      </c>
      <c r="I38" s="5515"/>
      <c r="J38" s="5516"/>
      <c r="K38" s="5517"/>
    </row>
    <row r="39" ht="24" customHeight="1">
      <c r="A39" s="5518" t="s">
        <v>287</v>
      </c>
      <c r="B39" s="5519" t="s">
        <v>288</v>
      </c>
      <c r="C39" s="5520" t="s">
        <v>26</v>
      </c>
      <c r="D39" s="4362">
        <v>0</v>
      </c>
      <c r="E39" s="5521" t="s">
        <v>22</v>
      </c>
      <c r="F39" s="5522">
        <v>0</v>
      </c>
      <c r="G39" s="5523">
        <v>0</v>
      </c>
      <c r="H39" s="5524" t="s">
        <v>23</v>
      </c>
      <c r="I39" s="5525"/>
      <c r="J39" s="5526"/>
      <c r="K39" s="5527"/>
    </row>
    <row r="40" ht="24" customHeight="1">
      <c r="A40" s="5528"/>
      <c r="B40" s="5529"/>
      <c r="C40" s="5530" t="s">
        <v>106</v>
      </c>
      <c r="D40" s="4362">
        <v>0</v>
      </c>
      <c r="E40" s="5531" t="s">
        <v>22</v>
      </c>
      <c r="F40" s="5532">
        <v>0</v>
      </c>
      <c r="G40" s="5533">
        <v>0</v>
      </c>
      <c r="H40" s="5534" t="s">
        <v>23</v>
      </c>
      <c r="I40" s="5535"/>
      <c r="J40" s="5536"/>
      <c r="K40" s="5537"/>
    </row>
    <row r="41" ht="24" customHeight="1">
      <c r="A41" s="5538"/>
      <c r="B41" s="5539"/>
      <c r="C41" s="5540" t="s">
        <v>107</v>
      </c>
      <c r="D41" s="4362">
        <f>D40-D39</f>
        <v>0</v>
      </c>
      <c r="E41" s="5541"/>
      <c r="F41" s="5542"/>
      <c r="G41" s="5543"/>
      <c r="H41" s="5544"/>
      <c r="I41" s="5545"/>
      <c r="J41" s="5546"/>
      <c r="K41" s="5547"/>
    </row>
    <row r="42" ht="24" customHeight="1">
      <c r="A42" s="5548"/>
      <c r="B42" s="5549"/>
      <c r="C42" s="5550" t="s">
        <v>108</v>
      </c>
      <c r="D42" s="5080">
        <f>IF(D39=0,0,D40/D39-1)*100</f>
        <v>0</v>
      </c>
      <c r="E42" s="5551" t="s">
        <v>22</v>
      </c>
      <c r="F42" s="5552">
        <v>0</v>
      </c>
      <c r="G42" s="5553">
        <v>30</v>
      </c>
      <c r="H42" s="5554" t="s">
        <v>23</v>
      </c>
      <c r="I42" s="5555"/>
      <c r="J42" s="5556"/>
      <c r="K42" s="5557"/>
    </row>
    <row r="43" ht="24" customHeight="1">
      <c r="A43" s="5558" t="s">
        <v>289</v>
      </c>
      <c r="B43" s="5559" t="s">
        <v>290</v>
      </c>
      <c r="C43" s="5560" t="s">
        <v>139</v>
      </c>
      <c r="D43" s="5561">
        <v>0</v>
      </c>
      <c r="E43" s="5562"/>
      <c r="F43" s="5563"/>
      <c r="G43" s="5564"/>
      <c r="H43" s="5565"/>
      <c r="I43" s="5566"/>
      <c r="J43" s="5567"/>
      <c r="K43" s="5568"/>
    </row>
    <row r="44" ht="24" customHeight="1">
      <c r="A44" s="5569"/>
      <c r="B44" s="5570"/>
      <c r="C44" s="5571" t="s">
        <v>140</v>
      </c>
      <c r="D44" s="5561">
        <v>0</v>
      </c>
      <c r="E44" s="5572"/>
      <c r="F44" s="5573"/>
      <c r="G44" s="5574"/>
      <c r="H44" s="5575"/>
      <c r="I44" s="5576"/>
      <c r="J44" s="5577"/>
      <c r="K44" s="5578"/>
    </row>
    <row r="45" ht="24" customHeight="1">
      <c r="A45" s="5579"/>
      <c r="B45" s="5580"/>
      <c r="C45" s="5581" t="s">
        <v>21</v>
      </c>
      <c r="D45" s="5561">
        <f>D44-D43</f>
        <v>0</v>
      </c>
      <c r="E45" s="5582" t="s">
        <v>22</v>
      </c>
      <c r="F45" s="5583">
        <v>0</v>
      </c>
      <c r="G45" s="5584">
        <v>0</v>
      </c>
      <c r="H45" s="5585" t="s">
        <v>23</v>
      </c>
      <c r="I45" s="5586"/>
      <c r="J45" s="5587"/>
      <c r="K45" s="5588"/>
    </row>
    <row r="46" ht="24" customHeight="1">
      <c r="A46" s="5589"/>
      <c r="B46" s="5590"/>
      <c r="C46" s="5591" t="s">
        <v>141</v>
      </c>
      <c r="D46" s="5592">
        <v>0</v>
      </c>
      <c r="E46" s="5593"/>
      <c r="F46" s="5594"/>
      <c r="G46" s="5595"/>
      <c r="H46" s="5596"/>
      <c r="I46" s="5597"/>
      <c r="J46" s="5598"/>
      <c r="K46" s="5599"/>
    </row>
    <row r="47" ht="24" customHeight="1">
      <c r="A47" s="5600"/>
      <c r="B47" s="5601"/>
      <c r="C47" s="5602" t="s">
        <v>142</v>
      </c>
      <c r="D47" s="5561">
        <v>0</v>
      </c>
      <c r="E47" s="5603"/>
      <c r="F47" s="5604"/>
      <c r="G47" s="5605"/>
      <c r="H47" s="5606"/>
      <c r="I47" s="5607"/>
      <c r="J47" s="5608"/>
      <c r="K47" s="5609"/>
    </row>
    <row r="48" ht="24" customHeight="1">
      <c r="A48" s="5610"/>
      <c r="B48" s="5611"/>
      <c r="C48" s="5612" t="s">
        <v>21</v>
      </c>
      <c r="D48" s="5613">
        <f>D47-D46</f>
        <v>0</v>
      </c>
      <c r="E48" s="5614" t="s">
        <v>22</v>
      </c>
      <c r="F48" s="5615">
        <v>0</v>
      </c>
      <c r="G48" s="5616">
        <v>0</v>
      </c>
      <c r="H48" s="5617" t="s">
        <v>23</v>
      </c>
      <c r="I48" s="5618"/>
      <c r="J48" s="5619"/>
      <c r="K48" s="5620"/>
    </row>
    <row r="49" ht="24" customHeight="1">
      <c r="A49" s="5621" t="s">
        <v>291</v>
      </c>
      <c r="B49" s="5622" t="s">
        <v>122</v>
      </c>
      <c r="C49" s="5623" t="s">
        <v>26</v>
      </c>
      <c r="D49" s="5091">
        <v>0</v>
      </c>
      <c r="E49" s="5624"/>
      <c r="F49" s="5625"/>
      <c r="G49" s="5626"/>
      <c r="H49" s="5627"/>
      <c r="I49" s="5628"/>
      <c r="J49" s="5629"/>
      <c r="K49" s="5630"/>
    </row>
    <row r="50" ht="24" customHeight="1">
      <c r="A50" s="5631"/>
      <c r="B50" s="5632"/>
      <c r="C50" s="5633" t="s">
        <v>106</v>
      </c>
      <c r="D50" s="4362">
        <v>0</v>
      </c>
      <c r="E50" s="5634"/>
      <c r="F50" s="5635"/>
      <c r="G50" s="5636"/>
      <c r="H50" s="5637"/>
      <c r="I50" s="5638"/>
      <c r="J50" s="5639"/>
      <c r="K50" s="5640"/>
    </row>
    <row r="51" ht="24" customHeight="1">
      <c r="A51" s="5641"/>
      <c r="B51" s="5642"/>
      <c r="C51" s="5643" t="s">
        <v>107</v>
      </c>
      <c r="D51" s="4362">
        <f>D50-D49</f>
        <v>0</v>
      </c>
      <c r="E51" s="5644"/>
      <c r="F51" s="5645"/>
      <c r="G51" s="5646"/>
      <c r="H51" s="5647"/>
      <c r="I51" s="5648"/>
      <c r="J51" s="5649"/>
      <c r="K51" s="5650"/>
    </row>
    <row r="52" ht="24" customHeight="1">
      <c r="A52" s="5651"/>
      <c r="B52" s="5652"/>
      <c r="C52" s="5653" t="s">
        <v>108</v>
      </c>
      <c r="D52" s="4362">
        <f>IF(D49=0,0,D50/D49-1)*100</f>
        <v>0</v>
      </c>
      <c r="E52" s="5654"/>
      <c r="F52" s="5655"/>
      <c r="G52" s="5656"/>
      <c r="H52" s="5657"/>
      <c r="I52" s="5658"/>
      <c r="J52" s="5659"/>
      <c r="K52" s="5660"/>
    </row>
    <row r="53" ht="24" customHeight="1">
      <c r="A53" s="5661" t="s">
        <v>292</v>
      </c>
      <c r="B53" s="5662" t="s">
        <v>122</v>
      </c>
      <c r="C53" s="5663" t="s">
        <v>26</v>
      </c>
      <c r="D53" s="4362">
        <v>0</v>
      </c>
      <c r="E53" s="5664"/>
      <c r="F53" s="5665"/>
      <c r="G53" s="5666"/>
      <c r="H53" s="5667"/>
      <c r="I53" s="5668"/>
      <c r="J53" s="5669"/>
      <c r="K53" s="5670"/>
    </row>
    <row r="54" ht="24" customHeight="1">
      <c r="A54" s="5671"/>
      <c r="B54" s="5672"/>
      <c r="C54" s="5673" t="s">
        <v>106</v>
      </c>
      <c r="D54" s="4362">
        <v>0</v>
      </c>
      <c r="E54" s="5674"/>
      <c r="F54" s="5675"/>
      <c r="G54" s="5676"/>
      <c r="H54" s="5677"/>
      <c r="I54" s="5678"/>
      <c r="J54" s="5679"/>
      <c r="K54" s="5680"/>
    </row>
    <row r="55" ht="24" customHeight="1">
      <c r="A55" s="5681"/>
      <c r="B55" s="5682"/>
      <c r="C55" s="5683" t="s">
        <v>107</v>
      </c>
      <c r="D55" s="4362">
        <f>D54-D53</f>
        <v>0</v>
      </c>
      <c r="E55" s="5684"/>
      <c r="F55" s="5685"/>
      <c r="G55" s="5686"/>
      <c r="H55" s="5687"/>
      <c r="I55" s="5688"/>
      <c r="J55" s="5689"/>
      <c r="K55" s="5690"/>
    </row>
    <row r="56" ht="24" customHeight="1">
      <c r="A56" s="5691"/>
      <c r="B56" s="5692"/>
      <c r="C56" s="5693" t="s">
        <v>108</v>
      </c>
      <c r="D56" s="4362">
        <f>IF(D53=0,0,D54/D53-1)*100</f>
        <v>0</v>
      </c>
      <c r="E56" s="5694"/>
      <c r="F56" s="5695"/>
      <c r="G56" s="5696"/>
      <c r="H56" s="5697"/>
      <c r="I56" s="5698"/>
      <c r="J56" s="5699"/>
      <c r="K56" s="5700"/>
    </row>
    <row r="57" ht="24" customHeight="1">
      <c r="A57" s="5701" t="s">
        <v>293</v>
      </c>
      <c r="B57" s="5702" t="s">
        <v>146</v>
      </c>
      <c r="C57" s="5703" t="s">
        <v>26</v>
      </c>
      <c r="D57" s="4362">
        <v>0</v>
      </c>
      <c r="E57" s="5704" t="s">
        <v>22</v>
      </c>
      <c r="F57" s="5705">
        <v>0.35</v>
      </c>
      <c r="G57" s="5706">
        <v>4</v>
      </c>
      <c r="H57" s="5707" t="s">
        <v>23</v>
      </c>
      <c r="I57" s="5708"/>
      <c r="J57" s="5709"/>
      <c r="K57" s="5710"/>
    </row>
    <row r="58" ht="24" customHeight="1">
      <c r="A58" s="5711"/>
      <c r="B58" s="5712"/>
      <c r="C58" s="5713" t="s">
        <v>106</v>
      </c>
      <c r="D58" s="4362">
        <v>0</v>
      </c>
      <c r="E58" s="5714" t="s">
        <v>22</v>
      </c>
      <c r="F58" s="5715">
        <v>0.35</v>
      </c>
      <c r="G58" s="5716">
        <v>4</v>
      </c>
      <c r="H58" s="5717" t="s">
        <v>23</v>
      </c>
      <c r="I58" s="5718"/>
      <c r="J58" s="5719"/>
      <c r="K58" s="5720"/>
    </row>
    <row r="59" ht="24" customHeight="1">
      <c r="A59" s="5721"/>
      <c r="B59" s="5722"/>
      <c r="C59" s="5723" t="s">
        <v>107</v>
      </c>
      <c r="D59" s="4362">
        <f>D58-D57</f>
        <v>0</v>
      </c>
      <c r="E59" s="5724"/>
      <c r="F59" s="5725"/>
      <c r="G59" s="5726"/>
      <c r="H59" s="5727"/>
      <c r="I59" s="5728"/>
      <c r="J59" s="5729"/>
      <c r="K59" s="5730"/>
    </row>
    <row r="60" ht="24" customHeight="1">
      <c r="A60" s="5731" t="s">
        <v>153</v>
      </c>
      <c r="B60" s="5732" t="s">
        <v>294</v>
      </c>
      <c r="C60" s="5733" t="s">
        <v>26</v>
      </c>
      <c r="D60" s="4362">
        <v>0</v>
      </c>
      <c r="E60" s="5734"/>
      <c r="F60" s="5735"/>
      <c r="G60" s="5736"/>
      <c r="H60" s="5737"/>
      <c r="I60" s="5738"/>
      <c r="J60" s="5739"/>
      <c r="K60" s="5740"/>
    </row>
    <row r="61" ht="24" customHeight="1">
      <c r="A61" s="5741"/>
      <c r="B61" s="5742"/>
      <c r="C61" s="5743" t="s">
        <v>106</v>
      </c>
      <c r="D61" s="4362">
        <v>0</v>
      </c>
      <c r="E61" s="5744"/>
      <c r="F61" s="5745"/>
      <c r="G61" s="5746"/>
      <c r="H61" s="5747"/>
      <c r="I61" s="5748"/>
      <c r="J61" s="5749"/>
      <c r="K61" s="5750"/>
    </row>
    <row r="62" ht="24" customHeight="1">
      <c r="A62" s="5751"/>
      <c r="B62" s="5752"/>
      <c r="C62" s="5753" t="s">
        <v>107</v>
      </c>
      <c r="D62" s="4362">
        <f>D61-D60</f>
        <v>0</v>
      </c>
      <c r="E62" s="5754"/>
      <c r="F62" s="5755"/>
      <c r="G62" s="5756"/>
      <c r="H62" s="5757"/>
      <c r="I62" s="5758"/>
      <c r="J62" s="5759"/>
      <c r="K62" s="5760"/>
    </row>
    <row r="63" ht="24" customHeight="1">
      <c r="A63" s="5761"/>
      <c r="B63" s="5762"/>
      <c r="C63" s="5763" t="s">
        <v>108</v>
      </c>
      <c r="D63" s="4362">
        <f>IF(D60=0,0,D61/D60-1)*100</f>
        <v>0</v>
      </c>
      <c r="E63" s="5764" t="s">
        <v>22</v>
      </c>
      <c r="F63" s="5765">
        <v>-30</v>
      </c>
      <c r="G63" s="5766">
        <v>30</v>
      </c>
      <c r="H63" s="5767" t="s">
        <v>23</v>
      </c>
      <c r="I63" s="5768"/>
      <c r="J63" s="5769"/>
      <c r="K63" s="5770"/>
    </row>
    <row r="64" ht="24" customHeight="1">
      <c r="A64" s="5771" t="s">
        <v>295</v>
      </c>
      <c r="B64" s="5772" t="s">
        <v>296</v>
      </c>
      <c r="C64" s="5773" t="s">
        <v>26</v>
      </c>
      <c r="D64" s="4362">
        <v>0</v>
      </c>
      <c r="E64" s="5774" t="s">
        <v>22</v>
      </c>
      <c r="F64" s="5775">
        <v>0</v>
      </c>
      <c r="G64" s="5776">
        <v>0</v>
      </c>
      <c r="H64" s="5777" t="s">
        <v>23</v>
      </c>
      <c r="I64" s="5778"/>
      <c r="J64" s="5779"/>
      <c r="K64" s="5780"/>
    </row>
    <row r="65" ht="24" customHeight="1">
      <c r="A65" s="5781"/>
      <c r="B65" s="5782"/>
      <c r="C65" s="5783" t="s">
        <v>106</v>
      </c>
      <c r="D65" s="4362">
        <v>0</v>
      </c>
      <c r="E65" s="5784" t="s">
        <v>22</v>
      </c>
      <c r="F65" s="5785">
        <v>0</v>
      </c>
      <c r="G65" s="5786">
        <v>0</v>
      </c>
      <c r="H65" s="5787" t="s">
        <v>23</v>
      </c>
      <c r="I65" s="5788"/>
      <c r="J65" s="5789"/>
      <c r="K65" s="5790"/>
    </row>
    <row r="66" ht="24" customHeight="1">
      <c r="A66" s="5791"/>
      <c r="B66" s="5792"/>
      <c r="C66" s="5793" t="s">
        <v>107</v>
      </c>
      <c r="D66" s="4362">
        <f>D65-D64</f>
        <v>0</v>
      </c>
      <c r="E66" s="5794"/>
      <c r="F66" s="5795"/>
      <c r="G66" s="5796"/>
      <c r="H66" s="5797"/>
      <c r="I66" s="5798"/>
      <c r="J66" s="5799"/>
      <c r="K66" s="5800"/>
    </row>
    <row r="67" ht="24" customHeight="1">
      <c r="A67" s="5801"/>
      <c r="B67" s="5802"/>
      <c r="C67" s="5803" t="s">
        <v>108</v>
      </c>
      <c r="D67" s="4362">
        <f>IF(D64=0,0,D65/D64-1)*100</f>
        <v>0</v>
      </c>
      <c r="E67" s="5804"/>
      <c r="F67" s="5805"/>
      <c r="G67" s="5806"/>
      <c r="H67" s="5807"/>
      <c r="I67" s="5808"/>
      <c r="J67" s="5809"/>
      <c r="K67" s="5810"/>
    </row>
    <row r="68" ht="24" customHeight="1">
      <c r="A68" s="5811" t="s">
        <v>297</v>
      </c>
      <c r="B68" s="5812"/>
      <c r="C68" s="5813"/>
      <c r="D68" s="5814"/>
      <c r="E68" s="5815"/>
      <c r="F68" s="5816"/>
      <c r="G68" s="5817"/>
      <c r="H68" s="5818"/>
      <c r="I68" s="5819"/>
      <c r="J68" s="5820"/>
      <c r="K68" s="5821"/>
    </row>
    <row r="69" ht="24" customHeight="1">
      <c r="A69" s="5822" t="s">
        <v>156</v>
      </c>
      <c r="B69" s="5823" t="s">
        <v>105</v>
      </c>
      <c r="C69" s="5824" t="s">
        <v>26</v>
      </c>
      <c r="D69" s="4362">
        <v>0</v>
      </c>
      <c r="E69" s="5825"/>
      <c r="F69" s="5826"/>
      <c r="G69" s="5827"/>
      <c r="H69" s="5828"/>
      <c r="I69" s="5829"/>
      <c r="J69" s="5830"/>
      <c r="K69" s="5831"/>
    </row>
    <row r="70" ht="24" customHeight="1">
      <c r="A70" s="5832"/>
      <c r="B70" s="5833"/>
      <c r="C70" s="5834" t="s">
        <v>106</v>
      </c>
      <c r="D70" s="4362">
        <v>0</v>
      </c>
      <c r="E70" s="5835"/>
      <c r="F70" s="5836"/>
      <c r="G70" s="5837"/>
      <c r="H70" s="5838"/>
      <c r="I70" s="5839"/>
      <c r="J70" s="5840"/>
      <c r="K70" s="5841"/>
    </row>
    <row r="71" ht="24" customHeight="1">
      <c r="A71" s="5842"/>
      <c r="B71" s="5843"/>
      <c r="C71" s="5844" t="s">
        <v>107</v>
      </c>
      <c r="D71" s="4362">
        <f>D70-D69</f>
        <v>0</v>
      </c>
      <c r="E71" s="5845"/>
      <c r="F71" s="5846"/>
      <c r="G71" s="5847"/>
      <c r="H71" s="5848"/>
      <c r="I71" s="5849"/>
      <c r="J71" s="5850"/>
      <c r="K71" s="5851"/>
    </row>
    <row r="72" ht="24" customHeight="1">
      <c r="A72" s="5852"/>
      <c r="B72" s="5853"/>
      <c r="C72" s="5854" t="s">
        <v>108</v>
      </c>
      <c r="D72" s="4362">
        <f>IF(D69=0,0,D70/D69-1)*100</f>
        <v>0</v>
      </c>
      <c r="E72" s="5855" t="s">
        <v>22</v>
      </c>
      <c r="F72" s="5856">
        <v>0</v>
      </c>
      <c r="G72" s="5857">
        <v>20</v>
      </c>
      <c r="H72" s="5858" t="s">
        <v>23</v>
      </c>
      <c r="I72" s="5859"/>
      <c r="J72" s="5860"/>
      <c r="K72" s="5861"/>
    </row>
    <row r="73" ht="24" customHeight="1">
      <c r="A73" s="5862" t="s">
        <v>298</v>
      </c>
      <c r="B73" s="5863" t="s">
        <v>249</v>
      </c>
      <c r="C73" s="5864" t="s">
        <v>26</v>
      </c>
      <c r="D73" s="4362">
        <v>0</v>
      </c>
      <c r="E73" s="5865"/>
      <c r="F73" s="5866"/>
      <c r="G73" s="5867"/>
      <c r="H73" s="5868"/>
      <c r="I73" s="5869"/>
      <c r="J73" s="5870"/>
      <c r="K73" s="5871"/>
    </row>
    <row r="74" ht="24" customHeight="1">
      <c r="A74" s="5872"/>
      <c r="B74" s="5873"/>
      <c r="C74" s="5874" t="s">
        <v>106</v>
      </c>
      <c r="D74" s="4362">
        <v>0</v>
      </c>
      <c r="E74" s="5875"/>
      <c r="F74" s="5876"/>
      <c r="G74" s="5877"/>
      <c r="H74" s="5878"/>
      <c r="I74" s="5879"/>
      <c r="J74" s="5880"/>
      <c r="K74" s="5881"/>
    </row>
    <row r="75" ht="24" customHeight="1">
      <c r="A75" s="5882"/>
      <c r="B75" s="5883"/>
      <c r="C75" s="5884" t="s">
        <v>107</v>
      </c>
      <c r="D75" s="4362">
        <f>D74-D73</f>
        <v>0</v>
      </c>
      <c r="E75" s="5885"/>
      <c r="F75" s="5886"/>
      <c r="G75" s="5887"/>
      <c r="H75" s="5888"/>
      <c r="I75" s="5889"/>
      <c r="J75" s="5890"/>
      <c r="K75" s="5891"/>
    </row>
    <row r="76" ht="24" customHeight="1">
      <c r="A76" s="5892"/>
      <c r="B76" s="5893"/>
      <c r="C76" s="5894" t="s">
        <v>108</v>
      </c>
      <c r="D76" s="4362">
        <f>IF(D73=0,0,D74/D73-1)*100</f>
        <v>0</v>
      </c>
      <c r="E76" s="5895" t="s">
        <v>22</v>
      </c>
      <c r="F76" s="5896">
        <v>0</v>
      </c>
      <c r="G76" s="5897">
        <v>20</v>
      </c>
      <c r="H76" s="5898" t="s">
        <v>23</v>
      </c>
      <c r="I76" s="5899"/>
      <c r="J76" s="5900"/>
      <c r="K76" s="5901"/>
    </row>
    <row r="77" ht="24" customHeight="1">
      <c r="A77" s="5902" t="s">
        <v>299</v>
      </c>
      <c r="B77" s="5903" t="s">
        <v>251</v>
      </c>
      <c r="C77" s="5904" t="s">
        <v>26</v>
      </c>
      <c r="D77" s="4362">
        <v>0</v>
      </c>
      <c r="E77" s="5905"/>
      <c r="F77" s="5906"/>
      <c r="G77" s="5907"/>
      <c r="H77" s="5908"/>
      <c r="I77" s="5909"/>
      <c r="J77" s="5910"/>
      <c r="K77" s="5911"/>
    </row>
    <row r="78" ht="24" customHeight="1">
      <c r="A78" s="5912"/>
      <c r="B78" s="5913"/>
      <c r="C78" s="5914" t="s">
        <v>106</v>
      </c>
      <c r="D78" s="4362">
        <v>0</v>
      </c>
      <c r="E78" s="5915"/>
      <c r="F78" s="5916"/>
      <c r="G78" s="5917"/>
      <c r="H78" s="5918"/>
      <c r="I78" s="5919"/>
      <c r="J78" s="5920"/>
      <c r="K78" s="5921"/>
    </row>
    <row r="79" ht="24" customHeight="1">
      <c r="A79" s="5922"/>
      <c r="B79" s="5923"/>
      <c r="C79" s="5924" t="s">
        <v>107</v>
      </c>
      <c r="D79" s="4362">
        <f>D78-D77</f>
        <v>0</v>
      </c>
      <c r="E79" s="5925"/>
      <c r="F79" s="5926"/>
      <c r="G79" s="5927"/>
      <c r="H79" s="5928"/>
      <c r="I79" s="5929"/>
      <c r="J79" s="5930"/>
      <c r="K79" s="5931"/>
    </row>
    <row r="80" ht="24" customHeight="1">
      <c r="A80" s="5932"/>
      <c r="B80" s="5933"/>
      <c r="C80" s="5934" t="s">
        <v>108</v>
      </c>
      <c r="D80" s="5080">
        <f>IF(D77=0,0,D78/D77-1)*100</f>
        <v>0</v>
      </c>
      <c r="E80" s="5935" t="s">
        <v>22</v>
      </c>
      <c r="F80" s="5936">
        <v>0</v>
      </c>
      <c r="G80" s="5937">
        <v>20</v>
      </c>
      <c r="H80" s="5938" t="s">
        <v>23</v>
      </c>
      <c r="I80" s="5939"/>
      <c r="J80" s="5940"/>
      <c r="K80" s="5941"/>
    </row>
    <row r="81" ht="24" customHeight="1">
      <c r="A81" s="5942" t="s">
        <v>300</v>
      </c>
      <c r="B81" s="5943" t="s">
        <v>301</v>
      </c>
      <c r="C81" s="5944" t="s">
        <v>26</v>
      </c>
      <c r="D81" s="5945">
        <v>0</v>
      </c>
      <c r="E81" s="5946"/>
      <c r="F81" s="5947"/>
      <c r="G81" s="5948"/>
      <c r="H81" s="5949"/>
      <c r="I81" s="5950"/>
      <c r="J81" s="5951"/>
      <c r="K81" s="5952"/>
    </row>
    <row r="82" ht="24" customHeight="1">
      <c r="A82" s="5953"/>
      <c r="B82" s="5954"/>
      <c r="C82" s="5955" t="s">
        <v>106</v>
      </c>
      <c r="D82" s="5956">
        <v>0</v>
      </c>
      <c r="E82" s="5957"/>
      <c r="F82" s="5958"/>
      <c r="G82" s="5959"/>
      <c r="H82" s="5960"/>
      <c r="I82" s="5961"/>
      <c r="J82" s="5962"/>
      <c r="K82" s="5963"/>
    </row>
    <row r="83" ht="24" customHeight="1">
      <c r="A83" s="5964"/>
      <c r="B83" s="5965"/>
      <c r="C83" s="5966" t="s">
        <v>107</v>
      </c>
      <c r="D83" s="4362">
        <f>D82-D81</f>
        <v>0</v>
      </c>
      <c r="E83" s="5967"/>
      <c r="F83" s="5968"/>
      <c r="G83" s="5969"/>
      <c r="H83" s="5970"/>
      <c r="I83" s="5971"/>
      <c r="J83" s="5972"/>
      <c r="K83" s="5973"/>
    </row>
    <row r="84" ht="24" customHeight="1">
      <c r="A84" s="5974"/>
      <c r="B84" s="5975"/>
      <c r="C84" s="5976" t="s">
        <v>108</v>
      </c>
      <c r="D84" s="5080">
        <f>IF(D81=0,0,D83/D81*100)</f>
        <v>0</v>
      </c>
      <c r="E84" s="5977"/>
      <c r="F84" s="5978"/>
      <c r="G84" s="5979"/>
      <c r="H84" s="5980"/>
      <c r="I84" s="5981"/>
      <c r="J84" s="5982"/>
      <c r="K84" s="5983"/>
    </row>
    <row r="85" ht="24" customHeight="1">
      <c r="A85" s="5984" t="s">
        <v>302</v>
      </c>
      <c r="B85" s="5985" t="s">
        <v>253</v>
      </c>
      <c r="C85" s="5986" t="s">
        <v>26</v>
      </c>
      <c r="D85" s="5091">
        <v>0</v>
      </c>
      <c r="E85" s="5987"/>
      <c r="F85" s="5988"/>
      <c r="G85" s="5989"/>
      <c r="H85" s="5990"/>
      <c r="I85" s="5991"/>
      <c r="J85" s="5992"/>
      <c r="K85" s="5993"/>
    </row>
    <row r="86" ht="24" customHeight="1">
      <c r="A86" s="5994"/>
      <c r="B86" s="5995"/>
      <c r="C86" s="5996" t="s">
        <v>106</v>
      </c>
      <c r="D86" s="4362">
        <v>0</v>
      </c>
      <c r="E86" s="5997"/>
      <c r="F86" s="5998"/>
      <c r="G86" s="5999"/>
      <c r="H86" s="6000"/>
      <c r="I86" s="6001"/>
      <c r="J86" s="6002"/>
      <c r="K86" s="6003"/>
    </row>
    <row r="87" ht="24" customHeight="1">
      <c r="A87" s="6004"/>
      <c r="B87" s="6005"/>
      <c r="C87" s="6006" t="s">
        <v>107</v>
      </c>
      <c r="D87" s="4362">
        <f>D86-D85</f>
        <v>0</v>
      </c>
      <c r="E87" s="6007"/>
      <c r="F87" s="6008"/>
      <c r="G87" s="6009"/>
      <c r="H87" s="6010"/>
      <c r="I87" s="6011"/>
      <c r="J87" s="6012"/>
      <c r="K87" s="6013"/>
    </row>
    <row r="88" ht="24" customHeight="1">
      <c r="A88" s="6014"/>
      <c r="B88" s="6015"/>
      <c r="C88" s="6016" t="s">
        <v>108</v>
      </c>
      <c r="D88" s="4362">
        <f>IF(D85=0,0,D86/D85-1)*100</f>
        <v>0</v>
      </c>
      <c r="E88" s="6017" t="s">
        <v>22</v>
      </c>
      <c r="F88" s="6018">
        <v>-10</v>
      </c>
      <c r="G88" s="6019">
        <v>20</v>
      </c>
      <c r="H88" s="6020" t="s">
        <v>23</v>
      </c>
      <c r="I88" s="6021"/>
      <c r="J88" s="6022"/>
      <c r="K88" s="6023"/>
    </row>
    <row r="89" ht="24" customHeight="1">
      <c r="A89" s="6024" t="s">
        <v>303</v>
      </c>
      <c r="B89" s="6025" t="s">
        <v>304</v>
      </c>
      <c r="C89" s="6026" t="s">
        <v>26</v>
      </c>
      <c r="D89" s="4362">
        <v>0</v>
      </c>
      <c r="E89" s="6027"/>
      <c r="F89" s="6028"/>
      <c r="G89" s="6029"/>
      <c r="H89" s="6030"/>
      <c r="I89" s="6031"/>
      <c r="J89" s="6032"/>
      <c r="K89" s="6033"/>
    </row>
    <row r="90" ht="24" customHeight="1">
      <c r="A90" s="6034"/>
      <c r="B90" s="6035"/>
      <c r="C90" s="6036" t="s">
        <v>106</v>
      </c>
      <c r="D90" s="4362">
        <v>0</v>
      </c>
      <c r="E90" s="6037"/>
      <c r="F90" s="6038"/>
      <c r="G90" s="6039"/>
      <c r="H90" s="6040"/>
      <c r="I90" s="6041"/>
      <c r="J90" s="6042"/>
      <c r="K90" s="6043"/>
    </row>
    <row r="91" ht="24" customHeight="1">
      <c r="A91" s="6044"/>
      <c r="B91" s="6045"/>
      <c r="C91" s="6046" t="s">
        <v>107</v>
      </c>
      <c r="D91" s="4362">
        <f>D90-D89</f>
        <v>0</v>
      </c>
      <c r="E91" s="6047"/>
      <c r="F91" s="6048"/>
      <c r="G91" s="6049"/>
      <c r="H91" s="6050"/>
      <c r="I91" s="6051"/>
      <c r="J91" s="6052"/>
      <c r="K91" s="6053"/>
    </row>
    <row r="92" ht="24" customHeight="1">
      <c r="A92" s="6054"/>
      <c r="B92" s="6055"/>
      <c r="C92" s="6056" t="s">
        <v>108</v>
      </c>
      <c r="D92" s="4362">
        <f>IF(D89=0,0,D90/D89-1)*100</f>
        <v>0</v>
      </c>
      <c r="E92" s="6057"/>
      <c r="F92" s="6058"/>
      <c r="G92" s="6059"/>
      <c r="H92" s="6060"/>
      <c r="I92" s="6061"/>
      <c r="J92" s="6062"/>
      <c r="K92" s="6063"/>
    </row>
    <row r="93" ht="24" customHeight="1">
      <c r="A93" s="6064" t="s">
        <v>171</v>
      </c>
      <c r="B93" s="6065" t="s">
        <v>305</v>
      </c>
      <c r="C93" s="6066" t="s">
        <v>26</v>
      </c>
      <c r="D93" s="4362">
        <v>0</v>
      </c>
      <c r="E93" s="6067" t="s">
        <v>22</v>
      </c>
      <c r="F93" s="6068">
        <v>0</v>
      </c>
      <c r="G93" s="6069">
        <v>0</v>
      </c>
      <c r="H93" s="6070" t="s">
        <v>23</v>
      </c>
      <c r="I93" s="6071"/>
      <c r="J93" s="6072"/>
      <c r="K93" s="6073"/>
    </row>
    <row r="94" ht="24" customHeight="1">
      <c r="A94" s="6074"/>
      <c r="B94" s="6075"/>
      <c r="C94" s="6076" t="s">
        <v>106</v>
      </c>
      <c r="D94" s="4362">
        <v>0</v>
      </c>
      <c r="E94" s="6077" t="s">
        <v>22</v>
      </c>
      <c r="F94" s="6078">
        <v>0</v>
      </c>
      <c r="G94" s="6079">
        <v>0</v>
      </c>
      <c r="H94" s="6080" t="s">
        <v>23</v>
      </c>
      <c r="I94" s="6081"/>
      <c r="J94" s="6082"/>
      <c r="K94" s="6083"/>
    </row>
    <row r="95" ht="24" customHeight="1">
      <c r="A95" s="6084"/>
      <c r="B95" s="6085"/>
      <c r="C95" s="6086" t="s">
        <v>107</v>
      </c>
      <c r="D95" s="4362">
        <f>D94-D93</f>
        <v>0</v>
      </c>
      <c r="E95" s="6087"/>
      <c r="F95" s="6088"/>
      <c r="G95" s="6089"/>
      <c r="H95" s="6090"/>
      <c r="I95" s="6091"/>
      <c r="J95" s="6092"/>
      <c r="K95" s="6093"/>
    </row>
    <row r="96" ht="24" customHeight="1">
      <c r="A96" s="6094"/>
      <c r="B96" s="6095"/>
      <c r="C96" s="6096" t="s">
        <v>108</v>
      </c>
      <c r="D96" s="4362">
        <f>IF(D93=0,0,D94/D93-1)*100</f>
        <v>0</v>
      </c>
      <c r="E96" s="6097"/>
      <c r="F96" s="6098"/>
      <c r="G96" s="6099"/>
      <c r="H96" s="6100"/>
      <c r="I96" s="6101"/>
      <c r="J96" s="6102"/>
      <c r="K96" s="6103"/>
    </row>
    <row r="97" ht="24" customHeight="1">
      <c r="A97" s="6104" t="s">
        <v>306</v>
      </c>
      <c r="B97" s="6105"/>
      <c r="C97" s="6106"/>
      <c r="D97" s="6107"/>
      <c r="E97" s="6108"/>
      <c r="F97" s="6109"/>
      <c r="G97" s="6110"/>
      <c r="H97" s="6111"/>
      <c r="I97" s="6112"/>
      <c r="J97" s="6113"/>
      <c r="K97" s="6114"/>
    </row>
    <row r="98" ht="24" customHeight="1">
      <c r="A98" s="6115" t="s">
        <v>176</v>
      </c>
      <c r="B98" s="6116" t="s">
        <v>122</v>
      </c>
      <c r="C98" s="6117" t="s">
        <v>26</v>
      </c>
      <c r="D98" s="4362">
        <v>0</v>
      </c>
      <c r="E98" s="6118" t="s">
        <v>22</v>
      </c>
      <c r="F98" s="6119">
        <v>0</v>
      </c>
      <c r="G98" s="6120"/>
      <c r="H98" s="6121" t="s">
        <v>23</v>
      </c>
      <c r="I98" s="6122"/>
      <c r="J98" s="6123"/>
      <c r="K98" s="6124"/>
    </row>
    <row r="99" ht="24" customHeight="1">
      <c r="A99" s="6125"/>
      <c r="B99" s="6126"/>
      <c r="C99" s="6127" t="s">
        <v>106</v>
      </c>
      <c r="D99" s="4362">
        <v>0</v>
      </c>
      <c r="E99" s="6128" t="s">
        <v>22</v>
      </c>
      <c r="F99" s="6129">
        <v>0</v>
      </c>
      <c r="G99" s="6130"/>
      <c r="H99" s="6131" t="s">
        <v>23</v>
      </c>
      <c r="I99" s="6132"/>
      <c r="J99" s="6133"/>
      <c r="K99" s="6134"/>
    </row>
    <row r="100" ht="24" customHeight="1">
      <c r="A100" s="6135"/>
      <c r="B100" s="6136"/>
      <c r="C100" s="6137" t="s">
        <v>107</v>
      </c>
      <c r="D100" s="4362">
        <f>D99-D98</f>
        <v>0</v>
      </c>
      <c r="E100" s="6138"/>
      <c r="F100" s="6139"/>
      <c r="G100" s="6140"/>
      <c r="H100" s="6141"/>
      <c r="I100" s="6142"/>
      <c r="J100" s="6143"/>
      <c r="K100" s="6144"/>
    </row>
    <row r="101" ht="24" customHeight="1">
      <c r="A101" s="6145"/>
      <c r="B101" s="6146"/>
      <c r="C101" s="6147" t="s">
        <v>108</v>
      </c>
      <c r="D101" s="4362">
        <f>IF(D98=0,0,D99/D98-1)*100</f>
        <v>0</v>
      </c>
      <c r="E101" s="6148"/>
      <c r="F101" s="6149"/>
      <c r="G101" s="6150"/>
      <c r="H101" s="6151"/>
      <c r="I101" s="6152"/>
      <c r="J101" s="6153"/>
      <c r="K101" s="6154"/>
    </row>
    <row r="102" ht="24" customHeight="1">
      <c r="A102" s="6155" t="s">
        <v>177</v>
      </c>
      <c r="B102" s="6156" t="s">
        <v>122</v>
      </c>
      <c r="C102" s="6157" t="s">
        <v>26</v>
      </c>
      <c r="D102" s="4362">
        <v>0</v>
      </c>
      <c r="E102" s="6158" t="s">
        <v>22</v>
      </c>
      <c r="F102" s="6159">
        <v>0</v>
      </c>
      <c r="G102" s="6160"/>
      <c r="H102" s="6161" t="s">
        <v>23</v>
      </c>
      <c r="I102" s="6162"/>
      <c r="J102" s="6163"/>
      <c r="K102" s="6164"/>
    </row>
    <row r="103" ht="24" customHeight="1">
      <c r="A103" s="6165"/>
      <c r="B103" s="6166"/>
      <c r="C103" s="6167" t="s">
        <v>106</v>
      </c>
      <c r="D103" s="4362">
        <v>0</v>
      </c>
      <c r="E103" s="6168" t="s">
        <v>22</v>
      </c>
      <c r="F103" s="6169">
        <v>0</v>
      </c>
      <c r="G103" s="6170"/>
      <c r="H103" s="6171" t="s">
        <v>23</v>
      </c>
      <c r="I103" s="6172"/>
      <c r="J103" s="6173"/>
      <c r="K103" s="6174"/>
    </row>
    <row r="104" ht="24" customHeight="1">
      <c r="A104" s="6175"/>
      <c r="B104" s="6176"/>
      <c r="C104" s="6177" t="s">
        <v>107</v>
      </c>
      <c r="D104" s="4362">
        <f>D103-D102</f>
        <v>0</v>
      </c>
      <c r="E104" s="6178"/>
      <c r="F104" s="6179"/>
      <c r="G104" s="6180"/>
      <c r="H104" s="6181"/>
      <c r="I104" s="6182"/>
      <c r="J104" s="6183"/>
      <c r="K104" s="6184"/>
    </row>
    <row r="105" ht="24" customHeight="1">
      <c r="A105" s="6185"/>
      <c r="B105" s="6186"/>
      <c r="C105" s="6187" t="s">
        <v>108</v>
      </c>
      <c r="D105" s="5080">
        <f>IF(D102=0,0,D103/D102-1)*100</f>
        <v>0</v>
      </c>
      <c r="E105" s="6188"/>
      <c r="F105" s="6189"/>
      <c r="G105" s="6190"/>
      <c r="H105" s="6191"/>
      <c r="I105" s="6192"/>
      <c r="J105" s="6193"/>
      <c r="K105" s="6194"/>
    </row>
    <row r="106" ht="24" customHeight="1">
      <c r="A106" s="6195" t="s">
        <v>307</v>
      </c>
      <c r="B106" s="6196" t="s">
        <v>308</v>
      </c>
      <c r="C106" s="6197" t="s">
        <v>26</v>
      </c>
      <c r="D106" s="6198">
        <v>0</v>
      </c>
      <c r="E106" s="6199" t="s">
        <v>22</v>
      </c>
      <c r="F106" s="6200">
        <v>0</v>
      </c>
      <c r="G106" s="6201"/>
      <c r="H106" s="6202" t="s">
        <v>23</v>
      </c>
      <c r="I106" s="6203"/>
      <c r="J106" s="6204"/>
      <c r="K106" s="6205"/>
    </row>
    <row r="107" ht="24" customHeight="1">
      <c r="A107" s="6206"/>
      <c r="B107" s="6207"/>
      <c r="C107" s="6208" t="s">
        <v>106</v>
      </c>
      <c r="D107" s="6209">
        <v>0</v>
      </c>
      <c r="E107" s="6210" t="s">
        <v>22</v>
      </c>
      <c r="F107" s="6211">
        <v>0</v>
      </c>
      <c r="G107" s="6212"/>
      <c r="H107" s="6213" t="s">
        <v>23</v>
      </c>
      <c r="I107" s="6214"/>
      <c r="J107" s="6215"/>
      <c r="K107" s="6216"/>
    </row>
    <row r="108" ht="24" customHeight="1">
      <c r="A108" s="6217"/>
      <c r="B108" s="6218"/>
      <c r="C108" s="6219" t="s">
        <v>107</v>
      </c>
      <c r="D108" s="4362">
        <f>D107-D106</f>
        <v>0</v>
      </c>
      <c r="E108" s="6220"/>
      <c r="F108" s="6221"/>
      <c r="G108" s="6222"/>
      <c r="H108" s="6223"/>
      <c r="I108" s="6224"/>
      <c r="J108" s="6225"/>
      <c r="K108" s="6226"/>
    </row>
    <row r="109" ht="24" customHeight="1">
      <c r="A109" s="6227"/>
      <c r="B109" s="6228"/>
      <c r="C109" s="6229" t="s">
        <v>108</v>
      </c>
      <c r="D109" s="4362">
        <f>IF(D106=0,0,D107/D106-1)*100</f>
        <v>0</v>
      </c>
      <c r="E109" s="6230" t="s">
        <v>22</v>
      </c>
      <c r="F109" s="6231">
        <v>0</v>
      </c>
      <c r="G109" s="6232"/>
      <c r="H109" s="6233" t="s">
        <v>23</v>
      </c>
      <c r="I109" s="6234"/>
      <c r="J109" s="6235"/>
      <c r="K109" s="6236"/>
    </row>
    <row r="110" ht="24" customHeight="1">
      <c r="A110" s="6237" t="s">
        <v>178</v>
      </c>
      <c r="B110" s="6238" t="s">
        <v>179</v>
      </c>
      <c r="C110" s="6239" t="s">
        <v>26</v>
      </c>
      <c r="D110" s="4362">
        <v>0</v>
      </c>
      <c r="E110" s="6240" t="s">
        <v>22</v>
      </c>
      <c r="F110" s="6241">
        <v>6</v>
      </c>
      <c r="G110" s="6242"/>
      <c r="H110" s="6243" t="s">
        <v>23</v>
      </c>
      <c r="I110" s="6244"/>
      <c r="J110" s="6245"/>
      <c r="K110" s="6246"/>
    </row>
    <row r="111" ht="24" customHeight="1">
      <c r="A111" s="6247"/>
      <c r="B111" s="6248"/>
      <c r="C111" s="6249" t="s">
        <v>106</v>
      </c>
      <c r="D111" s="4362">
        <v>0</v>
      </c>
      <c r="E111" s="6250" t="s">
        <v>22</v>
      </c>
      <c r="F111" s="6251">
        <v>6</v>
      </c>
      <c r="G111" s="6252"/>
      <c r="H111" s="6253" t="s">
        <v>23</v>
      </c>
      <c r="I111" s="6254"/>
      <c r="J111" s="6255"/>
      <c r="K111" s="6256"/>
    </row>
    <row r="112" ht="24" customHeight="1">
      <c r="A112" s="6257"/>
      <c r="B112" s="6258"/>
      <c r="C112" s="6259" t="s">
        <v>107</v>
      </c>
      <c r="D112" s="4362">
        <f>D111-D110</f>
        <v>0</v>
      </c>
      <c r="E112" s="6260"/>
      <c r="F112" s="6261"/>
      <c r="G112" s="6262"/>
      <c r="H112" s="6263"/>
      <c r="I112" s="6264"/>
      <c r="J112" s="6265"/>
      <c r="K112" s="6266"/>
    </row>
    <row r="113" ht="24" customHeight="1">
      <c r="A113" s="6267"/>
      <c r="B113" s="6268"/>
      <c r="C113" s="6269" t="s">
        <v>108</v>
      </c>
      <c r="D113" s="4362">
        <f>IF(D110=0,0,D111/D110-1)*100</f>
        <v>0</v>
      </c>
      <c r="E113" s="6270"/>
      <c r="F113" s="6271"/>
      <c r="G113" s="6272"/>
      <c r="H113" s="6273"/>
      <c r="I113" s="6274"/>
      <c r="J113" s="6275"/>
      <c r="K113" s="6276"/>
    </row>
    <row r="114" ht="24" customHeight="1">
      <c r="A114" s="6277" t="s">
        <v>309</v>
      </c>
      <c r="B114" s="6278" t="s">
        <v>310</v>
      </c>
      <c r="C114" s="6279" t="s">
        <v>26</v>
      </c>
      <c r="D114" s="4362">
        <f>IF(D77=0,0,D106/D77*12)</f>
        <v>0</v>
      </c>
      <c r="E114" s="6280" t="s">
        <v>22</v>
      </c>
      <c r="F114" s="6281">
        <v>6</v>
      </c>
      <c r="G114" s="6282"/>
      <c r="H114" s="6283" t="s">
        <v>23</v>
      </c>
      <c r="I114" s="6284"/>
      <c r="J114" s="6285"/>
      <c r="K114" s="6286"/>
    </row>
    <row r="115" ht="24" customHeight="1">
      <c r="A115" s="6287"/>
      <c r="B115" s="6288"/>
      <c r="C115" s="6289" t="s">
        <v>106</v>
      </c>
      <c r="D115" s="4362">
        <f>IF(D78=0,0,D107/D78*12)</f>
        <v>0</v>
      </c>
      <c r="E115" s="6290" t="s">
        <v>22</v>
      </c>
      <c r="F115" s="6291">
        <v>6</v>
      </c>
      <c r="G115" s="6292"/>
      <c r="H115" s="6293" t="s">
        <v>23</v>
      </c>
      <c r="I115" s="6294"/>
      <c r="J115" s="6295"/>
      <c r="K115" s="6296"/>
    </row>
    <row r="116" ht="24" customHeight="1">
      <c r="A116" s="6297"/>
      <c r="B116" s="6298"/>
      <c r="C116" s="6299" t="s">
        <v>107</v>
      </c>
      <c r="D116" s="4362">
        <f>D115-D114</f>
        <v>0</v>
      </c>
      <c r="E116" s="6300"/>
      <c r="F116" s="6301"/>
      <c r="G116" s="6302"/>
      <c r="H116" s="6303"/>
      <c r="I116" s="6304"/>
      <c r="J116" s="6305"/>
      <c r="K116" s="6306"/>
    </row>
    <row r="117" ht="24" customHeight="1">
      <c r="A117" s="6307"/>
      <c r="B117" s="6308"/>
      <c r="C117" s="6309" t="s">
        <v>108</v>
      </c>
      <c r="D117" s="4362">
        <f>IF(D114=0,0,D115/D114-1)*100</f>
        <v>0</v>
      </c>
      <c r="E117" s="6310"/>
      <c r="F117" s="6311"/>
      <c r="G117" s="6312"/>
      <c r="H117" s="6313"/>
      <c r="I117" s="6314"/>
      <c r="J117" s="6315"/>
      <c r="K117" s="6316"/>
    </row>
    <row r="118" ht="24" customHeight="1">
      <c r="A118" s="6317" t="s">
        <v>311</v>
      </c>
      <c r="B118" s="6318"/>
      <c r="C118" s="6319"/>
      <c r="D118" s="6320"/>
      <c r="E118" s="6321"/>
      <c r="F118" s="6322"/>
      <c r="G118" s="6323"/>
      <c r="H118" s="6324"/>
      <c r="I118" s="6325"/>
      <c r="J118" s="6326"/>
      <c r="K118" s="6327"/>
    </row>
    <row r="119" ht="24" customHeight="1">
      <c r="A119" s="6328" t="s">
        <v>312</v>
      </c>
      <c r="B119" s="6329" t="s">
        <v>271</v>
      </c>
      <c r="C119" s="6330" t="s">
        <v>26</v>
      </c>
      <c r="D119" s="4362">
        <v>0</v>
      </c>
      <c r="E119" s="6331"/>
      <c r="F119" s="6332"/>
      <c r="G119" s="6333"/>
      <c r="H119" s="6334"/>
      <c r="I119" s="6335"/>
      <c r="J119" s="6336"/>
      <c r="K119" s="6337"/>
    </row>
    <row r="120" ht="24" customHeight="1">
      <c r="A120" s="6338"/>
      <c r="B120" s="6339"/>
      <c r="C120" s="6340" t="s">
        <v>106</v>
      </c>
      <c r="D120" s="4362">
        <v>0</v>
      </c>
      <c r="E120" s="6341"/>
      <c r="F120" s="6342"/>
      <c r="G120" s="6343"/>
      <c r="H120" s="6344"/>
      <c r="I120" s="6345"/>
      <c r="J120" s="6346"/>
      <c r="K120" s="6347"/>
    </row>
    <row r="121" ht="24" customHeight="1">
      <c r="A121" s="6348"/>
      <c r="B121" s="6349"/>
      <c r="C121" s="6350" t="s">
        <v>107</v>
      </c>
      <c r="D121" s="4362">
        <f>D120-D119</f>
        <v>0</v>
      </c>
      <c r="E121" s="6351"/>
      <c r="F121" s="6352"/>
      <c r="G121" s="6353"/>
      <c r="H121" s="6354"/>
      <c r="I121" s="6355"/>
      <c r="J121" s="6356"/>
      <c r="K121" s="6357"/>
    </row>
    <row r="122" ht="24" customHeight="1">
      <c r="A122" s="6358"/>
      <c r="B122" s="6359"/>
      <c r="C122" s="6360" t="s">
        <v>108</v>
      </c>
      <c r="D122" s="4362">
        <f>IF(D119=0,0,D120/D119-1)*100</f>
        <v>0</v>
      </c>
      <c r="E122" s="6361" t="s">
        <v>22</v>
      </c>
      <c r="F122" s="6362">
        <v>-3</v>
      </c>
      <c r="G122" s="6363">
        <v>10</v>
      </c>
      <c r="H122" s="6364" t="s">
        <v>23</v>
      </c>
      <c r="I122" s="6365"/>
      <c r="J122" s="6366"/>
      <c r="K122" s="6367"/>
    </row>
    <row r="123" ht="24" customHeight="1">
      <c r="A123" s="6368" t="s">
        <v>313</v>
      </c>
      <c r="B123" s="6369" t="s">
        <v>314</v>
      </c>
      <c r="C123" s="6370" t="s">
        <v>26</v>
      </c>
      <c r="D123" s="4808">
        <v>0</v>
      </c>
      <c r="E123" s="6371"/>
      <c r="F123" s="6372"/>
      <c r="G123" s="6373"/>
      <c r="H123" s="6374"/>
      <c r="I123" s="6375"/>
      <c r="J123" s="6376"/>
      <c r="K123" s="6377"/>
    </row>
    <row r="124" ht="24" customHeight="1">
      <c r="A124" s="6378"/>
      <c r="B124" s="6379"/>
      <c r="C124" s="6380" t="s">
        <v>106</v>
      </c>
      <c r="D124" s="4808">
        <v>0</v>
      </c>
      <c r="E124" s="6381"/>
      <c r="F124" s="6382"/>
      <c r="G124" s="6383"/>
      <c r="H124" s="6384"/>
      <c r="I124" s="6385"/>
      <c r="J124" s="6386"/>
      <c r="K124" s="6387"/>
    </row>
    <row r="125" ht="24" customHeight="1">
      <c r="A125" s="6388"/>
      <c r="B125" s="6389"/>
      <c r="C125" s="6390" t="s">
        <v>107</v>
      </c>
      <c r="D125" s="4808">
        <f>D124-D123</f>
        <v>0</v>
      </c>
      <c r="E125" s="6391"/>
      <c r="F125" s="6392"/>
      <c r="G125" s="6393"/>
      <c r="H125" s="6394"/>
      <c r="I125" s="6395"/>
      <c r="J125" s="6396"/>
      <c r="K125" s="6397"/>
    </row>
    <row r="126" ht="24" customHeight="1">
      <c r="A126" s="6398"/>
      <c r="B126" s="6399"/>
      <c r="C126" s="6400" t="s">
        <v>108</v>
      </c>
      <c r="D126" s="5080">
        <f>IF(D123=0,0,D125/D123)*100</f>
        <v>0</v>
      </c>
      <c r="E126" s="6401" t="s">
        <v>22</v>
      </c>
      <c r="F126" s="6402">
        <v>-3</v>
      </c>
      <c r="G126" s="6403">
        <v>10</v>
      </c>
      <c r="H126" s="6404" t="s">
        <v>23</v>
      </c>
      <c r="I126" s="6405"/>
      <c r="J126" s="6406"/>
      <c r="K126" s="6407"/>
    </row>
    <row r="127" ht="24" customHeight="1">
      <c r="A127" s="6408" t="s">
        <v>315</v>
      </c>
      <c r="B127" s="6409" t="s">
        <v>316</v>
      </c>
      <c r="C127" s="6410" t="s">
        <v>26</v>
      </c>
      <c r="D127" s="6411">
        <v>0</v>
      </c>
      <c r="E127" s="6412"/>
      <c r="F127" s="6413"/>
      <c r="G127" s="6414"/>
      <c r="H127" s="6415"/>
      <c r="I127" s="6416"/>
      <c r="J127" s="6417"/>
      <c r="K127" s="6418"/>
    </row>
    <row r="128" ht="24" customHeight="1">
      <c r="A128" s="6419"/>
      <c r="B128" s="6420"/>
      <c r="C128" s="6421" t="s">
        <v>106</v>
      </c>
      <c r="D128" s="6422">
        <v>0</v>
      </c>
      <c r="E128" s="6423"/>
      <c r="F128" s="6424"/>
      <c r="G128" s="6425"/>
      <c r="H128" s="6426"/>
      <c r="I128" s="6427"/>
      <c r="J128" s="6428"/>
      <c r="K128" s="6429"/>
    </row>
    <row r="129" ht="24" customHeight="1">
      <c r="A129" s="6430"/>
      <c r="B129" s="6431"/>
      <c r="C129" s="6432" t="s">
        <v>107</v>
      </c>
      <c r="D129" s="4362">
        <f>D128-D127</f>
        <v>0</v>
      </c>
      <c r="E129" s="6433"/>
      <c r="F129" s="6434"/>
      <c r="G129" s="6435"/>
      <c r="H129" s="6436"/>
      <c r="I129" s="6437"/>
      <c r="J129" s="6438"/>
      <c r="K129" s="6439"/>
    </row>
    <row r="130" ht="24" customHeight="1">
      <c r="A130" s="6440"/>
      <c r="B130" s="6441"/>
      <c r="C130" s="6442" t="s">
        <v>108</v>
      </c>
      <c r="D130" s="5080">
        <f>IF(D127=0,0,D128/D127-1)*100</f>
        <v>0</v>
      </c>
      <c r="E130" s="6443" t="s">
        <v>22</v>
      </c>
      <c r="F130" s="6444">
        <v>0</v>
      </c>
      <c r="G130" s="6445">
        <v>10</v>
      </c>
      <c r="H130" s="6446" t="s">
        <v>23</v>
      </c>
      <c r="I130" s="6447"/>
      <c r="J130" s="6448"/>
      <c r="K130" s="6449"/>
    </row>
    <row r="131" ht="24" customHeight="1">
      <c r="A131" s="6450" t="s">
        <v>317</v>
      </c>
      <c r="B131" s="6451" t="s">
        <v>318</v>
      </c>
      <c r="C131" s="6452" t="s">
        <v>26</v>
      </c>
      <c r="D131" s="6453">
        <v>0</v>
      </c>
      <c r="E131" s="6454"/>
      <c r="F131" s="6455"/>
      <c r="G131" s="6456"/>
      <c r="H131" s="6457"/>
      <c r="I131" s="6458"/>
      <c r="J131" s="6459"/>
      <c r="K131" s="6460"/>
    </row>
    <row r="132" ht="24" customHeight="1">
      <c r="A132" s="6461"/>
      <c r="B132" s="6462"/>
      <c r="C132" s="6463" t="s">
        <v>106</v>
      </c>
      <c r="D132" s="6464">
        <v>0</v>
      </c>
      <c r="E132" s="6465"/>
      <c r="F132" s="6466"/>
      <c r="G132" s="6467"/>
      <c r="H132" s="6468"/>
      <c r="I132" s="6469"/>
      <c r="J132" s="6470"/>
      <c r="K132" s="6471"/>
    </row>
    <row r="133" ht="24" customHeight="1">
      <c r="A133" s="6472"/>
      <c r="B133" s="6473"/>
      <c r="C133" s="6474" t="s">
        <v>107</v>
      </c>
      <c r="D133" s="4362">
        <f>D132-D131</f>
        <v>0</v>
      </c>
      <c r="E133" s="6475"/>
      <c r="F133" s="6476"/>
      <c r="G133" s="6477"/>
      <c r="H133" s="6478"/>
      <c r="I133" s="6479"/>
      <c r="J133" s="6480"/>
      <c r="K133" s="6481"/>
    </row>
    <row r="134" ht="24" customHeight="1">
      <c r="A134" s="6482"/>
      <c r="B134" s="6483"/>
      <c r="C134" s="6484" t="s">
        <v>108</v>
      </c>
      <c r="D134" s="4362">
        <f>IF(D131=0,0,D132/D131-1)*100</f>
        <v>0</v>
      </c>
      <c r="E134" s="6485" t="s">
        <v>22</v>
      </c>
      <c r="F134" s="6486">
        <v>0</v>
      </c>
      <c r="G134" s="6487">
        <v>10</v>
      </c>
      <c r="H134" s="6488" t="s">
        <v>23</v>
      </c>
      <c r="I134" s="6489"/>
      <c r="J134" s="6490"/>
      <c r="K134" s="6491"/>
    </row>
    <row r="135" ht="24" customHeight="1">
      <c r="A135" s="6492" t="s">
        <v>319</v>
      </c>
      <c r="B135" s="6493" t="s">
        <v>264</v>
      </c>
      <c r="C135" s="6494" t="s">
        <v>26</v>
      </c>
      <c r="D135" s="4362">
        <v>0</v>
      </c>
      <c r="E135" s="6495"/>
      <c r="F135" s="6496"/>
      <c r="G135" s="6497"/>
      <c r="H135" s="6498"/>
      <c r="I135" s="6499"/>
      <c r="J135" s="6500"/>
      <c r="K135" s="6501"/>
    </row>
    <row r="136" ht="24" customHeight="1">
      <c r="A136" s="6502"/>
      <c r="B136" s="6503"/>
      <c r="C136" s="6504" t="s">
        <v>106</v>
      </c>
      <c r="D136" s="4362">
        <v>0</v>
      </c>
      <c r="E136" s="6505"/>
      <c r="F136" s="6506"/>
      <c r="G136" s="6507"/>
      <c r="H136" s="6508"/>
      <c r="I136" s="6509"/>
      <c r="J136" s="6510"/>
      <c r="K136" s="6511"/>
    </row>
    <row r="137" ht="24" customHeight="1">
      <c r="A137" s="6512"/>
      <c r="B137" s="6513"/>
      <c r="C137" s="6514" t="s">
        <v>107</v>
      </c>
      <c r="D137" s="4362">
        <f>D136-D135</f>
        <v>0</v>
      </c>
      <c r="E137" s="6515"/>
      <c r="F137" s="6516"/>
      <c r="G137" s="6517"/>
      <c r="H137" s="6518"/>
      <c r="I137" s="6519"/>
      <c r="J137" s="6520"/>
      <c r="K137" s="6521"/>
    </row>
    <row r="138" ht="24" customHeight="1">
      <c r="A138" s="6522"/>
      <c r="B138" s="6523"/>
      <c r="C138" s="6524" t="s">
        <v>108</v>
      </c>
      <c r="D138" s="5080">
        <f>IF(D135=0,0,D136/D135-1)*100</f>
        <v>0</v>
      </c>
      <c r="E138" s="6525" t="s">
        <v>22</v>
      </c>
      <c r="F138" s="6526">
        <v>0</v>
      </c>
      <c r="G138" s="6527">
        <v>10</v>
      </c>
      <c r="H138" s="6528" t="s">
        <v>23</v>
      </c>
      <c r="I138" s="6529"/>
      <c r="J138" s="6530"/>
      <c r="K138" s="6531"/>
    </row>
    <row r="139" ht="24" customHeight="1">
      <c r="A139" s="6532" t="s">
        <v>320</v>
      </c>
      <c r="B139" s="6533" t="s">
        <v>321</v>
      </c>
      <c r="C139" s="6534" t="s">
        <v>26</v>
      </c>
      <c r="D139" s="6535">
        <v>0</v>
      </c>
      <c r="E139" s="6536"/>
      <c r="F139" s="6537"/>
      <c r="G139" s="6538"/>
      <c r="H139" s="6539"/>
      <c r="I139" s="6540"/>
      <c r="J139" s="6541"/>
      <c r="K139" s="6542"/>
    </row>
    <row r="140" ht="24" customHeight="1">
      <c r="A140" s="6543"/>
      <c r="B140" s="6544"/>
      <c r="C140" s="6545" t="s">
        <v>106</v>
      </c>
      <c r="D140" s="6546">
        <v>0</v>
      </c>
      <c r="E140" s="6547"/>
      <c r="F140" s="6548"/>
      <c r="G140" s="6549"/>
      <c r="H140" s="6550"/>
      <c r="I140" s="6551"/>
      <c r="J140" s="6552"/>
      <c r="K140" s="6553"/>
    </row>
    <row r="141" ht="24" customHeight="1">
      <c r="A141" s="6554"/>
      <c r="B141" s="6555"/>
      <c r="C141" s="6556" t="s">
        <v>107</v>
      </c>
      <c r="D141" s="4362">
        <f>D140-D139</f>
        <v>0</v>
      </c>
      <c r="E141" s="6557"/>
      <c r="F141" s="6558"/>
      <c r="G141" s="6559"/>
      <c r="H141" s="6560"/>
      <c r="I141" s="6561"/>
      <c r="J141" s="6562"/>
      <c r="K141" s="6563"/>
    </row>
    <row r="142" ht="24" customHeight="1">
      <c r="A142" s="6564"/>
      <c r="B142" s="6565"/>
      <c r="C142" s="6566" t="s">
        <v>108</v>
      </c>
      <c r="D142" s="5080">
        <f>IF(D139=0,0,D141/D139*100)</f>
        <v>0</v>
      </c>
      <c r="E142" s="6567" t="s">
        <v>22</v>
      </c>
      <c r="F142" s="6568">
        <v>0</v>
      </c>
      <c r="G142" s="6569">
        <v>10</v>
      </c>
      <c r="H142" s="6570" t="s">
        <v>23</v>
      </c>
      <c r="I142" s="6571"/>
      <c r="J142" s="6572"/>
      <c r="K142" s="6573"/>
    </row>
    <row r="143" ht="24" customHeight="1">
      <c r="A143" s="6574" t="s">
        <v>322</v>
      </c>
      <c r="B143" s="6575" t="s">
        <v>323</v>
      </c>
      <c r="C143" s="6576" t="s">
        <v>26</v>
      </c>
      <c r="D143" s="6577">
        <v>0</v>
      </c>
      <c r="E143" s="6578"/>
      <c r="F143" s="6579"/>
      <c r="G143" s="6580"/>
      <c r="H143" s="6581"/>
      <c r="I143" s="6582"/>
      <c r="J143" s="6583"/>
      <c r="K143" s="6584"/>
    </row>
    <row r="144" ht="24" customHeight="1">
      <c r="A144" s="6585"/>
      <c r="B144" s="6586"/>
      <c r="C144" s="6587" t="s">
        <v>106</v>
      </c>
      <c r="D144" s="6588">
        <v>0</v>
      </c>
      <c r="E144" s="6589"/>
      <c r="F144" s="6590"/>
      <c r="G144" s="6591"/>
      <c r="H144" s="6592"/>
      <c r="I144" s="6593"/>
      <c r="J144" s="6594"/>
      <c r="K144" s="6595"/>
    </row>
    <row r="145" ht="24" customHeight="1">
      <c r="A145" s="6596"/>
      <c r="B145" s="6597"/>
      <c r="C145" s="6598" t="s">
        <v>107</v>
      </c>
      <c r="D145" s="4362">
        <f>D144-D143</f>
        <v>0</v>
      </c>
      <c r="E145" s="6599"/>
      <c r="F145" s="6600"/>
      <c r="G145" s="6601"/>
      <c r="H145" s="6602"/>
      <c r="I145" s="6603"/>
      <c r="J145" s="6604"/>
      <c r="K145" s="6605"/>
    </row>
    <row r="146" ht="24" customHeight="1">
      <c r="A146" s="6606"/>
      <c r="B146" s="6607"/>
      <c r="C146" s="6608" t="s">
        <v>108</v>
      </c>
      <c r="D146" s="5080">
        <f>IF(D143=0,0,D144/D143-1)*100</f>
        <v>0</v>
      </c>
      <c r="E146" s="6609" t="s">
        <v>22</v>
      </c>
      <c r="F146" s="6610">
        <v>0</v>
      </c>
      <c r="G146" s="6611">
        <v>20</v>
      </c>
      <c r="H146" s="6612" t="s">
        <v>23</v>
      </c>
      <c r="I146" s="6613"/>
      <c r="J146" s="6614"/>
      <c r="K146" s="6615"/>
    </row>
    <row r="147" ht="24" customHeight="1">
      <c r="A147" s="6616" t="s">
        <v>324</v>
      </c>
      <c r="B147" s="6617" t="s">
        <v>325</v>
      </c>
      <c r="C147" s="6618" t="s">
        <v>26</v>
      </c>
      <c r="D147" s="6619">
        <v>0</v>
      </c>
      <c r="E147" s="6620"/>
      <c r="F147" s="6621"/>
      <c r="G147" s="6622"/>
      <c r="H147" s="6623"/>
      <c r="I147" s="6624"/>
      <c r="J147" s="6625"/>
      <c r="K147" s="6626"/>
    </row>
    <row r="148" ht="24" customHeight="1">
      <c r="A148" s="6627"/>
      <c r="B148" s="6628"/>
      <c r="C148" s="6629" t="s">
        <v>106</v>
      </c>
      <c r="D148" s="6630">
        <v>0</v>
      </c>
      <c r="E148" s="6631"/>
      <c r="F148" s="6632"/>
      <c r="G148" s="6633"/>
      <c r="H148" s="6634"/>
      <c r="I148" s="6635"/>
      <c r="J148" s="6636"/>
      <c r="K148" s="6637"/>
    </row>
    <row r="149" ht="24" customHeight="1">
      <c r="A149" s="6638"/>
      <c r="B149" s="6639"/>
      <c r="C149" s="6640" t="s">
        <v>107</v>
      </c>
      <c r="D149" s="4362">
        <f>D148-D147</f>
        <v>0</v>
      </c>
      <c r="E149" s="6641"/>
      <c r="F149" s="6642"/>
      <c r="G149" s="6643"/>
      <c r="H149" s="6644"/>
      <c r="I149" s="6645"/>
      <c r="J149" s="6646"/>
      <c r="K149" s="6647"/>
    </row>
    <row r="150" ht="24" customHeight="1">
      <c r="A150" s="6648"/>
      <c r="B150" s="6649"/>
      <c r="C150" s="6650" t="s">
        <v>108</v>
      </c>
      <c r="D150" s="5080">
        <f>IF(D147=0,0,D148/D147-1)*100</f>
        <v>0</v>
      </c>
      <c r="E150" s="6651" t="s">
        <v>22</v>
      </c>
      <c r="F150" s="6652">
        <v>0</v>
      </c>
      <c r="G150" s="6653">
        <v>20</v>
      </c>
      <c r="H150" s="6654" t="s">
        <v>23</v>
      </c>
      <c r="I150" s="6655"/>
      <c r="J150" s="6656"/>
      <c r="K150" s="6657"/>
    </row>
    <row r="151" ht="24" customHeight="1">
      <c r="A151" s="6658" t="s">
        <v>326</v>
      </c>
      <c r="B151" s="6659" t="s">
        <v>327</v>
      </c>
      <c r="C151" s="6660" t="s">
        <v>26</v>
      </c>
      <c r="D151" s="6661">
        <v>0</v>
      </c>
      <c r="E151" s="6662"/>
      <c r="F151" s="6663"/>
      <c r="G151" s="6664"/>
      <c r="H151" s="6665"/>
      <c r="I151" s="6666"/>
      <c r="J151" s="6667"/>
      <c r="K151" s="6668"/>
    </row>
    <row r="152" ht="24" customHeight="1">
      <c r="A152" s="6669"/>
      <c r="B152" s="6670"/>
      <c r="C152" s="6671" t="s">
        <v>106</v>
      </c>
      <c r="D152" s="6672">
        <v>0</v>
      </c>
      <c r="E152" s="6673"/>
      <c r="F152" s="6674"/>
      <c r="G152" s="6675"/>
      <c r="H152" s="6676"/>
      <c r="I152" s="6677"/>
      <c r="J152" s="6678"/>
      <c r="K152" s="6679"/>
    </row>
    <row r="153" ht="24" customHeight="1">
      <c r="A153" s="6680"/>
      <c r="B153" s="6681"/>
      <c r="C153" s="6682" t="s">
        <v>107</v>
      </c>
      <c r="D153" s="4362">
        <f>D152-D151</f>
        <v>0</v>
      </c>
      <c r="E153" s="6683"/>
      <c r="F153" s="6684"/>
      <c r="G153" s="6685"/>
      <c r="H153" s="6686"/>
      <c r="I153" s="6687"/>
      <c r="J153" s="6688"/>
      <c r="K153" s="6689"/>
    </row>
    <row r="154" ht="24" customHeight="1">
      <c r="A154" s="6690"/>
      <c r="B154" s="6691"/>
      <c r="C154" s="6692" t="s">
        <v>108</v>
      </c>
      <c r="D154" s="5080">
        <f>IF(D151=0,0,D152/D151-1)*100</f>
        <v>0</v>
      </c>
      <c r="E154" s="6693" t="s">
        <v>22</v>
      </c>
      <c r="F154" s="6694">
        <v>0</v>
      </c>
      <c r="G154" s="6695">
        <v>20</v>
      </c>
      <c r="H154" s="6696" t="s">
        <v>23</v>
      </c>
      <c r="I154" s="6697"/>
      <c r="J154" s="6698"/>
      <c r="K154" s="6699"/>
    </row>
    <row r="155" ht="24" customHeight="1">
      <c r="A155" s="6700" t="s">
        <v>328</v>
      </c>
      <c r="B155" s="6701" t="s">
        <v>329</v>
      </c>
      <c r="C155" s="6702" t="s">
        <v>26</v>
      </c>
      <c r="D155" s="6703">
        <v>0</v>
      </c>
      <c r="E155" s="6704"/>
      <c r="F155" s="6705"/>
      <c r="G155" s="6706"/>
      <c r="H155" s="6707"/>
      <c r="I155" s="6708"/>
      <c r="J155" s="6709"/>
      <c r="K155" s="6710"/>
    </row>
    <row r="156" ht="24" customHeight="1">
      <c r="A156" s="6711"/>
      <c r="B156" s="6712"/>
      <c r="C156" s="6713" t="s">
        <v>106</v>
      </c>
      <c r="D156" s="6714">
        <v>0</v>
      </c>
      <c r="E156" s="6715"/>
      <c r="F156" s="6716"/>
      <c r="G156" s="6717"/>
      <c r="H156" s="6718"/>
      <c r="I156" s="6719"/>
      <c r="J156" s="6720"/>
      <c r="K156" s="6721"/>
    </row>
    <row r="157" ht="24" customHeight="1">
      <c r="A157" s="6722"/>
      <c r="B157" s="6723"/>
      <c r="C157" s="6724" t="s">
        <v>107</v>
      </c>
      <c r="D157" s="4362">
        <f>D156-D155</f>
        <v>0</v>
      </c>
      <c r="E157" s="6725"/>
      <c r="F157" s="6726"/>
      <c r="G157" s="6727"/>
      <c r="H157" s="6728"/>
      <c r="I157" s="6729"/>
      <c r="J157" s="6730"/>
      <c r="K157" s="6731"/>
    </row>
    <row r="158" ht="24" customHeight="1">
      <c r="A158" s="6732"/>
      <c r="B158" s="6733"/>
      <c r="C158" s="6734" t="s">
        <v>108</v>
      </c>
      <c r="D158" s="4362">
        <f>IF(D155=0,0,D156/D155-1)*100</f>
        <v>0</v>
      </c>
      <c r="E158" s="6735" t="s">
        <v>22</v>
      </c>
      <c r="F158" s="6736">
        <v>0</v>
      </c>
      <c r="G158" s="6737">
        <v>20</v>
      </c>
      <c r="H158" s="6738" t="s">
        <v>23</v>
      </c>
      <c r="I158" s="6739"/>
      <c r="J158" s="6740"/>
      <c r="K158" s="6741"/>
    </row>
    <row r="159" ht="24" customHeight="1">
      <c r="A159" s="6742" t="s">
        <v>330</v>
      </c>
      <c r="B159" s="6743"/>
      <c r="C159" s="6744"/>
      <c r="D159" s="6745"/>
      <c r="E159" s="6746"/>
      <c r="F159" s="6747"/>
      <c r="G159" s="6748"/>
      <c r="H159" s="6749"/>
      <c r="I159" s="6750"/>
      <c r="J159" s="6751"/>
      <c r="K159" s="6752"/>
    </row>
    <row r="160" ht="24" customHeight="1">
      <c r="A160" s="6753" t="s">
        <v>331</v>
      </c>
      <c r="B160" s="6754" t="s">
        <v>332</v>
      </c>
      <c r="C160" s="6755" t="s">
        <v>26</v>
      </c>
      <c r="D160" s="4362">
        <f>IF(D123-D127=0,0,D15/(D123-D127))</f>
        <v>0</v>
      </c>
      <c r="E160" s="6756" t="s">
        <v>22</v>
      </c>
      <c r="F160" s="6757">
        <f>D143*0.9</f>
        <v>0</v>
      </c>
      <c r="G160" s="6758">
        <f>D143*1.1</f>
        <v>0</v>
      </c>
      <c r="H160" s="6759" t="s">
        <v>23</v>
      </c>
      <c r="I160" s="6760"/>
      <c r="J160" s="6761"/>
      <c r="K160" s="6762"/>
    </row>
    <row r="161" ht="24" customHeight="1">
      <c r="A161" s="6763"/>
      <c r="B161" s="6764"/>
      <c r="C161" s="6765" t="s">
        <v>106</v>
      </c>
      <c r="D161" s="4362">
        <f>IF(D124-D128=0,0,D16/(D124-D128))</f>
        <v>0</v>
      </c>
      <c r="E161" s="6766" t="s">
        <v>22</v>
      </c>
      <c r="F161" s="6767">
        <f>D144*0.9</f>
        <v>0</v>
      </c>
      <c r="G161" s="6768">
        <f>D144*1.1</f>
        <v>0</v>
      </c>
      <c r="H161" s="6769" t="s">
        <v>23</v>
      </c>
      <c r="I161" s="6770"/>
      <c r="J161" s="6771"/>
      <c r="K161" s="6772"/>
    </row>
    <row r="162" ht="24" customHeight="1">
      <c r="A162" s="6773"/>
      <c r="B162" s="6774"/>
      <c r="C162" s="6775" t="s">
        <v>107</v>
      </c>
      <c r="D162" s="4362">
        <f>D161-D160</f>
        <v>0</v>
      </c>
      <c r="E162" s="6776"/>
      <c r="F162" s="6777"/>
      <c r="G162" s="6778"/>
      <c r="H162" s="6779"/>
      <c r="I162" s="6780"/>
      <c r="J162" s="6781"/>
      <c r="K162" s="6782"/>
    </row>
    <row r="163" ht="24" customHeight="1">
      <c r="A163" s="6783" t="s">
        <v>333</v>
      </c>
      <c r="B163" s="6784" t="s">
        <v>334</v>
      </c>
      <c r="C163" s="6785" t="s">
        <v>26</v>
      </c>
      <c r="D163" s="4362">
        <f>IF(D127=0,0,D19/D127)</f>
        <v>0</v>
      </c>
      <c r="E163" s="6786" t="s">
        <v>22</v>
      </c>
      <c r="F163" s="6787">
        <v>100</v>
      </c>
      <c r="G163" s="6788">
        <v>500</v>
      </c>
      <c r="H163" s="6789" t="s">
        <v>23</v>
      </c>
      <c r="I163" s="6790"/>
      <c r="J163" s="6791"/>
      <c r="K163" s="6792"/>
    </row>
    <row r="164" ht="24" customHeight="1">
      <c r="A164" s="6793"/>
      <c r="B164" s="6794"/>
      <c r="C164" s="6795" t="s">
        <v>106</v>
      </c>
      <c r="D164" s="4362">
        <f>IF(D128=0,0,D20/D128)</f>
        <v>0</v>
      </c>
      <c r="E164" s="6796" t="s">
        <v>22</v>
      </c>
      <c r="F164" s="6797">
        <v>100</v>
      </c>
      <c r="G164" s="6798">
        <v>500</v>
      </c>
      <c r="H164" s="6799" t="s">
        <v>23</v>
      </c>
      <c r="I164" s="6800"/>
      <c r="J164" s="6801"/>
      <c r="K164" s="6802"/>
    </row>
    <row r="165" ht="24" customHeight="1">
      <c r="A165" s="6803" t="s">
        <v>335</v>
      </c>
      <c r="B165" s="6804" t="s">
        <v>336</v>
      </c>
      <c r="C165" s="6805" t="s">
        <v>26</v>
      </c>
      <c r="D165" s="4362">
        <f>IF(D131=0,0,D23/D131)</f>
        <v>0</v>
      </c>
      <c r="E165" s="6806" t="s">
        <v>22</v>
      </c>
      <c r="F165" s="6807">
        <v>1000</v>
      </c>
      <c r="G165" s="6808">
        <v>150000</v>
      </c>
      <c r="H165" s="6809" t="s">
        <v>23</v>
      </c>
      <c r="I165" s="6810"/>
      <c r="J165" s="6811"/>
      <c r="K165" s="6812"/>
    </row>
    <row r="166" ht="24" customHeight="1">
      <c r="A166" s="6813"/>
      <c r="B166" s="6814"/>
      <c r="C166" s="6815" t="s">
        <v>106</v>
      </c>
      <c r="D166" s="4362">
        <f>IF(D132=0,0,D24/D132)</f>
        <v>0</v>
      </c>
      <c r="E166" s="6816" t="s">
        <v>22</v>
      </c>
      <c r="F166" s="6817">
        <v>1000</v>
      </c>
      <c r="G166" s="6818">
        <v>150000</v>
      </c>
      <c r="H166" s="6819" t="s">
        <v>23</v>
      </c>
      <c r="I166" s="6820"/>
      <c r="J166" s="6821"/>
      <c r="K166" s="6822"/>
    </row>
    <row r="167" ht="24" customHeight="1">
      <c r="A167" s="6823" t="s">
        <v>337</v>
      </c>
      <c r="B167" s="6824" t="s">
        <v>338</v>
      </c>
      <c r="C167" s="6825" t="s">
        <v>26</v>
      </c>
      <c r="D167" s="4362">
        <f>IF(D135=0,0,D31/D135)/12</f>
        <v>0</v>
      </c>
      <c r="E167" s="6826" t="s">
        <v>22</v>
      </c>
      <c r="F167" s="6827">
        <f>IF(D151&lt;=108,98,D151*0.9)</f>
        <v>98</v>
      </c>
      <c r="G167" s="6828">
        <f>D151*1.1</f>
        <v>0</v>
      </c>
      <c r="H167" s="6829" t="s">
        <v>23</v>
      </c>
      <c r="I167" s="6830"/>
      <c r="J167" s="6831"/>
      <c r="K167" s="6832"/>
    </row>
    <row r="168" ht="24" customHeight="1">
      <c r="A168" s="6833"/>
      <c r="B168" s="6834"/>
      <c r="C168" s="6835" t="s">
        <v>106</v>
      </c>
      <c r="D168" s="4362">
        <f>IF(D136=0,0,D32/D136)/12</f>
        <v>0</v>
      </c>
      <c r="E168" s="6836" t="s">
        <v>22</v>
      </c>
      <c r="F168" s="6837">
        <f>IF(D152&lt;=114,103,D152*0.9)</f>
        <v>103</v>
      </c>
      <c r="G168" s="6838">
        <f>D152*1.1</f>
        <v>0</v>
      </c>
      <c r="H168" s="6839" t="s">
        <v>23</v>
      </c>
      <c r="I168" s="6840"/>
      <c r="J168" s="6841"/>
      <c r="K168" s="6842"/>
    </row>
    <row r="169" ht="24" customHeight="1">
      <c r="A169" s="6843"/>
      <c r="B169" s="6844"/>
      <c r="C169" s="6845" t="s">
        <v>108</v>
      </c>
      <c r="D169" s="4362">
        <f>IF(D167=0,0,(D168-D167)/D167)*100</f>
        <v>0</v>
      </c>
      <c r="E169" s="6846" t="s">
        <v>22</v>
      </c>
      <c r="F169" s="6847">
        <v>0</v>
      </c>
      <c r="G169" s="6848">
        <v>15</v>
      </c>
      <c r="H169" s="6849" t="s">
        <v>23</v>
      </c>
      <c r="I169" s="6850"/>
      <c r="J169" s="6851"/>
      <c r="K169" s="6852"/>
    </row>
    <row r="170" ht="24" customHeight="1">
      <c r="A170" s="6853" t="s">
        <v>339</v>
      </c>
      <c r="B170" s="6854" t="s">
        <v>340</v>
      </c>
      <c r="C170" s="6855" t="s">
        <v>26</v>
      </c>
      <c r="D170" s="4362">
        <f>D174+D178</f>
        <v>0</v>
      </c>
      <c r="E170" s="6856"/>
      <c r="F170" s="6857"/>
      <c r="G170" s="6858"/>
      <c r="H170" s="6859"/>
      <c r="I170" s="6860"/>
      <c r="J170" s="6861"/>
      <c r="K170" s="6862"/>
    </row>
    <row r="171" ht="24" customHeight="1">
      <c r="A171" s="6863"/>
      <c r="B171" s="6864"/>
      <c r="C171" s="6865" t="s">
        <v>106</v>
      </c>
      <c r="D171" s="4362">
        <f>D175+D179</f>
        <v>0</v>
      </c>
      <c r="E171" s="6866"/>
      <c r="F171" s="6867"/>
      <c r="G171" s="6868"/>
      <c r="H171" s="6869"/>
      <c r="I171" s="6870"/>
      <c r="J171" s="6871"/>
      <c r="K171" s="6872"/>
    </row>
    <row r="172" ht="24" customHeight="1">
      <c r="A172" s="6873"/>
      <c r="B172" s="6874"/>
      <c r="C172" s="6875" t="s">
        <v>107</v>
      </c>
      <c r="D172" s="4362">
        <f>D171-D170</f>
        <v>0</v>
      </c>
      <c r="E172" s="6876"/>
      <c r="F172" s="6877"/>
      <c r="G172" s="6878"/>
      <c r="H172" s="6879"/>
      <c r="I172" s="6880"/>
      <c r="J172" s="6881"/>
      <c r="K172" s="6882"/>
    </row>
    <row r="173" ht="24" customHeight="1">
      <c r="A173" s="6883"/>
      <c r="B173" s="6884"/>
      <c r="C173" s="6885" t="s">
        <v>108</v>
      </c>
      <c r="D173" s="5080">
        <f>IF(D170=0,0,D172/D170)*100</f>
        <v>0</v>
      </c>
      <c r="E173" s="6886" t="s">
        <v>22</v>
      </c>
      <c r="F173" s="6887">
        <v>0</v>
      </c>
      <c r="G173" s="6888">
        <v>15</v>
      </c>
      <c r="H173" s="6889" t="s">
        <v>23</v>
      </c>
      <c r="I173" s="6890"/>
      <c r="J173" s="6891"/>
      <c r="K173" s="6892"/>
    </row>
    <row r="174" ht="24" customHeight="1">
      <c r="A174" s="6893" t="s">
        <v>341</v>
      </c>
      <c r="B174" s="6894" t="s">
        <v>342</v>
      </c>
      <c r="C174" s="6895" t="s">
        <v>26</v>
      </c>
      <c r="D174" s="5091">
        <f>IF(D135=0,0,D73/D135)/12</f>
        <v>0</v>
      </c>
      <c r="E174" s="6896" t="s">
        <v>22</v>
      </c>
      <c r="F174" s="6897">
        <f>IF(D151&lt;=125,113,D151*0.9)</f>
        <v>113</v>
      </c>
      <c r="G174" s="6898">
        <f>D151*1.1</f>
        <v>0</v>
      </c>
      <c r="H174" s="6899" t="s">
        <v>23</v>
      </c>
      <c r="I174" s="6900"/>
      <c r="J174" s="6901"/>
      <c r="K174" s="6902"/>
    </row>
    <row r="175" ht="24" customHeight="1">
      <c r="A175" s="6903"/>
      <c r="B175" s="6904"/>
      <c r="C175" s="6905" t="s">
        <v>106</v>
      </c>
      <c r="D175" s="4362">
        <f>IF(D136=0,0,D74/D136)/12</f>
        <v>0</v>
      </c>
      <c r="E175" s="6906" t="s">
        <v>22</v>
      </c>
      <c r="F175" s="6907">
        <f>IF(D152&lt;=136,123,D152*0.9)</f>
        <v>123</v>
      </c>
      <c r="G175" s="6908">
        <f>D152*1.1</f>
        <v>0</v>
      </c>
      <c r="H175" s="6909" t="s">
        <v>23</v>
      </c>
      <c r="I175" s="6910"/>
      <c r="J175" s="6911"/>
      <c r="K175" s="6912"/>
    </row>
    <row r="176" ht="24" customHeight="1">
      <c r="A176" s="6913"/>
      <c r="B176" s="6914"/>
      <c r="C176" s="6915" t="s">
        <v>107</v>
      </c>
      <c r="D176" s="4362">
        <f>D175-D174</f>
        <v>0</v>
      </c>
      <c r="E176" s="6916"/>
      <c r="F176" s="6917"/>
      <c r="G176" s="6918"/>
      <c r="H176" s="6919"/>
      <c r="I176" s="6920"/>
      <c r="J176" s="6921"/>
      <c r="K176" s="6922"/>
    </row>
    <row r="177" ht="24" customHeight="1">
      <c r="A177" s="6923"/>
      <c r="B177" s="6924"/>
      <c r="C177" s="6925" t="s">
        <v>108</v>
      </c>
      <c r="D177" s="4362">
        <f>IF(D174=0,0,D176/D174)*100</f>
        <v>0</v>
      </c>
      <c r="E177" s="6926" t="s">
        <v>22</v>
      </c>
      <c r="F177" s="6927">
        <v>0</v>
      </c>
      <c r="G177" s="6928">
        <v>15</v>
      </c>
      <c r="H177" s="6929" t="s">
        <v>23</v>
      </c>
      <c r="I177" s="6930"/>
      <c r="J177" s="6931"/>
      <c r="K177" s="6932"/>
    </row>
    <row r="178" ht="24" customHeight="1">
      <c r="A178" s="6933" t="s">
        <v>343</v>
      </c>
      <c r="B178" s="6934" t="s">
        <v>344</v>
      </c>
      <c r="C178" s="6935" t="s">
        <v>26</v>
      </c>
      <c r="D178" s="4362">
        <f>IF(D139=0,0,(D77-D81)/D139/12)</f>
        <v>0</v>
      </c>
      <c r="E178" s="6936"/>
      <c r="F178" s="6937"/>
      <c r="G178" s="6938"/>
      <c r="H178" s="6939"/>
      <c r="I178" s="6940"/>
      <c r="J178" s="6941"/>
      <c r="K178" s="6942"/>
    </row>
    <row r="179" ht="24" customHeight="1">
      <c r="A179" s="6943"/>
      <c r="B179" s="6944"/>
      <c r="C179" s="6945" t="s">
        <v>106</v>
      </c>
      <c r="D179" s="4362">
        <f>IF(D140=0,0,(D78-D82)/D140/12)</f>
        <v>0</v>
      </c>
      <c r="E179" s="6946"/>
      <c r="F179" s="6947"/>
      <c r="G179" s="6948"/>
      <c r="H179" s="6949"/>
      <c r="I179" s="6950"/>
      <c r="J179" s="6951"/>
      <c r="K179" s="6952"/>
    </row>
    <row r="180" ht="24" customHeight="1">
      <c r="A180" s="6953"/>
      <c r="B180" s="6954"/>
      <c r="C180" s="6955" t="s">
        <v>107</v>
      </c>
      <c r="D180" s="4362">
        <f>D179-D178</f>
        <v>0</v>
      </c>
      <c r="E180" s="6956"/>
      <c r="F180" s="6957"/>
      <c r="G180" s="6958"/>
      <c r="H180" s="6959"/>
      <c r="I180" s="6960"/>
      <c r="J180" s="6961"/>
      <c r="K180" s="6962"/>
    </row>
    <row r="181" ht="24" customHeight="1">
      <c r="A181" s="6963"/>
      <c r="B181" s="6964"/>
      <c r="C181" s="6965" t="s">
        <v>108</v>
      </c>
      <c r="D181" s="5080">
        <f>IF(D178=0,0,D180/D178)*100</f>
        <v>0</v>
      </c>
      <c r="E181" s="6966" t="s">
        <v>22</v>
      </c>
      <c r="F181" s="6967">
        <v>0</v>
      </c>
      <c r="G181" s="6968">
        <v>15</v>
      </c>
      <c r="H181" s="6969" t="s">
        <v>23</v>
      </c>
      <c r="I181" s="6970"/>
      <c r="J181" s="6971"/>
      <c r="K181" s="6972"/>
    </row>
    <row r="182" ht="24" customHeight="1">
      <c r="A182" s="6973" t="s">
        <v>345</v>
      </c>
      <c r="B182" s="6974" t="s">
        <v>346</v>
      </c>
      <c r="C182" s="6975" t="s">
        <v>26</v>
      </c>
      <c r="D182" s="5091">
        <f>D174-D151</f>
        <v>0</v>
      </c>
      <c r="E182" s="6976" t="s">
        <v>22</v>
      </c>
      <c r="F182" s="6977">
        <v>-10</v>
      </c>
      <c r="G182" s="6978">
        <v>10</v>
      </c>
      <c r="H182" s="6979" t="s">
        <v>23</v>
      </c>
      <c r="I182" s="6980"/>
      <c r="J182" s="6981"/>
      <c r="K182" s="6982"/>
    </row>
    <row r="183" ht="24" customHeight="1">
      <c r="A183" s="6983"/>
      <c r="B183" s="6984"/>
      <c r="C183" s="6985" t="s">
        <v>106</v>
      </c>
      <c r="D183" s="5080">
        <f>D175-D152</f>
        <v>0</v>
      </c>
      <c r="E183" s="6986" t="s">
        <v>22</v>
      </c>
      <c r="F183" s="6987">
        <v>-10</v>
      </c>
      <c r="G183" s="6988">
        <v>10</v>
      </c>
      <c r="H183" s="6989" t="s">
        <v>23</v>
      </c>
      <c r="I183" s="6990"/>
      <c r="J183" s="6991"/>
      <c r="K183" s="6992"/>
    </row>
    <row r="184" ht="24" customHeight="1">
      <c r="A184" s="6993" t="s">
        <v>347</v>
      </c>
      <c r="B184" s="6994" t="s">
        <v>348</v>
      </c>
      <c r="C184" s="6995" t="s">
        <v>26</v>
      </c>
      <c r="D184" s="5091">
        <f>IF(D73=0,0,D31*100/D73)</f>
        <v>0</v>
      </c>
      <c r="E184" s="6996" t="s">
        <v>22</v>
      </c>
      <c r="F184" s="6997">
        <v>98</v>
      </c>
      <c r="G184" s="6998">
        <v>105</v>
      </c>
      <c r="H184" s="6999" t="s">
        <v>23</v>
      </c>
      <c r="I184" s="7000"/>
      <c r="J184" s="7001"/>
      <c r="K184" s="7002"/>
    </row>
    <row r="185" ht="24" customHeight="1">
      <c r="A185" s="7003"/>
      <c r="B185" s="7004"/>
      <c r="C185" s="7005" t="s">
        <v>106</v>
      </c>
      <c r="D185" s="5080">
        <f>IF(D74=0,0,D32*100/D74)</f>
        <v>0</v>
      </c>
      <c r="E185" s="7006" t="s">
        <v>22</v>
      </c>
      <c r="F185" s="7007">
        <v>98</v>
      </c>
      <c r="G185" s="7008">
        <v>105</v>
      </c>
      <c r="H185" s="7009" t="s">
        <v>23</v>
      </c>
      <c r="I185" s="7010"/>
      <c r="J185" s="7011"/>
      <c r="K185" s="7012"/>
    </row>
  </sheetData>
  <mergeCells>
    <mergeCell ref="A1:K1"/>
    <mergeCell ref="A4:A5"/>
    <mergeCell ref="B4:B5"/>
    <mergeCell ref="C4:C5"/>
    <mergeCell ref="D4:D5"/>
    <mergeCell ref="E4:E5"/>
    <mergeCell ref="F4:G4"/>
    <mergeCell ref="H4:H5"/>
    <mergeCell ref="I4:I5"/>
    <mergeCell ref="J4:J5"/>
    <mergeCell ref="K4:K5"/>
    <mergeCell ref="A6:I6"/>
    <mergeCell ref="A7:A10"/>
    <mergeCell ref="B7:B10"/>
    <mergeCell ref="A11:A14"/>
    <mergeCell ref="B11:B14"/>
    <mergeCell ref="A15:A18"/>
    <mergeCell ref="B15:B18"/>
    <mergeCell ref="A19:A22"/>
    <mergeCell ref="B19:B22"/>
    <mergeCell ref="A23:A26"/>
    <mergeCell ref="B23:B26"/>
    <mergeCell ref="A27:A30"/>
    <mergeCell ref="B27:B30"/>
    <mergeCell ref="A31:A34"/>
    <mergeCell ref="B31:B34"/>
    <mergeCell ref="A35:A38"/>
    <mergeCell ref="B35:B38"/>
    <mergeCell ref="A39:A42"/>
    <mergeCell ref="B39:B42"/>
    <mergeCell ref="A43:A48"/>
    <mergeCell ref="B43:B48"/>
    <mergeCell ref="A49:A52"/>
    <mergeCell ref="B49:B52"/>
    <mergeCell ref="A53:A56"/>
    <mergeCell ref="B53:B56"/>
    <mergeCell ref="A57:A59"/>
    <mergeCell ref="B57:B59"/>
    <mergeCell ref="A60:A63"/>
    <mergeCell ref="B60:B63"/>
    <mergeCell ref="A64:A67"/>
    <mergeCell ref="B64:B67"/>
    <mergeCell ref="A68:I68"/>
    <mergeCell ref="A69:A72"/>
    <mergeCell ref="B69:B72"/>
    <mergeCell ref="A73:A76"/>
    <mergeCell ref="B73:B76"/>
    <mergeCell ref="A77:A80"/>
    <mergeCell ref="B77:B80"/>
    <mergeCell ref="A81:A84"/>
    <mergeCell ref="B81:B84"/>
    <mergeCell ref="A85:A88"/>
    <mergeCell ref="B85:B88"/>
    <mergeCell ref="A89:A92"/>
    <mergeCell ref="B89:B92"/>
    <mergeCell ref="A93:A96"/>
    <mergeCell ref="B93:B96"/>
    <mergeCell ref="A97:I97"/>
    <mergeCell ref="A98:A101"/>
    <mergeCell ref="B98:B101"/>
    <mergeCell ref="A102:A105"/>
    <mergeCell ref="B102:B105"/>
    <mergeCell ref="A106:A109"/>
    <mergeCell ref="B106:B109"/>
    <mergeCell ref="A110:A113"/>
    <mergeCell ref="B110:B113"/>
    <mergeCell ref="A114:A117"/>
    <mergeCell ref="B114:B117"/>
    <mergeCell ref="A118:I118"/>
    <mergeCell ref="A119:A122"/>
    <mergeCell ref="B119:B122"/>
    <mergeCell ref="A123:A126"/>
    <mergeCell ref="B123:B126"/>
    <mergeCell ref="A127:A130"/>
    <mergeCell ref="B127:B130"/>
    <mergeCell ref="A131:A134"/>
    <mergeCell ref="B131:B134"/>
    <mergeCell ref="A135:A138"/>
    <mergeCell ref="B135:B138"/>
    <mergeCell ref="A139:A142"/>
    <mergeCell ref="B139:B142"/>
    <mergeCell ref="A143:A146"/>
    <mergeCell ref="B143:B146"/>
    <mergeCell ref="A147:A150"/>
    <mergeCell ref="B147:B150"/>
    <mergeCell ref="A151:A154"/>
    <mergeCell ref="B151:B154"/>
    <mergeCell ref="A155:A158"/>
    <mergeCell ref="B155:B158"/>
    <mergeCell ref="A159:I159"/>
    <mergeCell ref="A160:A162"/>
    <mergeCell ref="B160:B162"/>
    <mergeCell ref="A163:A164"/>
    <mergeCell ref="B163:B164"/>
    <mergeCell ref="A165:A166"/>
    <mergeCell ref="B165:B166"/>
    <mergeCell ref="A167:A169"/>
    <mergeCell ref="B167:B169"/>
    <mergeCell ref="A170:A173"/>
    <mergeCell ref="B170:B173"/>
    <mergeCell ref="A174:A177"/>
    <mergeCell ref="B174:B177"/>
    <mergeCell ref="A178:A181"/>
    <mergeCell ref="B178:B181"/>
    <mergeCell ref="A182:A183"/>
    <mergeCell ref="B182:B183"/>
    <mergeCell ref="A184:A185"/>
    <mergeCell ref="B184:B185"/>
  </mergeCells>
  <pageMargins left="1.18110236220472" right="1.18110236220472" top="1.18110236220472" bottom="1.18110236220472" header="0.51181" footer="0.51181"/>
  <pageSetup paperSize="9" pageOrder="overThenDown" orientation="portrait" errors="blank"/>
</worksheet>
</file>

<file path=xl/worksheets/sheet5.xml><?xml version="1.0" encoding="utf-8"?>
<worksheet xmlns="http://schemas.openxmlformats.org/spreadsheetml/2006/main" xmlns:r="http://schemas.openxmlformats.org/officeDocument/2006/relationships">
  <dimension ref="A1:K79"/>
  <sheetViews>
    <sheetView topLeftCell="A1" zoomScaleNormal="100" zoomScalePageLayoutView="60" workbookViewId="0">
      <pane topLeftCell="F52" activePane="bottomRight" state="frozen"/>
      <selection activeCell="A1" sqref="A1"/>
    </sheetView>
  </sheetViews>
  <sheetFormatPr defaultColWidth="8" defaultRowHeight="14.25"/>
  <cols>
    <col min="1" max="1" width="22.8" style="16"/>
    <col min="2" max="2" width="33.4156862745098" style="16"/>
    <col min="3" max="3" width="36.4274509803922" style="16"/>
    <col min="4" max="4" width="24.9529411764706" style="16"/>
    <col min="5" max="5" width="5.73333333333333" style="16"/>
    <col min="6" max="6" width="7.45490196078431" style="16"/>
    <col min="7" max="7" width="8.74509803921569" style="16"/>
    <col min="8" max="8" width="6.73725490196078" style="16"/>
    <col min="9" max="9" width="31.9803921568627" style="16"/>
    <col min="10" max="10" width="31.9803921568627" style="16"/>
    <col min="11" max="11" width="31.9803921568627" style="16"/>
  </cols>
  <sheetData>
    <row r="1" ht="30.75" customHeight="1">
      <c r="A1" s="7013" t="s">
        <v>349</v>
      </c>
      <c r="B1" s="7014"/>
      <c r="C1" s="7015"/>
      <c r="D1" s="7016"/>
      <c r="E1" s="7017"/>
      <c r="F1" s="7018"/>
      <c r="G1" s="7019"/>
      <c r="H1" s="7020"/>
      <c r="I1" s="7021"/>
      <c r="J1" s="7022"/>
      <c r="K1" s="7023"/>
    </row>
    <row r="2" ht="11.25" customHeight="1">
      <c r="A2" s="7024" t="s">
        <v>350</v>
      </c>
      <c r="B2" s="7025"/>
      <c r="C2" s="7026"/>
      <c r="D2" s="7027"/>
      <c r="E2" s="7028"/>
      <c r="F2" s="7029"/>
      <c r="G2" s="7030"/>
      <c r="H2" s="7031"/>
      <c r="I2" s="7032"/>
      <c r="J2" s="7033"/>
      <c r="K2" s="7034"/>
    </row>
    <row r="3" ht="12.75" customHeight="1">
      <c r="A3" s="7035" t="s">
        <v>2</v>
      </c>
      <c r="B3" s="7036"/>
      <c r="C3" s="7037"/>
      <c r="D3" s="7038"/>
      <c r="E3" s="7039"/>
      <c r="F3" s="7040"/>
      <c r="G3" s="7041"/>
      <c r="H3" s="7042"/>
      <c r="I3" s="7043"/>
      <c r="J3" s="7044"/>
      <c r="K3" s="7045" t="s">
        <v>3</v>
      </c>
    </row>
    <row r="4" ht="22.5" customHeight="1">
      <c r="A4" s="7046" t="s">
        <v>4</v>
      </c>
      <c r="B4" s="7047" t="s">
        <v>5</v>
      </c>
      <c r="C4" s="7048" t="s">
        <v>6</v>
      </c>
      <c r="D4" s="7049" t="s">
        <v>7</v>
      </c>
      <c r="E4" s="7050" t="s">
        <v>8</v>
      </c>
      <c r="F4" s="7051" t="s">
        <v>9</v>
      </c>
      <c r="G4" s="7052"/>
      <c r="H4" s="7053" t="s">
        <v>10</v>
      </c>
      <c r="I4" s="7054" t="s">
        <v>11</v>
      </c>
      <c r="J4" s="7055" t="s">
        <v>12</v>
      </c>
      <c r="K4" s="7056" t="s">
        <v>13</v>
      </c>
    </row>
    <row r="5" ht="22.5" customHeight="1">
      <c r="A5" s="7057"/>
      <c r="B5" s="7058"/>
      <c r="C5" s="7059"/>
      <c r="D5" s="7060"/>
      <c r="E5" s="7061"/>
      <c r="F5" s="7062" t="s">
        <v>14</v>
      </c>
      <c r="G5" s="7063" t="s">
        <v>15</v>
      </c>
      <c r="H5" s="7064"/>
      <c r="I5" s="7065"/>
      <c r="J5" s="7066"/>
      <c r="K5" s="7067"/>
    </row>
    <row r="6" ht="22.5" customHeight="1">
      <c r="A6" s="7068" t="s">
        <v>16</v>
      </c>
      <c r="B6" s="7069"/>
      <c r="C6" s="7070"/>
      <c r="D6" s="7071"/>
      <c r="E6" s="7072"/>
      <c r="F6" s="7073"/>
      <c r="G6" s="7074"/>
      <c r="H6" s="7075"/>
      <c r="I6" s="7076"/>
      <c r="J6" s="7077"/>
      <c r="K6" s="7078"/>
    </row>
    <row r="7" ht="22.5" customHeight="1">
      <c r="A7" s="7079" t="s">
        <v>242</v>
      </c>
      <c r="B7" s="7080" t="s">
        <v>18</v>
      </c>
      <c r="C7" s="7081" t="s">
        <v>19</v>
      </c>
      <c r="D7" s="4362">
        <v>0</v>
      </c>
      <c r="E7" s="7082"/>
      <c r="F7" s="7083"/>
      <c r="G7" s="7084"/>
      <c r="H7" s="7085"/>
      <c r="I7" s="7086"/>
      <c r="J7" s="7087"/>
      <c r="K7" s="7088"/>
    </row>
    <row r="8" ht="22.5" customHeight="1">
      <c r="A8" s="7089"/>
      <c r="B8" s="7090"/>
      <c r="C8" s="7091" t="s">
        <v>20</v>
      </c>
      <c r="D8" s="4362">
        <v>0</v>
      </c>
      <c r="E8" s="7092"/>
      <c r="F8" s="7093"/>
      <c r="G8" s="7094"/>
      <c r="H8" s="7095"/>
      <c r="I8" s="7096"/>
      <c r="J8" s="7097"/>
      <c r="K8" s="7098"/>
    </row>
    <row r="9" ht="22.5" customHeight="1">
      <c r="A9" s="7099"/>
      <c r="B9" s="7100"/>
      <c r="C9" s="7101" t="s">
        <v>21</v>
      </c>
      <c r="D9" s="5080">
        <f>D8-D7</f>
        <v>0</v>
      </c>
      <c r="E9" s="7102" t="s">
        <v>22</v>
      </c>
      <c r="F9" s="7103">
        <v>0</v>
      </c>
      <c r="G9" s="7104">
        <v>0</v>
      </c>
      <c r="H9" s="7105" t="s">
        <v>23</v>
      </c>
      <c r="I9" s="7106"/>
      <c r="J9" s="7107"/>
      <c r="K9" s="7108"/>
    </row>
    <row r="10" ht="22.5" customHeight="1">
      <c r="A10" s="7109" t="s">
        <v>24</v>
      </c>
      <c r="B10" s="7110" t="s">
        <v>25</v>
      </c>
      <c r="C10" s="7111" t="s">
        <v>26</v>
      </c>
      <c r="D10" s="5091">
        <v>0</v>
      </c>
      <c r="E10" s="7112"/>
      <c r="F10" s="7113"/>
      <c r="G10" s="7114"/>
      <c r="H10" s="7115"/>
      <c r="I10" s="7116"/>
      <c r="J10" s="7117"/>
      <c r="K10" s="7118"/>
    </row>
    <row r="11" ht="22.5" customHeight="1">
      <c r="A11" s="7119"/>
      <c r="B11" s="7120"/>
      <c r="C11" s="7121" t="s">
        <v>27</v>
      </c>
      <c r="D11" s="7122">
        <v>0</v>
      </c>
      <c r="E11" s="7123"/>
      <c r="F11" s="7124"/>
      <c r="G11" s="7125"/>
      <c r="H11" s="7126"/>
      <c r="I11" s="7127"/>
      <c r="J11" s="7128"/>
      <c r="K11" s="7129"/>
    </row>
    <row r="12" ht="22.5" customHeight="1">
      <c r="A12" s="7130"/>
      <c r="B12" s="7131"/>
      <c r="C12" s="7132" t="s">
        <v>21</v>
      </c>
      <c r="D12" s="4362">
        <f>D10-D11</f>
        <v>0</v>
      </c>
      <c r="E12" s="7133" t="s">
        <v>22</v>
      </c>
      <c r="F12" s="7134">
        <v>0</v>
      </c>
      <c r="G12" s="7135">
        <v>0</v>
      </c>
      <c r="H12" s="7136" t="s">
        <v>23</v>
      </c>
      <c r="I12" s="7137"/>
      <c r="J12" s="7138"/>
      <c r="K12" s="7139"/>
    </row>
    <row r="13" ht="22.5" customHeight="1">
      <c r="A13" s="7140" t="s">
        <v>41</v>
      </c>
      <c r="B13" s="7141"/>
      <c r="C13" s="7142"/>
      <c r="D13" s="7143"/>
      <c r="E13" s="7144"/>
      <c r="F13" s="7145"/>
      <c r="G13" s="7146"/>
      <c r="H13" s="7147"/>
      <c r="I13" s="7148"/>
      <c r="J13" s="7149"/>
      <c r="K13" s="7150"/>
    </row>
    <row r="14" ht="22.5" customHeight="1">
      <c r="A14" s="7151" t="s">
        <v>42</v>
      </c>
      <c r="B14" s="7152" t="s">
        <v>351</v>
      </c>
      <c r="C14" s="7153" t="s">
        <v>44</v>
      </c>
      <c r="D14" s="4362">
        <v>0</v>
      </c>
      <c r="E14" s="7154"/>
      <c r="F14" s="7155"/>
      <c r="G14" s="7156"/>
      <c r="H14" s="7157"/>
      <c r="I14" s="7158"/>
      <c r="J14" s="7159"/>
      <c r="K14" s="7160"/>
    </row>
    <row r="15" ht="22.5" customHeight="1">
      <c r="A15" s="7161"/>
      <c r="B15" s="7162"/>
      <c r="C15" s="7163" t="s">
        <v>26</v>
      </c>
      <c r="D15" s="4362">
        <v>0</v>
      </c>
      <c r="E15" s="7164"/>
      <c r="F15" s="7165"/>
      <c r="G15" s="7166"/>
      <c r="H15" s="7167"/>
      <c r="I15" s="7168"/>
      <c r="J15" s="7169"/>
      <c r="K15" s="7170"/>
    </row>
    <row r="16" ht="22.5" customHeight="1">
      <c r="A16" s="7171"/>
      <c r="B16" s="7172"/>
      <c r="C16" s="7173" t="s">
        <v>45</v>
      </c>
      <c r="D16" s="4362">
        <f>IF(D14=0,0,D15/D14)*100</f>
        <v>0</v>
      </c>
      <c r="E16" s="7174" t="s">
        <v>22</v>
      </c>
      <c r="F16" s="7175">
        <v>95</v>
      </c>
      <c r="G16" s="7176">
        <v>105</v>
      </c>
      <c r="H16" s="7177" t="s">
        <v>23</v>
      </c>
      <c r="I16" s="7178"/>
      <c r="J16" s="7179"/>
      <c r="K16" s="7180"/>
    </row>
    <row r="17" ht="22.5" customHeight="1">
      <c r="A17" s="7181" t="s">
        <v>46</v>
      </c>
      <c r="B17" s="7182" t="s">
        <v>352</v>
      </c>
      <c r="C17" s="7183" t="s">
        <v>44</v>
      </c>
      <c r="D17" s="4362">
        <v>0</v>
      </c>
      <c r="E17" s="7184"/>
      <c r="F17" s="7185"/>
      <c r="G17" s="7186"/>
      <c r="H17" s="7187"/>
      <c r="I17" s="7188"/>
      <c r="J17" s="7189"/>
      <c r="K17" s="7190"/>
    </row>
    <row r="18" ht="22.5" customHeight="1">
      <c r="A18" s="7191"/>
      <c r="B18" s="7192"/>
      <c r="C18" s="7193" t="s">
        <v>26</v>
      </c>
      <c r="D18" s="4362">
        <v>0</v>
      </c>
      <c r="E18" s="7194"/>
      <c r="F18" s="7195"/>
      <c r="G18" s="7196"/>
      <c r="H18" s="7197"/>
      <c r="I18" s="7198"/>
      <c r="J18" s="7199"/>
      <c r="K18" s="7200"/>
    </row>
    <row r="19" ht="22.5" customHeight="1">
      <c r="A19" s="7201"/>
      <c r="B19" s="7202"/>
      <c r="C19" s="7203" t="s">
        <v>45</v>
      </c>
      <c r="D19" s="4362">
        <f>IF(D17=0,0,D18/D17)*100</f>
        <v>0</v>
      </c>
      <c r="E19" s="7204" t="s">
        <v>22</v>
      </c>
      <c r="F19" s="7205">
        <v>95</v>
      </c>
      <c r="G19" s="7206">
        <v>105</v>
      </c>
      <c r="H19" s="7207" t="s">
        <v>23</v>
      </c>
      <c r="I19" s="7208"/>
      <c r="J19" s="7209"/>
      <c r="K19" s="7210"/>
    </row>
    <row r="20" ht="22.5" customHeight="1">
      <c r="A20" s="7211" t="s">
        <v>48</v>
      </c>
      <c r="B20" s="7212" t="s">
        <v>353</v>
      </c>
      <c r="C20" s="7213" t="s">
        <v>44</v>
      </c>
      <c r="D20" s="4362">
        <v>0</v>
      </c>
      <c r="E20" s="7214"/>
      <c r="F20" s="7215"/>
      <c r="G20" s="7216"/>
      <c r="H20" s="7217"/>
      <c r="I20" s="7218"/>
      <c r="J20" s="7219"/>
      <c r="K20" s="7220"/>
    </row>
    <row r="21" ht="22.5" customHeight="1">
      <c r="A21" s="7221"/>
      <c r="B21" s="7222"/>
      <c r="C21" s="7223" t="s">
        <v>26</v>
      </c>
      <c r="D21" s="4362">
        <v>0</v>
      </c>
      <c r="E21" s="7224"/>
      <c r="F21" s="7225"/>
      <c r="G21" s="7226"/>
      <c r="H21" s="7227"/>
      <c r="I21" s="7228"/>
      <c r="J21" s="7229"/>
      <c r="K21" s="7230"/>
    </row>
    <row r="22" ht="22.5" customHeight="1">
      <c r="A22" s="7231"/>
      <c r="B22" s="7232"/>
      <c r="C22" s="7233" t="s">
        <v>45</v>
      </c>
      <c r="D22" s="4362">
        <f>IF(D20=0,0,D21/D20)*100</f>
        <v>0</v>
      </c>
      <c r="E22" s="7234" t="s">
        <v>22</v>
      </c>
      <c r="F22" s="7235">
        <v>95</v>
      </c>
      <c r="G22" s="7236">
        <v>105</v>
      </c>
      <c r="H22" s="7237" t="s">
        <v>23</v>
      </c>
      <c r="I22" s="7238"/>
      <c r="J22" s="7239"/>
      <c r="K22" s="7240"/>
    </row>
    <row r="23" ht="22.5" customHeight="1">
      <c r="A23" s="7241" t="s">
        <v>52</v>
      </c>
      <c r="B23" s="7242"/>
      <c r="C23" s="7243"/>
      <c r="D23" s="7244"/>
      <c r="E23" s="7245"/>
      <c r="F23" s="7246"/>
      <c r="G23" s="7247"/>
      <c r="H23" s="7248"/>
      <c r="I23" s="7249"/>
      <c r="J23" s="7250"/>
      <c r="K23" s="7251"/>
    </row>
    <row r="24" ht="22.5" customHeight="1">
      <c r="A24" s="7252" t="s">
        <v>53</v>
      </c>
      <c r="B24" s="7253" t="s">
        <v>351</v>
      </c>
      <c r="C24" s="7254" t="s">
        <v>54</v>
      </c>
      <c r="D24" s="4362">
        <v>0</v>
      </c>
      <c r="E24" s="7255"/>
      <c r="F24" s="7256"/>
      <c r="G24" s="7257"/>
      <c r="H24" s="7258"/>
      <c r="I24" s="7259"/>
      <c r="J24" s="7260"/>
      <c r="K24" s="7261"/>
    </row>
    <row r="25" ht="22.5" customHeight="1">
      <c r="A25" s="7262"/>
      <c r="B25" s="7263"/>
      <c r="C25" s="7264" t="s">
        <v>26</v>
      </c>
      <c r="D25" s="4362">
        <v>0</v>
      </c>
      <c r="E25" s="7265"/>
      <c r="F25" s="7266"/>
      <c r="G25" s="7267"/>
      <c r="H25" s="7268"/>
      <c r="I25" s="7269"/>
      <c r="J25" s="7270"/>
      <c r="K25" s="7271"/>
    </row>
    <row r="26" ht="22.5" customHeight="1">
      <c r="A26" s="7272"/>
      <c r="B26" s="7273"/>
      <c r="C26" s="7274" t="s">
        <v>55</v>
      </c>
      <c r="D26" s="4362">
        <f>IF(D25=0,0,D24/D25)*100</f>
        <v>0</v>
      </c>
      <c r="E26" s="7275" t="s">
        <v>22</v>
      </c>
      <c r="F26" s="7276">
        <v>65</v>
      </c>
      <c r="G26" s="7277">
        <v>80</v>
      </c>
      <c r="H26" s="7278" t="s">
        <v>23</v>
      </c>
      <c r="I26" s="7279"/>
      <c r="J26" s="7280"/>
      <c r="K26" s="7281"/>
    </row>
    <row r="27" ht="22.5" customHeight="1">
      <c r="A27" s="7282" t="s">
        <v>56</v>
      </c>
      <c r="B27" s="7283" t="s">
        <v>354</v>
      </c>
      <c r="C27" s="7284" t="s">
        <v>54</v>
      </c>
      <c r="D27" s="4362">
        <v>0</v>
      </c>
      <c r="E27" s="7285"/>
      <c r="F27" s="7286"/>
      <c r="G27" s="7287"/>
      <c r="H27" s="7288"/>
      <c r="I27" s="7289"/>
      <c r="J27" s="7290"/>
      <c r="K27" s="7291"/>
    </row>
    <row r="28" ht="22.5" customHeight="1">
      <c r="A28" s="7292"/>
      <c r="B28" s="7293"/>
      <c r="C28" s="7294" t="s">
        <v>57</v>
      </c>
      <c r="D28" s="4362">
        <v>0</v>
      </c>
      <c r="E28" s="7295"/>
      <c r="F28" s="7296"/>
      <c r="G28" s="7297"/>
      <c r="H28" s="7298"/>
      <c r="I28" s="7299"/>
      <c r="J28" s="7300"/>
      <c r="K28" s="7301"/>
    </row>
    <row r="29" ht="22.5" customHeight="1">
      <c r="A29" s="7302"/>
      <c r="B29" s="7303"/>
      <c r="C29" s="7304" t="s">
        <v>55</v>
      </c>
      <c r="D29" s="4362">
        <f>IF(D28=0,0,D27/D28)*100</f>
        <v>0</v>
      </c>
      <c r="E29" s="7305" t="s">
        <v>22</v>
      </c>
      <c r="F29" s="7306">
        <v>75</v>
      </c>
      <c r="G29" s="7307">
        <v>100</v>
      </c>
      <c r="H29" s="7308" t="s">
        <v>23</v>
      </c>
      <c r="I29" s="7309"/>
      <c r="J29" s="7310"/>
      <c r="K29" s="7311"/>
    </row>
    <row r="30" ht="22.5" customHeight="1">
      <c r="A30" s="7312" t="s">
        <v>58</v>
      </c>
      <c r="B30" s="7313" t="s">
        <v>353</v>
      </c>
      <c r="C30" s="7314" t="s">
        <v>54</v>
      </c>
      <c r="D30" s="4362">
        <v>0</v>
      </c>
      <c r="E30" s="7315"/>
      <c r="F30" s="7316"/>
      <c r="G30" s="7317"/>
      <c r="H30" s="7318"/>
      <c r="I30" s="7319"/>
      <c r="J30" s="7320"/>
      <c r="K30" s="7321"/>
    </row>
    <row r="31" ht="22.5" customHeight="1">
      <c r="A31" s="7322"/>
      <c r="B31" s="7323"/>
      <c r="C31" s="7324" t="s">
        <v>26</v>
      </c>
      <c r="D31" s="4362">
        <v>0</v>
      </c>
      <c r="E31" s="7325"/>
      <c r="F31" s="7326"/>
      <c r="G31" s="7327"/>
      <c r="H31" s="7328"/>
      <c r="I31" s="7329"/>
      <c r="J31" s="7330"/>
      <c r="K31" s="7331"/>
    </row>
    <row r="32" ht="22.5" customHeight="1">
      <c r="A32" s="7332"/>
      <c r="B32" s="7333"/>
      <c r="C32" s="7334" t="s">
        <v>55</v>
      </c>
      <c r="D32" s="4362">
        <f>IF(D31=0,0,D30/D31)*100</f>
        <v>0</v>
      </c>
      <c r="E32" s="7335" t="s">
        <v>22</v>
      </c>
      <c r="F32" s="7336">
        <v>65</v>
      </c>
      <c r="G32" s="7337">
        <v>80</v>
      </c>
      <c r="H32" s="7338" t="s">
        <v>23</v>
      </c>
      <c r="I32" s="7339"/>
      <c r="J32" s="7340"/>
      <c r="K32" s="7341"/>
    </row>
    <row r="33" ht="22.5" customHeight="1">
      <c r="A33" s="7342" t="s">
        <v>60</v>
      </c>
      <c r="B33" s="7343" t="s">
        <v>355</v>
      </c>
      <c r="C33" s="7344" t="s">
        <v>54</v>
      </c>
      <c r="D33" s="4362">
        <v>0</v>
      </c>
      <c r="E33" s="7345"/>
      <c r="F33" s="7346"/>
      <c r="G33" s="7347"/>
      <c r="H33" s="7348"/>
      <c r="I33" s="7349"/>
      <c r="J33" s="7350"/>
      <c r="K33" s="7351"/>
    </row>
    <row r="34" ht="22.5" customHeight="1">
      <c r="A34" s="7352"/>
      <c r="B34" s="7353"/>
      <c r="C34" s="7354" t="s">
        <v>26</v>
      </c>
      <c r="D34" s="4362">
        <v>0</v>
      </c>
      <c r="E34" s="7355"/>
      <c r="F34" s="7356"/>
      <c r="G34" s="7357"/>
      <c r="H34" s="7358"/>
      <c r="I34" s="7359"/>
      <c r="J34" s="7360"/>
      <c r="K34" s="7361"/>
    </row>
    <row r="35" ht="22.5" customHeight="1">
      <c r="A35" s="7362"/>
      <c r="B35" s="7363"/>
      <c r="C35" s="7364" t="s">
        <v>55</v>
      </c>
      <c r="D35" s="4362">
        <f>IF(D34=0,0,D33/D34)*100</f>
        <v>0</v>
      </c>
      <c r="E35" s="7365" t="s">
        <v>22</v>
      </c>
      <c r="F35" s="7366">
        <v>90</v>
      </c>
      <c r="G35" s="7367">
        <v>105</v>
      </c>
      <c r="H35" s="7368" t="s">
        <v>23</v>
      </c>
      <c r="I35" s="7369"/>
      <c r="J35" s="7370"/>
      <c r="K35" s="7371"/>
    </row>
    <row r="36" ht="22.5" customHeight="1">
      <c r="A36" s="7372" t="s">
        <v>62</v>
      </c>
      <c r="B36" s="7373" t="s">
        <v>356</v>
      </c>
      <c r="C36" s="7374" t="s">
        <v>54</v>
      </c>
      <c r="D36" s="4362">
        <v>0</v>
      </c>
      <c r="E36" s="7375"/>
      <c r="F36" s="7376"/>
      <c r="G36" s="7377"/>
      <c r="H36" s="7378"/>
      <c r="I36" s="7379"/>
      <c r="J36" s="7380"/>
      <c r="K36" s="7381"/>
    </row>
    <row r="37" ht="22.5" customHeight="1">
      <c r="A37" s="7382"/>
      <c r="B37" s="7383"/>
      <c r="C37" s="7384" t="s">
        <v>26</v>
      </c>
      <c r="D37" s="4362">
        <v>0</v>
      </c>
      <c r="E37" s="7385"/>
      <c r="F37" s="7386"/>
      <c r="G37" s="7387"/>
      <c r="H37" s="7388"/>
      <c r="I37" s="7389"/>
      <c r="J37" s="7390"/>
      <c r="K37" s="7391"/>
    </row>
    <row r="38" ht="22.5" customHeight="1">
      <c r="A38" s="7392"/>
      <c r="B38" s="7393"/>
      <c r="C38" s="7394" t="s">
        <v>55</v>
      </c>
      <c r="D38" s="4362">
        <f>IF(D37=0,0,D36/D37)*100</f>
        <v>0</v>
      </c>
      <c r="E38" s="7395" t="s">
        <v>22</v>
      </c>
      <c r="F38" s="7396">
        <v>90</v>
      </c>
      <c r="G38" s="7397">
        <v>105</v>
      </c>
      <c r="H38" s="7398" t="s">
        <v>23</v>
      </c>
      <c r="I38" s="7399"/>
      <c r="J38" s="7400"/>
      <c r="K38" s="7401"/>
    </row>
    <row r="39" ht="22.5" customHeight="1">
      <c r="A39" s="7402" t="s">
        <v>357</v>
      </c>
      <c r="B39" s="7403" t="s">
        <v>358</v>
      </c>
      <c r="C39" s="7404" t="s">
        <v>54</v>
      </c>
      <c r="D39" s="4362">
        <v>0</v>
      </c>
      <c r="E39" s="7405"/>
      <c r="F39" s="7406"/>
      <c r="G39" s="7407"/>
      <c r="H39" s="7408"/>
      <c r="I39" s="7409"/>
      <c r="J39" s="7410"/>
      <c r="K39" s="7411"/>
    </row>
    <row r="40" ht="22.5" customHeight="1">
      <c r="A40" s="7412"/>
      <c r="B40" s="7413"/>
      <c r="C40" s="7414" t="s">
        <v>26</v>
      </c>
      <c r="D40" s="4362">
        <v>0</v>
      </c>
      <c r="E40" s="7415"/>
      <c r="F40" s="7416"/>
      <c r="G40" s="7417"/>
      <c r="H40" s="7418"/>
      <c r="I40" s="7419"/>
      <c r="J40" s="7420"/>
      <c r="K40" s="7421"/>
    </row>
    <row r="41" ht="22.5" customHeight="1">
      <c r="A41" s="7422"/>
      <c r="B41" s="7423"/>
      <c r="C41" s="7424" t="s">
        <v>55</v>
      </c>
      <c r="D41" s="4362">
        <f>IF(D40=0,0,D39/D40)*100</f>
        <v>0</v>
      </c>
      <c r="E41" s="7425" t="s">
        <v>22</v>
      </c>
      <c r="F41" s="7426">
        <v>90</v>
      </c>
      <c r="G41" s="7427">
        <v>105</v>
      </c>
      <c r="H41" s="7428" t="s">
        <v>23</v>
      </c>
      <c r="I41" s="7429"/>
      <c r="J41" s="7430"/>
      <c r="K41" s="7431"/>
    </row>
    <row r="42" ht="22.5" customHeight="1">
      <c r="A42" s="7432" t="s">
        <v>73</v>
      </c>
      <c r="B42" s="7433" t="s">
        <v>74</v>
      </c>
      <c r="C42" s="7434" t="s">
        <v>54</v>
      </c>
      <c r="D42" s="4362">
        <v>0</v>
      </c>
      <c r="E42" s="7435"/>
      <c r="F42" s="7436"/>
      <c r="G42" s="7437"/>
      <c r="H42" s="7438"/>
      <c r="I42" s="7439"/>
      <c r="J42" s="7440"/>
      <c r="K42" s="7441"/>
    </row>
    <row r="43" ht="22.5" customHeight="1">
      <c r="A43" s="7442"/>
      <c r="B43" s="7443"/>
      <c r="C43" s="7444" t="s">
        <v>26</v>
      </c>
      <c r="D43" s="4362">
        <v>0</v>
      </c>
      <c r="E43" s="7445"/>
      <c r="F43" s="7446"/>
      <c r="G43" s="7447"/>
      <c r="H43" s="7448"/>
      <c r="I43" s="7449"/>
      <c r="J43" s="7450"/>
      <c r="K43" s="7451"/>
    </row>
    <row r="44" ht="22.5" customHeight="1">
      <c r="A44" s="7452"/>
      <c r="B44" s="7453"/>
      <c r="C44" s="7454" t="s">
        <v>55</v>
      </c>
      <c r="D44" s="4362">
        <f>IF(D43=0,0,D42/D43)*100</f>
        <v>0</v>
      </c>
      <c r="E44" s="7455" t="s">
        <v>22</v>
      </c>
      <c r="F44" s="7456">
        <v>90</v>
      </c>
      <c r="G44" s="7457">
        <v>105</v>
      </c>
      <c r="H44" s="7458" t="s">
        <v>23</v>
      </c>
      <c r="I44" s="7459"/>
      <c r="J44" s="7460"/>
      <c r="K44" s="7461"/>
    </row>
    <row r="45" ht="22.5" customHeight="1">
      <c r="A45" s="7462" t="s">
        <v>77</v>
      </c>
      <c r="B45" s="7463" t="s">
        <v>359</v>
      </c>
      <c r="C45" s="7464" t="s">
        <v>54</v>
      </c>
      <c r="D45" s="4362">
        <v>0</v>
      </c>
      <c r="E45" s="7465"/>
      <c r="F45" s="7466"/>
      <c r="G45" s="7467"/>
      <c r="H45" s="7468"/>
      <c r="I45" s="7469"/>
      <c r="J45" s="7470"/>
      <c r="K45" s="7471"/>
    </row>
    <row r="46" ht="22.5" customHeight="1">
      <c r="A46" s="7472"/>
      <c r="B46" s="7473"/>
      <c r="C46" s="7474" t="s">
        <v>26</v>
      </c>
      <c r="D46" s="4362">
        <v>0</v>
      </c>
      <c r="E46" s="7475"/>
      <c r="F46" s="7476"/>
      <c r="G46" s="7477"/>
      <c r="H46" s="7478"/>
      <c r="I46" s="7479"/>
      <c r="J46" s="7480"/>
      <c r="K46" s="7481"/>
    </row>
    <row r="47" ht="22.5" customHeight="1">
      <c r="A47" s="7482"/>
      <c r="B47" s="7483"/>
      <c r="C47" s="7484" t="s">
        <v>55</v>
      </c>
      <c r="D47" s="4362">
        <f>IF(D46=0,0,D45/D46)*100</f>
        <v>0</v>
      </c>
      <c r="E47" s="7485" t="s">
        <v>22</v>
      </c>
      <c r="F47" s="7486">
        <v>65</v>
      </c>
      <c r="G47" s="7487">
        <v>80</v>
      </c>
      <c r="H47" s="7488" t="s">
        <v>23</v>
      </c>
      <c r="I47" s="7489"/>
      <c r="J47" s="7490"/>
      <c r="K47" s="7491"/>
    </row>
    <row r="48" ht="22.5" customHeight="1">
      <c r="A48" s="7492" t="s">
        <v>81</v>
      </c>
      <c r="B48" s="7493"/>
      <c r="C48" s="7494"/>
      <c r="D48" s="7495"/>
      <c r="E48" s="7496"/>
      <c r="F48" s="7497"/>
      <c r="G48" s="7498"/>
      <c r="H48" s="7499"/>
      <c r="I48" s="7500"/>
      <c r="J48" s="7501"/>
      <c r="K48" s="7502"/>
    </row>
    <row r="49" ht="22.5" customHeight="1">
      <c r="A49" s="7503" t="s">
        <v>82</v>
      </c>
      <c r="B49" s="7504" t="s">
        <v>351</v>
      </c>
      <c r="C49" s="7505" t="s">
        <v>84</v>
      </c>
      <c r="D49" s="4362">
        <v>0</v>
      </c>
      <c r="E49" s="7506"/>
      <c r="F49" s="7507"/>
      <c r="G49" s="7508"/>
      <c r="H49" s="7509"/>
      <c r="I49" s="7510"/>
      <c r="J49" s="7511"/>
      <c r="K49" s="7512"/>
    </row>
    <row r="50" ht="22.5" customHeight="1">
      <c r="A50" s="7513"/>
      <c r="B50" s="7514"/>
      <c r="C50" s="7515" t="s">
        <v>26</v>
      </c>
      <c r="D50" s="4362">
        <v>0</v>
      </c>
      <c r="E50" s="7516"/>
      <c r="F50" s="7517"/>
      <c r="G50" s="7518"/>
      <c r="H50" s="7519"/>
      <c r="I50" s="7520"/>
      <c r="J50" s="7521"/>
      <c r="K50" s="7522"/>
    </row>
    <row r="51" ht="22.5" customHeight="1">
      <c r="A51" s="7523"/>
      <c r="B51" s="7524"/>
      <c r="C51" s="7525" t="s">
        <v>85</v>
      </c>
      <c r="D51" s="4362">
        <f>IF(D49=0,0,D50/D49-1)*100</f>
        <v>0</v>
      </c>
      <c r="E51" s="7526" t="s">
        <v>22</v>
      </c>
      <c r="F51" s="7527">
        <v>0</v>
      </c>
      <c r="G51" s="7528">
        <v>15</v>
      </c>
      <c r="H51" s="7529" t="s">
        <v>23</v>
      </c>
      <c r="I51" s="7530"/>
      <c r="J51" s="7531"/>
      <c r="K51" s="7532"/>
    </row>
    <row r="52" ht="22.5" customHeight="1">
      <c r="A52" s="7533"/>
      <c r="B52" s="7534"/>
      <c r="C52" s="7535" t="s">
        <v>360</v>
      </c>
      <c r="D52" s="4362">
        <f>IF(D49-D53=0,0,(D50-D54)/(D49-D53)-1)*100</f>
        <v>0</v>
      </c>
      <c r="E52" s="7536" t="s">
        <v>22</v>
      </c>
      <c r="F52" s="7537">
        <v>0</v>
      </c>
      <c r="G52" s="7538">
        <v>15</v>
      </c>
      <c r="H52" s="7539" t="s">
        <v>23</v>
      </c>
      <c r="I52" s="7540"/>
      <c r="J52" s="7541"/>
      <c r="K52" s="7542"/>
    </row>
    <row r="53" ht="22.5" customHeight="1">
      <c r="A53" s="7543" t="s">
        <v>361</v>
      </c>
      <c r="B53" s="7544" t="s">
        <v>362</v>
      </c>
      <c r="C53" s="7545" t="s">
        <v>84</v>
      </c>
      <c r="D53" s="4362">
        <v>0</v>
      </c>
      <c r="E53" s="7546"/>
      <c r="F53" s="7547"/>
      <c r="G53" s="7548"/>
      <c r="H53" s="7549"/>
      <c r="I53" s="7550"/>
      <c r="J53" s="7551"/>
      <c r="K53" s="7552"/>
    </row>
    <row r="54" ht="22.5" customHeight="1">
      <c r="A54" s="7553"/>
      <c r="B54" s="7554"/>
      <c r="C54" s="7555" t="s">
        <v>26</v>
      </c>
      <c r="D54" s="7556">
        <v>0</v>
      </c>
      <c r="E54" s="7557"/>
      <c r="F54" s="7558"/>
      <c r="G54" s="7559"/>
      <c r="H54" s="7560"/>
      <c r="I54" s="7561"/>
      <c r="J54" s="7562"/>
      <c r="K54" s="7563"/>
    </row>
    <row r="55" ht="22.5" customHeight="1">
      <c r="A55" s="7564" t="s">
        <v>86</v>
      </c>
      <c r="B55" s="7565" t="s">
        <v>354</v>
      </c>
      <c r="C55" s="7566" t="s">
        <v>84</v>
      </c>
      <c r="D55" s="4362">
        <v>0</v>
      </c>
      <c r="E55" s="7567"/>
      <c r="F55" s="7568"/>
      <c r="G55" s="7569"/>
      <c r="H55" s="7570"/>
      <c r="I55" s="7571"/>
      <c r="J55" s="7572"/>
      <c r="K55" s="7573"/>
    </row>
    <row r="56" ht="22.5" customHeight="1">
      <c r="A56" s="7574"/>
      <c r="B56" s="7575"/>
      <c r="C56" s="7576" t="s">
        <v>26</v>
      </c>
      <c r="D56" s="4362">
        <v>0</v>
      </c>
      <c r="E56" s="7577"/>
      <c r="F56" s="7578"/>
      <c r="G56" s="7579"/>
      <c r="H56" s="7580"/>
      <c r="I56" s="7581"/>
      <c r="J56" s="7582"/>
      <c r="K56" s="7583"/>
    </row>
    <row r="57" ht="22.5" customHeight="1">
      <c r="A57" s="7584"/>
      <c r="B57" s="7585"/>
      <c r="C57" s="7586" t="s">
        <v>85</v>
      </c>
      <c r="D57" s="4362">
        <f>IF(D55=0,0,D56/D55-1)*100</f>
        <v>0</v>
      </c>
      <c r="E57" s="7587" t="s">
        <v>22</v>
      </c>
      <c r="F57" s="7588">
        <v>0</v>
      </c>
      <c r="G57" s="7589">
        <v>100</v>
      </c>
      <c r="H57" s="7590" t="s">
        <v>23</v>
      </c>
      <c r="I57" s="7591"/>
      <c r="J57" s="7592"/>
      <c r="K57" s="7593"/>
    </row>
    <row r="58" ht="22.5" customHeight="1">
      <c r="A58" s="7594" t="s">
        <v>87</v>
      </c>
      <c r="B58" s="7595" t="s">
        <v>353</v>
      </c>
      <c r="C58" s="7596" t="s">
        <v>84</v>
      </c>
      <c r="D58" s="4362">
        <v>0</v>
      </c>
      <c r="E58" s="7597"/>
      <c r="F58" s="7598"/>
      <c r="G58" s="7599"/>
      <c r="H58" s="7600"/>
      <c r="I58" s="7601"/>
      <c r="J58" s="7602"/>
      <c r="K58" s="7603"/>
    </row>
    <row r="59" ht="22.5" customHeight="1">
      <c r="A59" s="7604"/>
      <c r="B59" s="7605"/>
      <c r="C59" s="7606" t="s">
        <v>26</v>
      </c>
      <c r="D59" s="4362">
        <v>0</v>
      </c>
      <c r="E59" s="7607"/>
      <c r="F59" s="7608"/>
      <c r="G59" s="7609"/>
      <c r="H59" s="7610"/>
      <c r="I59" s="7611"/>
      <c r="J59" s="7612"/>
      <c r="K59" s="7613"/>
    </row>
    <row r="60" ht="22.5" customHeight="1">
      <c r="A60" s="7614"/>
      <c r="B60" s="7615"/>
      <c r="C60" s="7616" t="s">
        <v>85</v>
      </c>
      <c r="D60" s="4362">
        <f>IF(D58=0,0,D59/D58-1)*100</f>
        <v>0</v>
      </c>
      <c r="E60" s="7617" t="s">
        <v>22</v>
      </c>
      <c r="F60" s="7618">
        <v>0</v>
      </c>
      <c r="G60" s="7619">
        <v>15</v>
      </c>
      <c r="H60" s="7620" t="s">
        <v>23</v>
      </c>
      <c r="I60" s="7621"/>
      <c r="J60" s="7622"/>
      <c r="K60" s="7623"/>
    </row>
    <row r="61" ht="22.5" customHeight="1">
      <c r="A61" s="7624"/>
      <c r="B61" s="7625"/>
      <c r="C61" s="7626" t="s">
        <v>360</v>
      </c>
      <c r="D61" s="4362">
        <f>IF(D58-D62=0,0,(D59-D63)/(D58-D62)-1)*100</f>
        <v>0</v>
      </c>
      <c r="E61" s="7627" t="s">
        <v>22</v>
      </c>
      <c r="F61" s="7628">
        <v>0</v>
      </c>
      <c r="G61" s="7629">
        <v>15</v>
      </c>
      <c r="H61" s="7630" t="s">
        <v>23</v>
      </c>
      <c r="I61" s="7631"/>
      <c r="J61" s="7632"/>
      <c r="K61" s="7633"/>
    </row>
    <row r="62" ht="22.5" customHeight="1">
      <c r="A62" s="7634" t="s">
        <v>363</v>
      </c>
      <c r="B62" s="7635" t="s">
        <v>364</v>
      </c>
      <c r="C62" s="7636" t="s">
        <v>84</v>
      </c>
      <c r="D62" s="4362">
        <v>0</v>
      </c>
      <c r="E62" s="7637"/>
      <c r="F62" s="7638"/>
      <c r="G62" s="7639"/>
      <c r="H62" s="7640"/>
      <c r="I62" s="7641"/>
      <c r="J62" s="7642"/>
      <c r="K62" s="7643"/>
    </row>
    <row r="63" ht="22.5" customHeight="1">
      <c r="A63" s="7644"/>
      <c r="B63" s="7645"/>
      <c r="C63" s="7646" t="s">
        <v>26</v>
      </c>
      <c r="D63" s="7647">
        <v>0</v>
      </c>
      <c r="E63" s="7648"/>
      <c r="F63" s="7649"/>
      <c r="G63" s="7650"/>
      <c r="H63" s="7651"/>
      <c r="I63" s="7652"/>
      <c r="J63" s="7653"/>
      <c r="K63" s="7654"/>
    </row>
    <row r="64" ht="22.5" customHeight="1">
      <c r="A64" s="7655" t="s">
        <v>365</v>
      </c>
      <c r="B64" s="7656" t="s">
        <v>355</v>
      </c>
      <c r="C64" s="7657" t="s">
        <v>84</v>
      </c>
      <c r="D64" s="4362">
        <v>0</v>
      </c>
      <c r="E64" s="7658"/>
      <c r="F64" s="7659"/>
      <c r="G64" s="7660"/>
      <c r="H64" s="7661"/>
      <c r="I64" s="7662"/>
      <c r="J64" s="7663"/>
      <c r="K64" s="7664"/>
    </row>
    <row r="65" ht="22.5" customHeight="1">
      <c r="A65" s="7665"/>
      <c r="B65" s="7666"/>
      <c r="C65" s="7667" t="s">
        <v>26</v>
      </c>
      <c r="D65" s="4362">
        <v>0</v>
      </c>
      <c r="E65" s="7668"/>
      <c r="F65" s="7669"/>
      <c r="G65" s="7670"/>
      <c r="H65" s="7671"/>
      <c r="I65" s="7672"/>
      <c r="J65" s="7673"/>
      <c r="K65" s="7674"/>
    </row>
    <row r="66" ht="22.5" customHeight="1">
      <c r="A66" s="7675"/>
      <c r="B66" s="7676"/>
      <c r="C66" s="7677" t="s">
        <v>85</v>
      </c>
      <c r="D66" s="4362">
        <f>IF(D64=0,0,D65/D64-1)*100</f>
        <v>0</v>
      </c>
      <c r="E66" s="7678" t="s">
        <v>22</v>
      </c>
      <c r="F66" s="7679">
        <v>0</v>
      </c>
      <c r="G66" s="7680">
        <v>10</v>
      </c>
      <c r="H66" s="7681" t="s">
        <v>23</v>
      </c>
      <c r="I66" s="7682"/>
      <c r="J66" s="7683"/>
      <c r="K66" s="7684"/>
    </row>
    <row r="67" ht="22.5" customHeight="1">
      <c r="A67" s="7685" t="s">
        <v>90</v>
      </c>
      <c r="B67" s="7686" t="s">
        <v>356</v>
      </c>
      <c r="C67" s="7687" t="s">
        <v>84</v>
      </c>
      <c r="D67" s="4362">
        <v>0</v>
      </c>
      <c r="E67" s="7688"/>
      <c r="F67" s="7689"/>
      <c r="G67" s="7690"/>
      <c r="H67" s="7691"/>
      <c r="I67" s="7692"/>
      <c r="J67" s="7693"/>
      <c r="K67" s="7694"/>
    </row>
    <row r="68" ht="22.5" customHeight="1">
      <c r="A68" s="7695"/>
      <c r="B68" s="7696"/>
      <c r="C68" s="7697" t="s">
        <v>26</v>
      </c>
      <c r="D68" s="4362">
        <v>0</v>
      </c>
      <c r="E68" s="7698"/>
      <c r="F68" s="7699"/>
      <c r="G68" s="7700"/>
      <c r="H68" s="7701"/>
      <c r="I68" s="7702"/>
      <c r="J68" s="7703"/>
      <c r="K68" s="7704"/>
    </row>
    <row r="69" ht="22.5" customHeight="1">
      <c r="A69" s="7705"/>
      <c r="B69" s="7706"/>
      <c r="C69" s="7707" t="s">
        <v>85</v>
      </c>
      <c r="D69" s="4362">
        <f>IF(D67=0,0,D68/D67-1)*100</f>
        <v>0</v>
      </c>
      <c r="E69" s="7708" t="s">
        <v>22</v>
      </c>
      <c r="F69" s="7709">
        <v>0</v>
      </c>
      <c r="G69" s="7710">
        <v>10</v>
      </c>
      <c r="H69" s="7711" t="s">
        <v>23</v>
      </c>
      <c r="I69" s="7712"/>
      <c r="J69" s="7713"/>
      <c r="K69" s="7714"/>
    </row>
    <row r="70" ht="22.5" customHeight="1">
      <c r="A70" s="7715" t="s">
        <v>366</v>
      </c>
      <c r="B70" s="7716" t="s">
        <v>358</v>
      </c>
      <c r="C70" s="7717" t="s">
        <v>84</v>
      </c>
      <c r="D70" s="4362">
        <v>0</v>
      </c>
      <c r="E70" s="7718"/>
      <c r="F70" s="7719"/>
      <c r="G70" s="7720"/>
      <c r="H70" s="7721"/>
      <c r="I70" s="7722"/>
      <c r="J70" s="7723"/>
      <c r="K70" s="7724"/>
    </row>
    <row r="71" ht="22.5" customHeight="1">
      <c r="A71" s="7725"/>
      <c r="B71" s="7726"/>
      <c r="C71" s="7727" t="s">
        <v>26</v>
      </c>
      <c r="D71" s="4362">
        <v>0</v>
      </c>
      <c r="E71" s="7728"/>
      <c r="F71" s="7729"/>
      <c r="G71" s="7730"/>
      <c r="H71" s="7731"/>
      <c r="I71" s="7732"/>
      <c r="J71" s="7733"/>
      <c r="K71" s="7734"/>
    </row>
    <row r="72" ht="22.5" customHeight="1">
      <c r="A72" s="7735"/>
      <c r="B72" s="7736"/>
      <c r="C72" s="7737" t="s">
        <v>85</v>
      </c>
      <c r="D72" s="4362">
        <f>IF(D70=0,0,D71/D70-1)*100</f>
        <v>0</v>
      </c>
      <c r="E72" s="7738" t="s">
        <v>22</v>
      </c>
      <c r="F72" s="7739">
        <v>0</v>
      </c>
      <c r="G72" s="7740">
        <v>10</v>
      </c>
      <c r="H72" s="7741" t="s">
        <v>23</v>
      </c>
      <c r="I72" s="7742"/>
      <c r="J72" s="7743"/>
      <c r="K72" s="7744"/>
    </row>
    <row r="73" ht="22.5" customHeight="1">
      <c r="A73" s="7745" t="s">
        <v>367</v>
      </c>
      <c r="B73" s="7746" t="s">
        <v>74</v>
      </c>
      <c r="C73" s="7747" t="s">
        <v>84</v>
      </c>
      <c r="D73" s="4362">
        <v>0</v>
      </c>
      <c r="E73" s="7748"/>
      <c r="F73" s="7749"/>
      <c r="G73" s="7750"/>
      <c r="H73" s="7751"/>
      <c r="I73" s="7752"/>
      <c r="J73" s="7753"/>
      <c r="K73" s="7754"/>
    </row>
    <row r="74" ht="22.5" customHeight="1">
      <c r="A74" s="7755"/>
      <c r="B74" s="7756"/>
      <c r="C74" s="7757" t="s">
        <v>26</v>
      </c>
      <c r="D74" s="4362">
        <v>0</v>
      </c>
      <c r="E74" s="7758"/>
      <c r="F74" s="7759"/>
      <c r="G74" s="7760"/>
      <c r="H74" s="7761"/>
      <c r="I74" s="7762"/>
      <c r="J74" s="7763"/>
      <c r="K74" s="7764"/>
    </row>
    <row r="75" ht="22.5" customHeight="1">
      <c r="A75" s="7765"/>
      <c r="B75" s="7766"/>
      <c r="C75" s="7767" t="s">
        <v>85</v>
      </c>
      <c r="D75" s="4362">
        <f>IF(D73=0,0,D74/D73-1)*100</f>
        <v>0</v>
      </c>
      <c r="E75" s="7768" t="s">
        <v>22</v>
      </c>
      <c r="F75" s="7769">
        <v>0</v>
      </c>
      <c r="G75" s="7770">
        <v>10</v>
      </c>
      <c r="H75" s="7771" t="s">
        <v>23</v>
      </c>
      <c r="I75" s="7772"/>
      <c r="J75" s="7773"/>
      <c r="K75" s="7774"/>
    </row>
    <row r="76" ht="22.5" customHeight="1">
      <c r="A76" s="7775" t="s">
        <v>368</v>
      </c>
      <c r="B76" s="7776" t="s">
        <v>359</v>
      </c>
      <c r="C76" s="7777" t="s">
        <v>84</v>
      </c>
      <c r="D76" s="4362">
        <v>0</v>
      </c>
      <c r="E76" s="7778"/>
      <c r="F76" s="7779"/>
      <c r="G76" s="7780"/>
      <c r="H76" s="7781"/>
      <c r="I76" s="7782"/>
      <c r="J76" s="7783"/>
      <c r="K76" s="7784"/>
    </row>
    <row r="77" ht="22.5" customHeight="1">
      <c r="A77" s="7785"/>
      <c r="B77" s="7786"/>
      <c r="C77" s="7787" t="s">
        <v>26</v>
      </c>
      <c r="D77" s="4362">
        <v>0</v>
      </c>
      <c r="E77" s="7788"/>
      <c r="F77" s="7789"/>
      <c r="G77" s="7790"/>
      <c r="H77" s="7791"/>
      <c r="I77" s="7792"/>
      <c r="J77" s="7793"/>
      <c r="K77" s="7794"/>
    </row>
    <row r="78" ht="22.5" customHeight="1">
      <c r="A78" s="7795"/>
      <c r="B78" s="7796"/>
      <c r="C78" s="7797" t="s">
        <v>85</v>
      </c>
      <c r="D78" s="4362">
        <f>IF(D76=0,0,D77/D76-1)*100</f>
        <v>0</v>
      </c>
      <c r="E78" s="7798" t="s">
        <v>22</v>
      </c>
      <c r="F78" s="7799">
        <v>0</v>
      </c>
      <c r="G78" s="7800">
        <v>15</v>
      </c>
      <c r="H78" s="7801" t="s">
        <v>23</v>
      </c>
      <c r="I78" s="7802"/>
      <c r="J78" s="7803"/>
      <c r="K78" s="7804"/>
    </row>
    <row r="79" ht="22.5" customHeight="1">
      <c r="A79" s="7805"/>
      <c r="B79" s="7806"/>
      <c r="C79" s="7807"/>
      <c r="D79" s="5122"/>
      <c r="E79" s="7808"/>
      <c r="F79" s="7809"/>
      <c r="G79" s="7810"/>
      <c r="H79" s="7811"/>
      <c r="I79" s="7812"/>
      <c r="J79" s="7813"/>
      <c r="K79" s="7814"/>
    </row>
  </sheetData>
  <mergeCells>
    <mergeCell ref="A1:K1"/>
    <mergeCell ref="A2:K2"/>
    <mergeCell ref="A4:A5"/>
    <mergeCell ref="B4:B5"/>
    <mergeCell ref="C4:C5"/>
    <mergeCell ref="D4:D5"/>
    <mergeCell ref="E4:E5"/>
    <mergeCell ref="F4:G4"/>
    <mergeCell ref="H4:H5"/>
    <mergeCell ref="I4:I5"/>
    <mergeCell ref="J4:J5"/>
    <mergeCell ref="K4:K5"/>
    <mergeCell ref="A6:I6"/>
    <mergeCell ref="A7:A9"/>
    <mergeCell ref="B7:B9"/>
    <mergeCell ref="A10:A12"/>
    <mergeCell ref="B10:B12"/>
    <mergeCell ref="A13:I13"/>
    <mergeCell ref="A14:A16"/>
    <mergeCell ref="B14:B16"/>
    <mergeCell ref="A17:A19"/>
    <mergeCell ref="B17:B19"/>
    <mergeCell ref="A20:A22"/>
    <mergeCell ref="B20:B22"/>
    <mergeCell ref="A23:I23"/>
    <mergeCell ref="A24:A26"/>
    <mergeCell ref="B24:B26"/>
    <mergeCell ref="A27:A29"/>
    <mergeCell ref="B27:B29"/>
    <mergeCell ref="A30:A32"/>
    <mergeCell ref="B30:B32"/>
    <mergeCell ref="A33:A35"/>
    <mergeCell ref="B33:B35"/>
    <mergeCell ref="A36:A38"/>
    <mergeCell ref="B36:B38"/>
    <mergeCell ref="A39:A41"/>
    <mergeCell ref="B39:B41"/>
    <mergeCell ref="A42:A44"/>
    <mergeCell ref="B42:B44"/>
    <mergeCell ref="A45:A47"/>
    <mergeCell ref="B45:B47"/>
    <mergeCell ref="A48:I48"/>
    <mergeCell ref="A49:A52"/>
    <mergeCell ref="B49:B52"/>
    <mergeCell ref="A53:A54"/>
    <mergeCell ref="B53:B54"/>
    <mergeCell ref="A55:A57"/>
    <mergeCell ref="B55:B57"/>
    <mergeCell ref="A58:A61"/>
    <mergeCell ref="B58:B61"/>
    <mergeCell ref="A62:A63"/>
    <mergeCell ref="B62:B63"/>
    <mergeCell ref="A64:A66"/>
    <mergeCell ref="B64:B66"/>
    <mergeCell ref="A67:A69"/>
    <mergeCell ref="B67:B69"/>
    <mergeCell ref="A70:A72"/>
    <mergeCell ref="B70:B72"/>
    <mergeCell ref="A73:A75"/>
    <mergeCell ref="B73:B75"/>
    <mergeCell ref="A76:A78"/>
    <mergeCell ref="B76:B78"/>
    <mergeCell ref="A79:I79"/>
  </mergeCells>
  <pageMargins left="1.18110236220472" right="1.18110236220472" top="1.18110236220472" bottom="1.18110236220472" header="0.51181" footer="0.51181"/>
  <pageSetup paperSize="9" pageOrder="overThenDown" orientation="portrait" errors="blank"/>
</worksheet>
</file>

<file path=xl/worksheets/sheet6.xml><?xml version="1.0" encoding="utf-8"?>
<worksheet xmlns="http://schemas.openxmlformats.org/spreadsheetml/2006/main" xmlns:r="http://schemas.openxmlformats.org/officeDocument/2006/relationships">
  <dimension ref="A1:K144"/>
  <sheetViews>
    <sheetView topLeftCell="A1" zoomScaleNormal="100" zoomScalePageLayoutView="60" workbookViewId="0">
      <selection activeCell="A1" sqref="A1"/>
    </sheetView>
  </sheetViews>
  <sheetFormatPr defaultColWidth="8" defaultRowHeight="14.25"/>
  <cols>
    <col min="1" max="1" width="22.8" style="16"/>
    <col min="2" max="2" width="33.4156862745098" style="16"/>
    <col min="3" max="3" width="26.1019607843137" style="16"/>
    <col min="4" max="4" width="22.8" style="16"/>
    <col min="5" max="5" width="5.73333333333333" style="16"/>
    <col min="6" max="6" width="10.6117647058824" style="16"/>
    <col min="7" max="7" width="11.756862745098" style="16"/>
    <col min="8" max="8" width="7.02745098039216" style="16"/>
    <col min="9" max="9" width="30.4039215686274" style="16"/>
    <col min="10" max="10" width="30.4039215686274" style="16"/>
    <col min="11" max="11" width="30.4039215686274" style="16"/>
  </cols>
  <sheetData>
    <row r="1" ht="39.75" customHeight="1">
      <c r="A1" s="7815" t="s">
        <v>369</v>
      </c>
      <c r="B1" s="7816"/>
      <c r="C1" s="7817"/>
      <c r="D1" s="7818"/>
      <c r="E1" s="7819"/>
      <c r="F1" s="7820"/>
      <c r="G1" s="7821"/>
      <c r="H1" s="7822"/>
      <c r="I1" s="7823"/>
      <c r="J1" s="7824"/>
      <c r="K1" s="7825"/>
    </row>
    <row r="2" ht="16.5" customHeight="1">
      <c r="A2" s="7826"/>
      <c r="B2" s="7827"/>
      <c r="C2" s="7828"/>
      <c r="D2" s="7829"/>
      <c r="E2" s="7830"/>
      <c r="F2" s="7831"/>
      <c r="G2" s="7832"/>
      <c r="H2" s="7833"/>
      <c r="I2" s="7834"/>
      <c r="J2" s="7835"/>
      <c r="K2" s="7836" t="s">
        <v>370</v>
      </c>
    </row>
    <row r="3" ht="16.5" customHeight="1">
      <c r="A3" s="7837" t="s">
        <v>2</v>
      </c>
      <c r="B3" s="7838"/>
      <c r="C3" s="7839"/>
      <c r="D3" s="7840"/>
      <c r="E3" s="7841"/>
      <c r="F3" s="7842"/>
      <c r="G3" s="7843"/>
      <c r="H3" s="7844"/>
      <c r="I3" s="7845"/>
      <c r="J3" s="7846"/>
      <c r="K3" s="7847" t="s">
        <v>102</v>
      </c>
    </row>
    <row r="4" ht="17.25" customHeight="1">
      <c r="A4" s="7848" t="s">
        <v>4</v>
      </c>
      <c r="B4" s="7849" t="s">
        <v>5</v>
      </c>
      <c r="C4" s="7850" t="s">
        <v>6</v>
      </c>
      <c r="D4" s="7851" t="s">
        <v>7</v>
      </c>
      <c r="E4" s="7852" t="s">
        <v>8</v>
      </c>
      <c r="F4" s="7853" t="s">
        <v>9</v>
      </c>
      <c r="G4" s="7854"/>
      <c r="H4" s="7855" t="s">
        <v>10</v>
      </c>
      <c r="I4" s="7856" t="s">
        <v>11</v>
      </c>
      <c r="J4" s="7857" t="s">
        <v>12</v>
      </c>
      <c r="K4" s="7858" t="s">
        <v>13</v>
      </c>
    </row>
    <row r="5" ht="18.75" customHeight="1">
      <c r="A5" s="7859"/>
      <c r="B5" s="7860"/>
      <c r="C5" s="7861"/>
      <c r="D5" s="7862"/>
      <c r="E5" s="7863"/>
      <c r="F5" s="7864" t="s">
        <v>14</v>
      </c>
      <c r="G5" s="7865" t="s">
        <v>15</v>
      </c>
      <c r="H5" s="7866"/>
      <c r="I5" s="7867"/>
      <c r="J5" s="7868"/>
      <c r="K5" s="7869"/>
    </row>
    <row r="6" ht="24" customHeight="1">
      <c r="A6" s="7870" t="s">
        <v>276</v>
      </c>
      <c r="B6" s="7871"/>
      <c r="C6" s="7872"/>
      <c r="D6" s="7873"/>
      <c r="E6" s="7874"/>
      <c r="F6" s="7875"/>
      <c r="G6" s="7876"/>
      <c r="H6" s="7877"/>
      <c r="I6" s="7878"/>
      <c r="J6" s="7879"/>
      <c r="K6" s="7880"/>
    </row>
    <row r="7" ht="24" customHeight="1">
      <c r="A7" s="7881" t="s">
        <v>277</v>
      </c>
      <c r="B7" s="7882" t="s">
        <v>105</v>
      </c>
      <c r="C7" s="7883" t="s">
        <v>26</v>
      </c>
      <c r="D7" s="4362">
        <v>0</v>
      </c>
      <c r="E7" s="7884"/>
      <c r="F7" s="7885"/>
      <c r="G7" s="7886"/>
      <c r="H7" s="7887"/>
      <c r="I7" s="7888"/>
      <c r="J7" s="7889"/>
      <c r="K7" s="7890"/>
    </row>
    <row r="8" ht="24" customHeight="1">
      <c r="A8" s="7891"/>
      <c r="B8" s="7892"/>
      <c r="C8" s="7893" t="s">
        <v>106</v>
      </c>
      <c r="D8" s="4362">
        <v>0</v>
      </c>
      <c r="E8" s="7894"/>
      <c r="F8" s="7895"/>
      <c r="G8" s="7896"/>
      <c r="H8" s="7897"/>
      <c r="I8" s="7898"/>
      <c r="J8" s="7899"/>
      <c r="K8" s="7900"/>
    </row>
    <row r="9" ht="24" customHeight="1">
      <c r="A9" s="7901"/>
      <c r="B9" s="7902"/>
      <c r="C9" s="7903" t="s">
        <v>107</v>
      </c>
      <c r="D9" s="4362">
        <f>D8-D7</f>
        <v>0</v>
      </c>
      <c r="E9" s="7904"/>
      <c r="F9" s="7905"/>
      <c r="G9" s="7906"/>
      <c r="H9" s="7907"/>
      <c r="I9" s="7908"/>
      <c r="J9" s="7909"/>
      <c r="K9" s="7910"/>
    </row>
    <row r="10" ht="24" customHeight="1">
      <c r="A10" s="7911"/>
      <c r="B10" s="7912"/>
      <c r="C10" s="7913" t="s">
        <v>108</v>
      </c>
      <c r="D10" s="4362">
        <f>IF(D7=0,0,D9/D7*100)</f>
        <v>0</v>
      </c>
      <c r="E10" s="7914" t="s">
        <v>22</v>
      </c>
      <c r="F10" s="7915">
        <v>0</v>
      </c>
      <c r="G10" s="7916">
        <v>15</v>
      </c>
      <c r="H10" s="7917" t="s">
        <v>23</v>
      </c>
      <c r="I10" s="7918"/>
      <c r="J10" s="7919"/>
      <c r="K10" s="7920"/>
    </row>
    <row r="11" ht="24" customHeight="1">
      <c r="A11" s="7921" t="s">
        <v>109</v>
      </c>
      <c r="B11" s="7922" t="s">
        <v>351</v>
      </c>
      <c r="C11" s="7923" t="s">
        <v>26</v>
      </c>
      <c r="D11" s="4362">
        <v>0</v>
      </c>
      <c r="E11" s="7924"/>
      <c r="F11" s="7925"/>
      <c r="G11" s="7926"/>
      <c r="H11" s="7927"/>
      <c r="I11" s="7928"/>
      <c r="J11" s="7929"/>
      <c r="K11" s="7930"/>
    </row>
    <row r="12" ht="24" customHeight="1">
      <c r="A12" s="7931"/>
      <c r="B12" s="7932"/>
      <c r="C12" s="7933" t="s">
        <v>106</v>
      </c>
      <c r="D12" s="4362">
        <v>0</v>
      </c>
      <c r="E12" s="7934"/>
      <c r="F12" s="7935"/>
      <c r="G12" s="7936"/>
      <c r="H12" s="7937"/>
      <c r="I12" s="7938"/>
      <c r="J12" s="7939"/>
      <c r="K12" s="7940"/>
    </row>
    <row r="13" ht="24" customHeight="1">
      <c r="A13" s="7941"/>
      <c r="B13" s="7942"/>
      <c r="C13" s="7943" t="s">
        <v>107</v>
      </c>
      <c r="D13" s="4362">
        <f>D12-D11</f>
        <v>0</v>
      </c>
      <c r="E13" s="7944"/>
      <c r="F13" s="7945"/>
      <c r="G13" s="7946"/>
      <c r="H13" s="7947"/>
      <c r="I13" s="7948"/>
      <c r="J13" s="7949"/>
      <c r="K13" s="7950"/>
    </row>
    <row r="14" ht="24" customHeight="1">
      <c r="A14" s="7951"/>
      <c r="B14" s="7952"/>
      <c r="C14" s="7953" t="s">
        <v>108</v>
      </c>
      <c r="D14" s="4362">
        <f>IF(D11=0,0,D13/D11*100)</f>
        <v>0</v>
      </c>
      <c r="E14" s="7954" t="s">
        <v>22</v>
      </c>
      <c r="F14" s="7955">
        <v>0</v>
      </c>
      <c r="G14" s="7956">
        <v>15</v>
      </c>
      <c r="H14" s="7957" t="s">
        <v>23</v>
      </c>
      <c r="I14" s="7958"/>
      <c r="J14" s="7959"/>
      <c r="K14" s="7960"/>
    </row>
    <row r="15" ht="24" customHeight="1">
      <c r="A15" s="7961" t="s">
        <v>371</v>
      </c>
      <c r="B15" s="7962" t="s">
        <v>372</v>
      </c>
      <c r="C15" s="7963" t="s">
        <v>26</v>
      </c>
      <c r="D15" s="4362">
        <v>0</v>
      </c>
      <c r="E15" s="7964"/>
      <c r="F15" s="7965"/>
      <c r="G15" s="7966"/>
      <c r="H15" s="7967"/>
      <c r="I15" s="7968"/>
      <c r="J15" s="7969"/>
      <c r="K15" s="7970"/>
    </row>
    <row r="16" ht="24" customHeight="1">
      <c r="A16" s="7971"/>
      <c r="B16" s="7972"/>
      <c r="C16" s="7973" t="s">
        <v>106</v>
      </c>
      <c r="D16" s="4362">
        <v>0</v>
      </c>
      <c r="E16" s="7974"/>
      <c r="F16" s="7975"/>
      <c r="G16" s="7976"/>
      <c r="H16" s="7977"/>
      <c r="I16" s="7978"/>
      <c r="J16" s="7979"/>
      <c r="K16" s="7980"/>
    </row>
    <row r="17" ht="24" customHeight="1">
      <c r="A17" s="7981"/>
      <c r="B17" s="7982"/>
      <c r="C17" s="7983" t="s">
        <v>107</v>
      </c>
      <c r="D17" s="4362">
        <f>D16-D15</f>
        <v>0</v>
      </c>
      <c r="E17" s="7984"/>
      <c r="F17" s="7985"/>
      <c r="G17" s="7986"/>
      <c r="H17" s="7987"/>
      <c r="I17" s="7988"/>
      <c r="J17" s="7989"/>
      <c r="K17" s="7990"/>
    </row>
    <row r="18" ht="24" customHeight="1">
      <c r="A18" s="7991"/>
      <c r="B18" s="7992"/>
      <c r="C18" s="7993" t="s">
        <v>108</v>
      </c>
      <c r="D18" s="4362">
        <f>IF(D15=0,0,D17/D15*100)</f>
        <v>0</v>
      </c>
      <c r="E18" s="7994" t="s">
        <v>22</v>
      </c>
      <c r="F18" s="7995">
        <v>0</v>
      </c>
      <c r="G18" s="7996">
        <v>15</v>
      </c>
      <c r="H18" s="7997" t="s">
        <v>23</v>
      </c>
      <c r="I18" s="7998"/>
      <c r="J18" s="7999"/>
      <c r="K18" s="8000"/>
    </row>
    <row r="19" ht="24" customHeight="1">
      <c r="A19" s="8001" t="s">
        <v>373</v>
      </c>
      <c r="B19" s="8002" t="s">
        <v>374</v>
      </c>
      <c r="C19" s="8003" t="s">
        <v>26</v>
      </c>
      <c r="D19" s="4362">
        <f>D11-D15</f>
        <v>0</v>
      </c>
      <c r="E19" s="8004"/>
      <c r="F19" s="8005"/>
      <c r="G19" s="8006"/>
      <c r="H19" s="8007"/>
      <c r="I19" s="8008"/>
      <c r="J19" s="8009"/>
      <c r="K19" s="8010"/>
    </row>
    <row r="20" ht="24" customHeight="1">
      <c r="A20" s="8011"/>
      <c r="B20" s="8012"/>
      <c r="C20" s="8013" t="s">
        <v>106</v>
      </c>
      <c r="D20" s="4362">
        <f>D12-D16</f>
        <v>0</v>
      </c>
      <c r="E20" s="8014"/>
      <c r="F20" s="8015"/>
      <c r="G20" s="8016"/>
      <c r="H20" s="8017"/>
      <c r="I20" s="8018"/>
      <c r="J20" s="8019"/>
      <c r="K20" s="8020"/>
    </row>
    <row r="21" ht="24" customHeight="1">
      <c r="A21" s="8021"/>
      <c r="B21" s="8022"/>
      <c r="C21" s="8023" t="s">
        <v>107</v>
      </c>
      <c r="D21" s="4362">
        <f>D20-D19</f>
        <v>0</v>
      </c>
      <c r="E21" s="8024"/>
      <c r="F21" s="8025"/>
      <c r="G21" s="8026"/>
      <c r="H21" s="8027"/>
      <c r="I21" s="8028"/>
      <c r="J21" s="8029"/>
      <c r="K21" s="8030"/>
    </row>
    <row r="22" ht="24" customHeight="1">
      <c r="A22" s="8031"/>
      <c r="B22" s="8032"/>
      <c r="C22" s="8033" t="s">
        <v>108</v>
      </c>
      <c r="D22" s="4362">
        <f>IF(D21=0,0,D21/D19*100)</f>
        <v>0</v>
      </c>
      <c r="E22" s="8034"/>
      <c r="F22" s="8035"/>
      <c r="G22" s="8036"/>
      <c r="H22" s="8037"/>
      <c r="I22" s="8038"/>
      <c r="J22" s="8039"/>
      <c r="K22" s="8040"/>
    </row>
    <row r="23" ht="24" customHeight="1">
      <c r="A23" s="8041" t="s">
        <v>134</v>
      </c>
      <c r="B23" s="8042" t="s">
        <v>352</v>
      </c>
      <c r="C23" s="8043" t="s">
        <v>26</v>
      </c>
      <c r="D23" s="4362">
        <v>0</v>
      </c>
      <c r="E23" s="8044"/>
      <c r="F23" s="8045"/>
      <c r="G23" s="8046"/>
      <c r="H23" s="8047"/>
      <c r="I23" s="8048"/>
      <c r="J23" s="8049"/>
      <c r="K23" s="8050"/>
    </row>
    <row r="24" ht="24" customHeight="1">
      <c r="A24" s="8051"/>
      <c r="B24" s="8052"/>
      <c r="C24" s="8053" t="s">
        <v>106</v>
      </c>
      <c r="D24" s="4362">
        <v>0</v>
      </c>
      <c r="E24" s="8054"/>
      <c r="F24" s="8055"/>
      <c r="G24" s="8056"/>
      <c r="H24" s="8057"/>
      <c r="I24" s="8058"/>
      <c r="J24" s="8059"/>
      <c r="K24" s="8060"/>
    </row>
    <row r="25" ht="24" customHeight="1">
      <c r="A25" s="8061"/>
      <c r="B25" s="8062"/>
      <c r="C25" s="8063" t="s">
        <v>107</v>
      </c>
      <c r="D25" s="4362">
        <f>D24-D23</f>
        <v>0</v>
      </c>
      <c r="E25" s="8064"/>
      <c r="F25" s="8065"/>
      <c r="G25" s="8066"/>
      <c r="H25" s="8067"/>
      <c r="I25" s="8068"/>
      <c r="J25" s="8069"/>
      <c r="K25" s="8070"/>
    </row>
    <row r="26" ht="24" customHeight="1">
      <c r="A26" s="8071"/>
      <c r="B26" s="8072"/>
      <c r="C26" s="8073" t="s">
        <v>108</v>
      </c>
      <c r="D26" s="4362">
        <f>IF(D23=0,0,D25/D23*100)</f>
        <v>0</v>
      </c>
      <c r="E26" s="8074" t="s">
        <v>22</v>
      </c>
      <c r="F26" s="8075">
        <v>0</v>
      </c>
      <c r="G26" s="8076">
        <v>30</v>
      </c>
      <c r="H26" s="8077" t="s">
        <v>23</v>
      </c>
      <c r="I26" s="8078"/>
      <c r="J26" s="8079"/>
      <c r="K26" s="8080"/>
    </row>
    <row r="27" ht="24" customHeight="1">
      <c r="A27" s="8081" t="s">
        <v>375</v>
      </c>
      <c r="B27" s="8082" t="s">
        <v>376</v>
      </c>
      <c r="C27" s="8083" t="s">
        <v>26</v>
      </c>
      <c r="D27" s="4362">
        <v>0</v>
      </c>
      <c r="E27" s="8084"/>
      <c r="F27" s="8085"/>
      <c r="G27" s="8086"/>
      <c r="H27" s="8087"/>
      <c r="I27" s="8088"/>
      <c r="J27" s="8089"/>
      <c r="K27" s="8090"/>
    </row>
    <row r="28" ht="24" customHeight="1">
      <c r="A28" s="8091"/>
      <c r="B28" s="8092"/>
      <c r="C28" s="8093" t="s">
        <v>106</v>
      </c>
      <c r="D28" s="4362">
        <v>0</v>
      </c>
      <c r="E28" s="8094"/>
      <c r="F28" s="8095"/>
      <c r="G28" s="8096"/>
      <c r="H28" s="8097"/>
      <c r="I28" s="8098"/>
      <c r="J28" s="8099"/>
      <c r="K28" s="8100"/>
    </row>
    <row r="29" ht="24" customHeight="1">
      <c r="A29" s="8101"/>
      <c r="B29" s="8102"/>
      <c r="C29" s="8103" t="s">
        <v>107</v>
      </c>
      <c r="D29" s="4362">
        <f>D28-D27</f>
        <v>0</v>
      </c>
      <c r="E29" s="8104"/>
      <c r="F29" s="8105"/>
      <c r="G29" s="8106"/>
      <c r="H29" s="8107"/>
      <c r="I29" s="8108"/>
      <c r="J29" s="8109"/>
      <c r="K29" s="8110"/>
    </row>
    <row r="30" ht="24" customHeight="1">
      <c r="A30" s="8111"/>
      <c r="B30" s="8112"/>
      <c r="C30" s="8113" t="s">
        <v>108</v>
      </c>
      <c r="D30" s="4362">
        <f>IF(D27=0,0,D29/D27*100)</f>
        <v>0</v>
      </c>
      <c r="E30" s="8114" t="s">
        <v>22</v>
      </c>
      <c r="F30" s="8115">
        <v>0</v>
      </c>
      <c r="G30" s="8116">
        <v>10</v>
      </c>
      <c r="H30" s="8117" t="s">
        <v>23</v>
      </c>
      <c r="I30" s="8118"/>
      <c r="J30" s="8119"/>
      <c r="K30" s="8120"/>
    </row>
    <row r="31" ht="24" customHeight="1">
      <c r="A31" s="8121" t="s">
        <v>137</v>
      </c>
      <c r="B31" s="8122" t="s">
        <v>138</v>
      </c>
      <c r="C31" s="8123" t="s">
        <v>139</v>
      </c>
      <c r="D31" s="4362">
        <v>0</v>
      </c>
      <c r="E31" s="8124"/>
      <c r="F31" s="8125"/>
      <c r="G31" s="8126"/>
      <c r="H31" s="8127"/>
      <c r="I31" s="8128"/>
      <c r="J31" s="8129"/>
      <c r="K31" s="8130"/>
    </row>
    <row r="32" ht="24" customHeight="1">
      <c r="A32" s="8131"/>
      <c r="B32" s="8132"/>
      <c r="C32" s="8133" t="s">
        <v>140</v>
      </c>
      <c r="D32" s="4362">
        <v>0</v>
      </c>
      <c r="E32" s="8134"/>
      <c r="F32" s="8135"/>
      <c r="G32" s="8136"/>
      <c r="H32" s="8137"/>
      <c r="I32" s="8138"/>
      <c r="J32" s="8139"/>
      <c r="K32" s="8140"/>
    </row>
    <row r="33" ht="24" customHeight="1">
      <c r="A33" s="8141"/>
      <c r="B33" s="8142"/>
      <c r="C33" s="8143" t="s">
        <v>21</v>
      </c>
      <c r="D33" s="4362">
        <f>D32-D31</f>
        <v>0</v>
      </c>
      <c r="E33" s="8144" t="s">
        <v>22</v>
      </c>
      <c r="F33" s="8145">
        <v>0</v>
      </c>
      <c r="G33" s="8146">
        <v>0</v>
      </c>
      <c r="H33" s="8147" t="s">
        <v>23</v>
      </c>
      <c r="I33" s="8148"/>
      <c r="J33" s="8149"/>
      <c r="K33" s="8150"/>
    </row>
    <row r="34" ht="24" customHeight="1">
      <c r="A34" s="8151"/>
      <c r="B34" s="8152"/>
      <c r="C34" s="8153" t="s">
        <v>141</v>
      </c>
      <c r="D34" s="8154">
        <v>0</v>
      </c>
      <c r="E34" s="8155"/>
      <c r="F34" s="8156"/>
      <c r="G34" s="8157"/>
      <c r="H34" s="8158"/>
      <c r="I34" s="8159"/>
      <c r="J34" s="8160"/>
      <c r="K34" s="8161"/>
    </row>
    <row r="35" ht="24" customHeight="1">
      <c r="A35" s="8162"/>
      <c r="B35" s="8163"/>
      <c r="C35" s="8164" t="s">
        <v>142</v>
      </c>
      <c r="D35" s="4362">
        <v>0</v>
      </c>
      <c r="E35" s="8165"/>
      <c r="F35" s="8166"/>
      <c r="G35" s="8167"/>
      <c r="H35" s="8168"/>
      <c r="I35" s="8169"/>
      <c r="J35" s="8170"/>
      <c r="K35" s="8171"/>
    </row>
    <row r="36" ht="24" customHeight="1">
      <c r="A36" s="8172"/>
      <c r="B36" s="8173"/>
      <c r="C36" s="8174" t="s">
        <v>21</v>
      </c>
      <c r="D36" s="4362">
        <f>D35-D34</f>
        <v>0</v>
      </c>
      <c r="E36" s="8175" t="s">
        <v>22</v>
      </c>
      <c r="F36" s="8176">
        <v>0</v>
      </c>
      <c r="G36" s="8177">
        <v>0</v>
      </c>
      <c r="H36" s="8178" t="s">
        <v>23</v>
      </c>
      <c r="I36" s="8179"/>
      <c r="J36" s="8180"/>
      <c r="K36" s="8181"/>
    </row>
    <row r="37" ht="24" customHeight="1">
      <c r="A37" s="8182" t="s">
        <v>291</v>
      </c>
      <c r="B37" s="8183" t="s">
        <v>377</v>
      </c>
      <c r="C37" s="8184" t="s">
        <v>26</v>
      </c>
      <c r="D37" s="4362">
        <v>0</v>
      </c>
      <c r="E37" s="8185"/>
      <c r="F37" s="8186"/>
      <c r="G37" s="8187"/>
      <c r="H37" s="8188"/>
      <c r="I37" s="8189"/>
      <c r="J37" s="8190"/>
      <c r="K37" s="8191"/>
    </row>
    <row r="38" ht="24" customHeight="1">
      <c r="A38" s="8192"/>
      <c r="B38" s="8193"/>
      <c r="C38" s="8194" t="s">
        <v>106</v>
      </c>
      <c r="D38" s="4362">
        <v>0</v>
      </c>
      <c r="E38" s="8195"/>
      <c r="F38" s="8196"/>
      <c r="G38" s="8197"/>
      <c r="H38" s="8198"/>
      <c r="I38" s="8199"/>
      <c r="J38" s="8200"/>
      <c r="K38" s="8201"/>
    </row>
    <row r="39" ht="24" customHeight="1">
      <c r="A39" s="8202"/>
      <c r="B39" s="8203"/>
      <c r="C39" s="8204" t="s">
        <v>107</v>
      </c>
      <c r="D39" s="4362">
        <f>D38-D37</f>
        <v>0</v>
      </c>
      <c r="E39" s="8205"/>
      <c r="F39" s="8206"/>
      <c r="G39" s="8207"/>
      <c r="H39" s="8208"/>
      <c r="I39" s="8209"/>
      <c r="J39" s="8210"/>
      <c r="K39" s="8211"/>
    </row>
    <row r="40" ht="24" customHeight="1">
      <c r="A40" s="8212"/>
      <c r="B40" s="8213"/>
      <c r="C40" s="8214" t="s">
        <v>108</v>
      </c>
      <c r="D40" s="4362">
        <f>IF(D37=0,0,D39/D37*100)</f>
        <v>0</v>
      </c>
      <c r="E40" s="8215"/>
      <c r="F40" s="8216"/>
      <c r="G40" s="8217"/>
      <c r="H40" s="8218"/>
      <c r="I40" s="8219"/>
      <c r="J40" s="8220"/>
      <c r="K40" s="8221"/>
    </row>
    <row r="41" ht="24" customHeight="1">
      <c r="A41" s="8222" t="s">
        <v>378</v>
      </c>
      <c r="B41" s="8223" t="s">
        <v>148</v>
      </c>
      <c r="C41" s="8224" t="s">
        <v>26</v>
      </c>
      <c r="D41" s="4362">
        <v>0</v>
      </c>
      <c r="E41" s="8225" t="s">
        <v>22</v>
      </c>
      <c r="F41" s="8226">
        <v>0.35</v>
      </c>
      <c r="G41" s="8227">
        <v>4</v>
      </c>
      <c r="H41" s="8228" t="s">
        <v>23</v>
      </c>
      <c r="I41" s="8229"/>
      <c r="J41" s="8230"/>
      <c r="K41" s="8231"/>
    </row>
    <row r="42" ht="24" customHeight="1">
      <c r="A42" s="8232"/>
      <c r="B42" s="8233"/>
      <c r="C42" s="8234" t="s">
        <v>106</v>
      </c>
      <c r="D42" s="4362">
        <v>0</v>
      </c>
      <c r="E42" s="8235" t="s">
        <v>22</v>
      </c>
      <c r="F42" s="8236">
        <v>0.35</v>
      </c>
      <c r="G42" s="8237">
        <v>4</v>
      </c>
      <c r="H42" s="8238" t="s">
        <v>23</v>
      </c>
      <c r="I42" s="8239"/>
      <c r="J42" s="8240"/>
      <c r="K42" s="8241"/>
    </row>
    <row r="43" ht="24" customHeight="1">
      <c r="A43" s="8242"/>
      <c r="B43" s="8243"/>
      <c r="C43" s="8244" t="s">
        <v>107</v>
      </c>
      <c r="D43" s="4362">
        <f>D42-D41</f>
        <v>0</v>
      </c>
      <c r="E43" s="8245"/>
      <c r="F43" s="8246"/>
      <c r="G43" s="8247"/>
      <c r="H43" s="8248"/>
      <c r="I43" s="8249"/>
      <c r="J43" s="8250"/>
      <c r="K43" s="8251"/>
    </row>
    <row r="44" ht="24" customHeight="1">
      <c r="A44" s="8252" t="s">
        <v>379</v>
      </c>
      <c r="B44" s="8253" t="s">
        <v>380</v>
      </c>
      <c r="C44" s="8254" t="s">
        <v>26</v>
      </c>
      <c r="D44" s="4362">
        <v>0</v>
      </c>
      <c r="E44" s="8255"/>
      <c r="F44" s="8256"/>
      <c r="G44" s="8257"/>
      <c r="H44" s="8258"/>
      <c r="I44" s="8259"/>
      <c r="J44" s="8260"/>
      <c r="K44" s="8261"/>
    </row>
    <row r="45" ht="24" customHeight="1">
      <c r="A45" s="8262"/>
      <c r="B45" s="8263"/>
      <c r="C45" s="8264" t="s">
        <v>106</v>
      </c>
      <c r="D45" s="4362">
        <v>0</v>
      </c>
      <c r="E45" s="8265"/>
      <c r="F45" s="8266"/>
      <c r="G45" s="8267"/>
      <c r="H45" s="8268"/>
      <c r="I45" s="8269"/>
      <c r="J45" s="8270"/>
      <c r="K45" s="8271"/>
    </row>
    <row r="46" ht="24" customHeight="1">
      <c r="A46" s="8272"/>
      <c r="B46" s="8273"/>
      <c r="C46" s="8274" t="s">
        <v>107</v>
      </c>
      <c r="D46" s="4362">
        <f>D45-D44</f>
        <v>0</v>
      </c>
      <c r="E46" s="8275"/>
      <c r="F46" s="8276"/>
      <c r="G46" s="8277"/>
      <c r="H46" s="8278"/>
      <c r="I46" s="8279"/>
      <c r="J46" s="8280"/>
      <c r="K46" s="8281"/>
    </row>
    <row r="47" ht="24" customHeight="1">
      <c r="A47" s="8282"/>
      <c r="B47" s="8283"/>
      <c r="C47" s="8284" t="s">
        <v>108</v>
      </c>
      <c r="D47" s="4362">
        <f>IF(D44=0,0,D46/D44*100)</f>
        <v>0</v>
      </c>
      <c r="E47" s="8285" t="s">
        <v>22</v>
      </c>
      <c r="F47" s="8286">
        <v>-30</v>
      </c>
      <c r="G47" s="8287">
        <v>30</v>
      </c>
      <c r="H47" s="8288" t="s">
        <v>23</v>
      </c>
      <c r="I47" s="8289"/>
      <c r="J47" s="8290"/>
      <c r="K47" s="8291"/>
    </row>
    <row r="48" ht="24" customHeight="1">
      <c r="A48" s="8292" t="s">
        <v>381</v>
      </c>
      <c r="B48" s="8293" t="s">
        <v>382</v>
      </c>
      <c r="C48" s="8294" t="s">
        <v>26</v>
      </c>
      <c r="D48" s="4362">
        <v>0</v>
      </c>
      <c r="E48" s="8295" t="s">
        <v>22</v>
      </c>
      <c r="F48" s="8296">
        <v>0</v>
      </c>
      <c r="G48" s="8297">
        <v>0</v>
      </c>
      <c r="H48" s="8298" t="s">
        <v>23</v>
      </c>
      <c r="I48" s="8299"/>
      <c r="J48" s="8300"/>
      <c r="K48" s="8301"/>
    </row>
    <row r="49" ht="24" customHeight="1">
      <c r="A49" s="8302"/>
      <c r="B49" s="8303"/>
      <c r="C49" s="8304" t="s">
        <v>106</v>
      </c>
      <c r="D49" s="4362">
        <v>0</v>
      </c>
      <c r="E49" s="8305" t="s">
        <v>22</v>
      </c>
      <c r="F49" s="8306">
        <v>0</v>
      </c>
      <c r="G49" s="8307">
        <v>0</v>
      </c>
      <c r="H49" s="8308" t="s">
        <v>23</v>
      </c>
      <c r="I49" s="8309"/>
      <c r="J49" s="8310"/>
      <c r="K49" s="8311"/>
    </row>
    <row r="50" ht="24" customHeight="1">
      <c r="A50" s="8312"/>
      <c r="B50" s="8313"/>
      <c r="C50" s="8314" t="s">
        <v>107</v>
      </c>
      <c r="D50" s="4362">
        <f>D49-D48</f>
        <v>0</v>
      </c>
      <c r="E50" s="8315"/>
      <c r="F50" s="8316"/>
      <c r="G50" s="8317"/>
      <c r="H50" s="8318"/>
      <c r="I50" s="8319"/>
      <c r="J50" s="8320"/>
      <c r="K50" s="8321"/>
    </row>
    <row r="51" ht="24" customHeight="1">
      <c r="A51" s="8322"/>
      <c r="B51" s="8323"/>
      <c r="C51" s="8324" t="s">
        <v>108</v>
      </c>
      <c r="D51" s="4362">
        <f>IF(D48=0,0,D50/D48*100)</f>
        <v>0</v>
      </c>
      <c r="E51" s="8325"/>
      <c r="F51" s="8326"/>
      <c r="G51" s="8327"/>
      <c r="H51" s="8328"/>
      <c r="I51" s="8329"/>
      <c r="J51" s="8330"/>
      <c r="K51" s="8331"/>
    </row>
    <row r="52" ht="24" customHeight="1">
      <c r="A52" s="8332" t="s">
        <v>383</v>
      </c>
      <c r="B52" s="8333" t="s">
        <v>384</v>
      </c>
      <c r="C52" s="8334" t="s">
        <v>26</v>
      </c>
      <c r="D52" s="4362">
        <v>0</v>
      </c>
      <c r="E52" s="8335" t="s">
        <v>22</v>
      </c>
      <c r="F52" s="8336">
        <v>0</v>
      </c>
      <c r="G52" s="8337">
        <v>0</v>
      </c>
      <c r="H52" s="8338" t="s">
        <v>23</v>
      </c>
      <c r="I52" s="8339"/>
      <c r="J52" s="8340"/>
      <c r="K52" s="8341"/>
    </row>
    <row r="53" ht="24" customHeight="1">
      <c r="A53" s="8342"/>
      <c r="B53" s="8343"/>
      <c r="C53" s="8344" t="s">
        <v>106</v>
      </c>
      <c r="D53" s="4362">
        <v>0</v>
      </c>
      <c r="E53" s="8345" t="s">
        <v>22</v>
      </c>
      <c r="F53" s="8346">
        <v>0</v>
      </c>
      <c r="G53" s="8347">
        <v>0</v>
      </c>
      <c r="H53" s="8348" t="s">
        <v>23</v>
      </c>
      <c r="I53" s="8349"/>
      <c r="J53" s="8350"/>
      <c r="K53" s="8351"/>
    </row>
    <row r="54" ht="24" customHeight="1">
      <c r="A54" s="8352" t="s">
        <v>297</v>
      </c>
      <c r="B54" s="8353"/>
      <c r="C54" s="8354"/>
      <c r="D54" s="8355"/>
      <c r="E54" s="8356"/>
      <c r="F54" s="8357"/>
      <c r="G54" s="8358"/>
      <c r="H54" s="8359"/>
      <c r="I54" s="8360"/>
      <c r="J54" s="8361"/>
      <c r="K54" s="8362"/>
    </row>
    <row r="55" ht="24" customHeight="1">
      <c r="A55" s="8363" t="s">
        <v>385</v>
      </c>
      <c r="B55" s="8364" t="s">
        <v>105</v>
      </c>
      <c r="C55" s="8365" t="s">
        <v>26</v>
      </c>
      <c r="D55" s="4362">
        <v>0</v>
      </c>
      <c r="E55" s="8366"/>
      <c r="F55" s="8367"/>
      <c r="G55" s="8368"/>
      <c r="H55" s="8369"/>
      <c r="I55" s="8370"/>
      <c r="J55" s="8371"/>
      <c r="K55" s="8372"/>
    </row>
    <row r="56" ht="24" customHeight="1">
      <c r="A56" s="8373"/>
      <c r="B56" s="8374"/>
      <c r="C56" s="8375" t="s">
        <v>106</v>
      </c>
      <c r="D56" s="4362">
        <v>0</v>
      </c>
      <c r="E56" s="8376"/>
      <c r="F56" s="8377"/>
      <c r="G56" s="8378"/>
      <c r="H56" s="8379"/>
      <c r="I56" s="8380"/>
      <c r="J56" s="8381"/>
      <c r="K56" s="8382"/>
    </row>
    <row r="57" ht="24" customHeight="1">
      <c r="A57" s="8383"/>
      <c r="B57" s="8384"/>
      <c r="C57" s="8385" t="s">
        <v>107</v>
      </c>
      <c r="D57" s="4362">
        <f>D56-D55</f>
        <v>0</v>
      </c>
      <c r="E57" s="8386"/>
      <c r="F57" s="8387"/>
      <c r="G57" s="8388"/>
      <c r="H57" s="8389"/>
      <c r="I57" s="8390"/>
      <c r="J57" s="8391"/>
      <c r="K57" s="8392"/>
    </row>
    <row r="58" ht="24" customHeight="1">
      <c r="A58" s="8393"/>
      <c r="B58" s="8394"/>
      <c r="C58" s="8395" t="s">
        <v>108</v>
      </c>
      <c r="D58" s="4362">
        <f>IF(D55=0,0,D57/D55*100)</f>
        <v>0</v>
      </c>
      <c r="E58" s="8396" t="s">
        <v>22</v>
      </c>
      <c r="F58" s="8397">
        <v>0</v>
      </c>
      <c r="G58" s="8398">
        <v>15</v>
      </c>
      <c r="H58" s="8399" t="s">
        <v>23</v>
      </c>
      <c r="I58" s="8400"/>
      <c r="J58" s="8401"/>
      <c r="K58" s="8402"/>
    </row>
    <row r="59" ht="24" customHeight="1">
      <c r="A59" s="8403" t="s">
        <v>157</v>
      </c>
      <c r="B59" s="8404" t="s">
        <v>353</v>
      </c>
      <c r="C59" s="8405" t="s">
        <v>26</v>
      </c>
      <c r="D59" s="4362">
        <v>0</v>
      </c>
      <c r="E59" s="8406"/>
      <c r="F59" s="8407"/>
      <c r="G59" s="8408"/>
      <c r="H59" s="8409"/>
      <c r="I59" s="8410"/>
      <c r="J59" s="8411"/>
      <c r="K59" s="8412"/>
    </row>
    <row r="60" ht="24" customHeight="1">
      <c r="A60" s="8413"/>
      <c r="B60" s="8414"/>
      <c r="C60" s="8415" t="s">
        <v>106</v>
      </c>
      <c r="D60" s="4362">
        <v>0</v>
      </c>
      <c r="E60" s="8416"/>
      <c r="F60" s="8417"/>
      <c r="G60" s="8418"/>
      <c r="H60" s="8419"/>
      <c r="I60" s="8420"/>
      <c r="J60" s="8421"/>
      <c r="K60" s="8422"/>
    </row>
    <row r="61" ht="24" customHeight="1">
      <c r="A61" s="8423"/>
      <c r="B61" s="8424"/>
      <c r="C61" s="8425" t="s">
        <v>107</v>
      </c>
      <c r="D61" s="4362">
        <f>D60-D59</f>
        <v>0</v>
      </c>
      <c r="E61" s="8426"/>
      <c r="F61" s="8427"/>
      <c r="G61" s="8428"/>
      <c r="H61" s="8429"/>
      <c r="I61" s="8430"/>
      <c r="J61" s="8431"/>
      <c r="K61" s="8432"/>
    </row>
    <row r="62" ht="24" customHeight="1">
      <c r="A62" s="8433"/>
      <c r="B62" s="8434"/>
      <c r="C62" s="8435" t="s">
        <v>108</v>
      </c>
      <c r="D62" s="4362">
        <f>IF(D59=0,0,D61/D59*100)</f>
        <v>0</v>
      </c>
      <c r="E62" s="8436" t="s">
        <v>22</v>
      </c>
      <c r="F62" s="8437">
        <v>0</v>
      </c>
      <c r="G62" s="8438">
        <v>15</v>
      </c>
      <c r="H62" s="8439" t="s">
        <v>23</v>
      </c>
      <c r="I62" s="8440"/>
      <c r="J62" s="8441"/>
      <c r="K62" s="8442"/>
    </row>
    <row r="63" ht="24" customHeight="1">
      <c r="A63" s="8443" t="s">
        <v>386</v>
      </c>
      <c r="B63" s="8444" t="s">
        <v>387</v>
      </c>
      <c r="C63" s="8445" t="s">
        <v>26</v>
      </c>
      <c r="D63" s="4362">
        <v>0</v>
      </c>
      <c r="E63" s="8446"/>
      <c r="F63" s="8447"/>
      <c r="G63" s="8448"/>
      <c r="H63" s="8449"/>
      <c r="I63" s="8450"/>
      <c r="J63" s="8451"/>
      <c r="K63" s="8452"/>
    </row>
    <row r="64" ht="24" customHeight="1">
      <c r="A64" s="8453"/>
      <c r="B64" s="8454"/>
      <c r="C64" s="8455" t="s">
        <v>106</v>
      </c>
      <c r="D64" s="4362">
        <v>0</v>
      </c>
      <c r="E64" s="8456"/>
      <c r="F64" s="8457"/>
      <c r="G64" s="8458"/>
      <c r="H64" s="8459"/>
      <c r="I64" s="8460"/>
      <c r="J64" s="8461"/>
      <c r="K64" s="8462"/>
    </row>
    <row r="65" ht="24" customHeight="1">
      <c r="A65" s="8463"/>
      <c r="B65" s="8464"/>
      <c r="C65" s="8465" t="s">
        <v>107</v>
      </c>
      <c r="D65" s="4362">
        <f>D64-D63</f>
        <v>0</v>
      </c>
      <c r="E65" s="8466"/>
      <c r="F65" s="8467"/>
      <c r="G65" s="8468"/>
      <c r="H65" s="8469"/>
      <c r="I65" s="8470"/>
      <c r="J65" s="8471"/>
      <c r="K65" s="8472"/>
    </row>
    <row r="66" ht="24" customHeight="1">
      <c r="A66" s="8473"/>
      <c r="B66" s="8474"/>
      <c r="C66" s="8475" t="s">
        <v>108</v>
      </c>
      <c r="D66" s="4362">
        <f>IF(D63=0,0,D65/D63*100)</f>
        <v>0</v>
      </c>
      <c r="E66" s="8476" t="s">
        <v>22</v>
      </c>
      <c r="F66" s="8477">
        <v>0</v>
      </c>
      <c r="G66" s="8478">
        <v>15</v>
      </c>
      <c r="H66" s="8479" t="s">
        <v>23</v>
      </c>
      <c r="I66" s="8480"/>
      <c r="J66" s="8481"/>
      <c r="K66" s="8482"/>
    </row>
    <row r="67" ht="24" customHeight="1">
      <c r="A67" s="8483" t="s">
        <v>388</v>
      </c>
      <c r="B67" s="8484" t="s">
        <v>389</v>
      </c>
      <c r="C67" s="8485" t="s">
        <v>26</v>
      </c>
      <c r="D67" s="4362">
        <f>[ExternSheet]D63</f>
        <v>0</v>
      </c>
      <c r="E67" s="8486"/>
      <c r="F67" s="8487"/>
      <c r="G67" s="8488"/>
      <c r="H67" s="8489"/>
      <c r="I67" s="8490"/>
      <c r="J67" s="8491"/>
      <c r="K67" s="8492"/>
    </row>
    <row r="68" ht="24" customHeight="1">
      <c r="A68" s="8493"/>
      <c r="B68" s="8494"/>
      <c r="C68" s="8495" t="s">
        <v>106</v>
      </c>
      <c r="D68" s="8496">
        <v>0</v>
      </c>
      <c r="E68" s="8497"/>
      <c r="F68" s="8498"/>
      <c r="G68" s="8499"/>
      <c r="H68" s="8500"/>
      <c r="I68" s="8501"/>
      <c r="J68" s="8502"/>
      <c r="K68" s="8503"/>
    </row>
    <row r="69" ht="24" customHeight="1">
      <c r="A69" s="8504"/>
      <c r="B69" s="8505"/>
      <c r="C69" s="8506" t="s">
        <v>107</v>
      </c>
      <c r="D69" s="4362">
        <f>D68-D67</f>
        <v>0</v>
      </c>
      <c r="E69" s="8507"/>
      <c r="F69" s="8508"/>
      <c r="G69" s="8509"/>
      <c r="H69" s="8510"/>
      <c r="I69" s="8511"/>
      <c r="J69" s="8512"/>
      <c r="K69" s="8513"/>
    </row>
    <row r="70" ht="24" customHeight="1">
      <c r="A70" s="8514"/>
      <c r="B70" s="8515"/>
      <c r="C70" s="8516" t="s">
        <v>108</v>
      </c>
      <c r="D70" s="4362">
        <f>IF(D67=0,0,D69/D67*100)</f>
        <v>0</v>
      </c>
      <c r="E70" s="8517"/>
      <c r="F70" s="8518"/>
      <c r="G70" s="8519"/>
      <c r="H70" s="8520"/>
      <c r="I70" s="8521"/>
      <c r="J70" s="8522"/>
      <c r="K70" s="8523"/>
    </row>
    <row r="71" ht="24" customHeight="1">
      <c r="A71" s="8524" t="s">
        <v>390</v>
      </c>
      <c r="B71" s="8525" t="s">
        <v>391</v>
      </c>
      <c r="C71" s="8526" t="s">
        <v>26</v>
      </c>
      <c r="D71" s="4362">
        <v>0</v>
      </c>
      <c r="E71" s="8527"/>
      <c r="F71" s="8528"/>
      <c r="G71" s="8529"/>
      <c r="H71" s="8530"/>
      <c r="I71" s="8531"/>
      <c r="J71" s="8532"/>
      <c r="K71" s="8533"/>
    </row>
    <row r="72" ht="24" customHeight="1">
      <c r="A72" s="8534"/>
      <c r="B72" s="8535"/>
      <c r="C72" s="8536" t="s">
        <v>106</v>
      </c>
      <c r="D72" s="4362">
        <v>0</v>
      </c>
      <c r="E72" s="8537"/>
      <c r="F72" s="8538"/>
      <c r="G72" s="8539"/>
      <c r="H72" s="8540"/>
      <c r="I72" s="8541"/>
      <c r="J72" s="8542"/>
      <c r="K72" s="8543"/>
    </row>
    <row r="73" ht="24" customHeight="1">
      <c r="A73" s="8544"/>
      <c r="B73" s="8545"/>
      <c r="C73" s="8546" t="s">
        <v>107</v>
      </c>
      <c r="D73" s="4362">
        <f>D72-D71</f>
        <v>0</v>
      </c>
      <c r="E73" s="8547"/>
      <c r="F73" s="8548"/>
      <c r="G73" s="8549"/>
      <c r="H73" s="8550"/>
      <c r="I73" s="8551"/>
      <c r="J73" s="8552"/>
      <c r="K73" s="8553"/>
    </row>
    <row r="74" ht="24" customHeight="1">
      <c r="A74" s="8554"/>
      <c r="B74" s="8555"/>
      <c r="C74" s="8556" t="s">
        <v>108</v>
      </c>
      <c r="D74" s="4362">
        <f>IF(D71=0,0,D73/D71*100)</f>
        <v>0</v>
      </c>
      <c r="E74" s="8557" t="s">
        <v>22</v>
      </c>
      <c r="F74" s="8558">
        <v>2</v>
      </c>
      <c r="G74" s="8559">
        <v>4</v>
      </c>
      <c r="H74" s="8560" t="s">
        <v>23</v>
      </c>
      <c r="I74" s="8561"/>
      <c r="J74" s="8562"/>
      <c r="K74" s="8563"/>
    </row>
    <row r="75" ht="24" customHeight="1">
      <c r="A75" s="8564" t="s">
        <v>392</v>
      </c>
      <c r="B75" s="8565" t="s">
        <v>393</v>
      </c>
      <c r="C75" s="8566" t="s">
        <v>26</v>
      </c>
      <c r="D75" s="4362">
        <v>0</v>
      </c>
      <c r="E75" s="8567"/>
      <c r="F75" s="8568"/>
      <c r="G75" s="8569"/>
      <c r="H75" s="8570"/>
      <c r="I75" s="8571"/>
      <c r="J75" s="8572"/>
      <c r="K75" s="8573"/>
    </row>
    <row r="76" ht="24" customHeight="1">
      <c r="A76" s="8574"/>
      <c r="B76" s="8575"/>
      <c r="C76" s="8576" t="s">
        <v>106</v>
      </c>
      <c r="D76" s="4362">
        <v>0</v>
      </c>
      <c r="E76" s="8577"/>
      <c r="F76" s="8578"/>
      <c r="G76" s="8579"/>
      <c r="H76" s="8580"/>
      <c r="I76" s="8581"/>
      <c r="J76" s="8582"/>
      <c r="K76" s="8583"/>
    </row>
    <row r="77" ht="24" customHeight="1">
      <c r="A77" s="8584"/>
      <c r="B77" s="8585"/>
      <c r="C77" s="8586" t="s">
        <v>107</v>
      </c>
      <c r="D77" s="4362">
        <f>D76-D75</f>
        <v>0</v>
      </c>
      <c r="E77" s="8587"/>
      <c r="F77" s="8588"/>
      <c r="G77" s="8589"/>
      <c r="H77" s="8590"/>
      <c r="I77" s="8591"/>
      <c r="J77" s="8592"/>
      <c r="K77" s="8593"/>
    </row>
    <row r="78" ht="24" customHeight="1">
      <c r="A78" s="8594"/>
      <c r="B78" s="8595"/>
      <c r="C78" s="8596" t="s">
        <v>108</v>
      </c>
      <c r="D78" s="4362">
        <f>IF(D75=0,0,D77/D75*100)</f>
        <v>0</v>
      </c>
      <c r="E78" s="8597" t="s">
        <v>22</v>
      </c>
      <c r="F78" s="8598">
        <v>-30</v>
      </c>
      <c r="G78" s="8599">
        <v>30</v>
      </c>
      <c r="H78" s="8600" t="s">
        <v>23</v>
      </c>
      <c r="I78" s="8601"/>
      <c r="J78" s="8602"/>
      <c r="K78" s="8603"/>
    </row>
    <row r="79" ht="24" customHeight="1">
      <c r="A79" s="8604" t="s">
        <v>394</v>
      </c>
      <c r="B79" s="8605" t="s">
        <v>395</v>
      </c>
      <c r="C79" s="8606" t="s">
        <v>26</v>
      </c>
      <c r="D79" s="4362">
        <v>0</v>
      </c>
      <c r="E79" s="8607" t="s">
        <v>22</v>
      </c>
      <c r="F79" s="8608">
        <v>0</v>
      </c>
      <c r="G79" s="8609">
        <v>0</v>
      </c>
      <c r="H79" s="8610" t="s">
        <v>23</v>
      </c>
      <c r="I79" s="8611"/>
      <c r="J79" s="8612"/>
      <c r="K79" s="8613"/>
    </row>
    <row r="80" ht="24" customHeight="1">
      <c r="A80" s="8614"/>
      <c r="B80" s="8615"/>
      <c r="C80" s="8616" t="s">
        <v>106</v>
      </c>
      <c r="D80" s="4362">
        <v>0</v>
      </c>
      <c r="E80" s="8617" t="s">
        <v>22</v>
      </c>
      <c r="F80" s="8618">
        <v>0</v>
      </c>
      <c r="G80" s="8619">
        <v>0</v>
      </c>
      <c r="H80" s="8620" t="s">
        <v>23</v>
      </c>
      <c r="I80" s="8621"/>
      <c r="J80" s="8622"/>
      <c r="K80" s="8623"/>
    </row>
    <row r="81" ht="24" customHeight="1">
      <c r="A81" s="8624"/>
      <c r="B81" s="8625"/>
      <c r="C81" s="8626" t="s">
        <v>107</v>
      </c>
      <c r="D81" s="4362">
        <f>D80-D79</f>
        <v>0</v>
      </c>
      <c r="E81" s="8627"/>
      <c r="F81" s="8628"/>
      <c r="G81" s="8629"/>
      <c r="H81" s="8630"/>
      <c r="I81" s="8631"/>
      <c r="J81" s="8632"/>
      <c r="K81" s="8633"/>
    </row>
    <row r="82" ht="24" customHeight="1">
      <c r="A82" s="8634"/>
      <c r="B82" s="8635"/>
      <c r="C82" s="8636" t="s">
        <v>108</v>
      </c>
      <c r="D82" s="4362">
        <f>IF(D79=0,0,D81/D79*100)</f>
        <v>0</v>
      </c>
      <c r="E82" s="8637"/>
      <c r="F82" s="8638"/>
      <c r="G82" s="8639"/>
      <c r="H82" s="8640"/>
      <c r="I82" s="8641"/>
      <c r="J82" s="8642"/>
      <c r="K82" s="8643"/>
    </row>
    <row r="83" ht="24" customHeight="1">
      <c r="A83" s="8644" t="s">
        <v>306</v>
      </c>
      <c r="B83" s="8645"/>
      <c r="C83" s="8646"/>
      <c r="D83" s="8647"/>
      <c r="E83" s="8648"/>
      <c r="F83" s="8649"/>
      <c r="G83" s="8650"/>
      <c r="H83" s="8651"/>
      <c r="I83" s="8652"/>
      <c r="J83" s="8653"/>
      <c r="K83" s="8654"/>
    </row>
    <row r="84" ht="24" customHeight="1">
      <c r="A84" s="8655" t="s">
        <v>176</v>
      </c>
      <c r="B84" s="8656" t="s">
        <v>122</v>
      </c>
      <c r="C84" s="8657" t="s">
        <v>26</v>
      </c>
      <c r="D84" s="4362">
        <v>0</v>
      </c>
      <c r="E84" s="8658" t="s">
        <v>22</v>
      </c>
      <c r="F84" s="8659">
        <v>0</v>
      </c>
      <c r="G84" s="8660" t="s">
        <v>71</v>
      </c>
      <c r="H84" s="8661" t="s">
        <v>23</v>
      </c>
      <c r="I84" s="8662"/>
      <c r="J84" s="8663"/>
      <c r="K84" s="8664"/>
    </row>
    <row r="85" ht="24" customHeight="1">
      <c r="A85" s="8665"/>
      <c r="B85" s="8666"/>
      <c r="C85" s="8667" t="s">
        <v>106</v>
      </c>
      <c r="D85" s="4362">
        <v>0</v>
      </c>
      <c r="E85" s="8668" t="s">
        <v>22</v>
      </c>
      <c r="F85" s="8669">
        <v>0</v>
      </c>
      <c r="G85" s="8670" t="s">
        <v>71</v>
      </c>
      <c r="H85" s="8671" t="s">
        <v>23</v>
      </c>
      <c r="I85" s="8672"/>
      <c r="J85" s="8673"/>
      <c r="K85" s="8674"/>
    </row>
    <row r="86" ht="24" customHeight="1">
      <c r="A86" s="8675"/>
      <c r="B86" s="8676"/>
      <c r="C86" s="8677" t="s">
        <v>107</v>
      </c>
      <c r="D86" s="4362">
        <f>D85-D84</f>
        <v>0</v>
      </c>
      <c r="E86" s="8678"/>
      <c r="F86" s="8679"/>
      <c r="G86" s="8680"/>
      <c r="H86" s="8681"/>
      <c r="I86" s="8682"/>
      <c r="J86" s="8683"/>
      <c r="K86" s="8684"/>
    </row>
    <row r="87" ht="24" customHeight="1">
      <c r="A87" s="8685"/>
      <c r="B87" s="8686"/>
      <c r="C87" s="8687" t="s">
        <v>108</v>
      </c>
      <c r="D87" s="4362">
        <f>IF(D84=0,0,D86/D84*100)</f>
        <v>0</v>
      </c>
      <c r="E87" s="8688"/>
      <c r="F87" s="8689"/>
      <c r="G87" s="8690"/>
      <c r="H87" s="8691"/>
      <c r="I87" s="8692"/>
      <c r="J87" s="8693"/>
      <c r="K87" s="8694"/>
    </row>
    <row r="88" ht="24" customHeight="1">
      <c r="A88" s="8695" t="s">
        <v>177</v>
      </c>
      <c r="B88" s="8696" t="s">
        <v>122</v>
      </c>
      <c r="C88" s="8697" t="s">
        <v>26</v>
      </c>
      <c r="D88" s="4362">
        <v>0</v>
      </c>
      <c r="E88" s="8698" t="s">
        <v>22</v>
      </c>
      <c r="F88" s="8699">
        <v>0</v>
      </c>
      <c r="G88" s="8700" t="s">
        <v>71</v>
      </c>
      <c r="H88" s="8701" t="s">
        <v>23</v>
      </c>
      <c r="I88" s="8702"/>
      <c r="J88" s="8703"/>
      <c r="K88" s="8704"/>
    </row>
    <row r="89" ht="24" customHeight="1">
      <c r="A89" s="8705"/>
      <c r="B89" s="8706"/>
      <c r="C89" s="8707" t="s">
        <v>106</v>
      </c>
      <c r="D89" s="4362">
        <v>0</v>
      </c>
      <c r="E89" s="8708" t="s">
        <v>22</v>
      </c>
      <c r="F89" s="8709">
        <v>0</v>
      </c>
      <c r="G89" s="8710" t="s">
        <v>71</v>
      </c>
      <c r="H89" s="8711" t="s">
        <v>23</v>
      </c>
      <c r="I89" s="8712"/>
      <c r="J89" s="8713"/>
      <c r="K89" s="8714"/>
    </row>
    <row r="90" ht="24" customHeight="1">
      <c r="A90" s="8715"/>
      <c r="B90" s="8716"/>
      <c r="C90" s="8717" t="s">
        <v>107</v>
      </c>
      <c r="D90" s="4362">
        <f>D89-D88</f>
        <v>0</v>
      </c>
      <c r="E90" s="8718"/>
      <c r="F90" s="8719"/>
      <c r="G90" s="8720"/>
      <c r="H90" s="8721"/>
      <c r="I90" s="8722"/>
      <c r="J90" s="8723"/>
      <c r="K90" s="8724"/>
    </row>
    <row r="91" ht="24" customHeight="1">
      <c r="A91" s="8725"/>
      <c r="B91" s="8726"/>
      <c r="C91" s="8727" t="s">
        <v>108</v>
      </c>
      <c r="D91" s="4362">
        <v>0</v>
      </c>
      <c r="E91" s="8728"/>
      <c r="F91" s="8729"/>
      <c r="G91" s="8730"/>
      <c r="H91" s="8731"/>
      <c r="I91" s="8732"/>
      <c r="J91" s="8733"/>
      <c r="K91" s="8734"/>
    </row>
    <row r="92" ht="24" customHeight="1">
      <c r="A92" s="8735" t="s">
        <v>178</v>
      </c>
      <c r="B92" s="8736" t="s">
        <v>179</v>
      </c>
      <c r="C92" s="8737" t="s">
        <v>26</v>
      </c>
      <c r="D92" s="4362">
        <v>0</v>
      </c>
      <c r="E92" s="8738" t="s">
        <v>22</v>
      </c>
      <c r="F92" s="8739">
        <v>2</v>
      </c>
      <c r="G92" s="8740" t="s">
        <v>71</v>
      </c>
      <c r="H92" s="8741" t="s">
        <v>23</v>
      </c>
      <c r="I92" s="8742"/>
      <c r="J92" s="8743"/>
      <c r="K92" s="8744"/>
    </row>
    <row r="93" ht="24" customHeight="1">
      <c r="A93" s="8745"/>
      <c r="B93" s="8746"/>
      <c r="C93" s="8747" t="s">
        <v>106</v>
      </c>
      <c r="D93" s="4362">
        <v>0</v>
      </c>
      <c r="E93" s="8748" t="s">
        <v>22</v>
      </c>
      <c r="F93" s="8749">
        <v>2</v>
      </c>
      <c r="G93" s="8750" t="s">
        <v>71</v>
      </c>
      <c r="H93" s="8751" t="s">
        <v>23</v>
      </c>
      <c r="I93" s="8752"/>
      <c r="J93" s="8753"/>
      <c r="K93" s="8754"/>
    </row>
    <row r="94" ht="24" customHeight="1">
      <c r="A94" s="8755"/>
      <c r="B94" s="8756"/>
      <c r="C94" s="8757" t="s">
        <v>107</v>
      </c>
      <c r="D94" s="4362">
        <f>D93-D92</f>
        <v>0</v>
      </c>
      <c r="E94" s="8758"/>
      <c r="F94" s="8759"/>
      <c r="G94" s="8760"/>
      <c r="H94" s="8761"/>
      <c r="I94" s="8762"/>
      <c r="J94" s="8763"/>
      <c r="K94" s="8764"/>
    </row>
    <row r="95" ht="24" customHeight="1">
      <c r="A95" s="8765"/>
      <c r="B95" s="8766"/>
      <c r="C95" s="8767" t="s">
        <v>108</v>
      </c>
      <c r="D95" s="4362">
        <f>IF(D92=0,0,D94/D92*100)</f>
        <v>0</v>
      </c>
      <c r="E95" s="8768"/>
      <c r="F95" s="8769"/>
      <c r="G95" s="8770"/>
      <c r="H95" s="8771"/>
      <c r="I95" s="8772"/>
      <c r="J95" s="8773"/>
      <c r="K95" s="8774"/>
    </row>
    <row r="96" ht="24" customHeight="1">
      <c r="A96" s="8775" t="s">
        <v>311</v>
      </c>
      <c r="B96" s="8776"/>
      <c r="C96" s="8777"/>
      <c r="D96" s="8778"/>
      <c r="E96" s="8779"/>
      <c r="F96" s="8780"/>
      <c r="G96" s="8781"/>
      <c r="H96" s="8782"/>
      <c r="I96" s="8783"/>
      <c r="J96" s="8784"/>
      <c r="K96" s="8785"/>
    </row>
    <row r="97" ht="24" customHeight="1">
      <c r="A97" s="8786" t="s">
        <v>181</v>
      </c>
      <c r="B97" s="8787" t="s">
        <v>355</v>
      </c>
      <c r="C97" s="8788" t="s">
        <v>26</v>
      </c>
      <c r="D97" s="4362">
        <v>0</v>
      </c>
      <c r="E97" s="8789"/>
      <c r="F97" s="8790"/>
      <c r="G97" s="8791"/>
      <c r="H97" s="8792"/>
      <c r="I97" s="8793"/>
      <c r="J97" s="8794"/>
      <c r="K97" s="8795"/>
    </row>
    <row r="98" ht="24" customHeight="1">
      <c r="A98" s="8796"/>
      <c r="B98" s="8797"/>
      <c r="C98" s="8798" t="s">
        <v>106</v>
      </c>
      <c r="D98" s="4362">
        <v>0</v>
      </c>
      <c r="E98" s="8799"/>
      <c r="F98" s="8800"/>
      <c r="G98" s="8801"/>
      <c r="H98" s="8802"/>
      <c r="I98" s="8803"/>
      <c r="J98" s="8804"/>
      <c r="K98" s="8805"/>
    </row>
    <row r="99" ht="24" customHeight="1">
      <c r="A99" s="8806"/>
      <c r="B99" s="8807"/>
      <c r="C99" s="8808" t="s">
        <v>107</v>
      </c>
      <c r="D99" s="4362">
        <f>D98-D97</f>
        <v>0</v>
      </c>
      <c r="E99" s="8809"/>
      <c r="F99" s="8810"/>
      <c r="G99" s="8811"/>
      <c r="H99" s="8812"/>
      <c r="I99" s="8813"/>
      <c r="J99" s="8814"/>
      <c r="K99" s="8815"/>
    </row>
    <row r="100" ht="24" customHeight="1">
      <c r="A100" s="8816"/>
      <c r="B100" s="8817"/>
      <c r="C100" s="8818" t="s">
        <v>108</v>
      </c>
      <c r="D100" s="4362">
        <f>IF(D97=0,0,D99/D97*100)</f>
        <v>0</v>
      </c>
      <c r="E100" s="8819" t="s">
        <v>22</v>
      </c>
      <c r="F100" s="8820">
        <v>0</v>
      </c>
      <c r="G100" s="8821">
        <v>10</v>
      </c>
      <c r="H100" s="8822" t="s">
        <v>23</v>
      </c>
      <c r="I100" s="8823"/>
      <c r="J100" s="8824"/>
      <c r="K100" s="8825"/>
    </row>
    <row r="101" ht="24" customHeight="1">
      <c r="A101" s="8826" t="s">
        <v>396</v>
      </c>
      <c r="B101" s="8827" t="s">
        <v>397</v>
      </c>
      <c r="C101" s="8828" t="s">
        <v>26</v>
      </c>
      <c r="D101" s="4362">
        <v>0</v>
      </c>
      <c r="E101" s="8829"/>
      <c r="F101" s="8830"/>
      <c r="G101" s="8831"/>
      <c r="H101" s="8832"/>
      <c r="I101" s="8833"/>
      <c r="J101" s="8834"/>
      <c r="K101" s="8835"/>
    </row>
    <row r="102" ht="24" customHeight="1">
      <c r="A102" s="8836"/>
      <c r="B102" s="8837"/>
      <c r="C102" s="8838" t="s">
        <v>106</v>
      </c>
      <c r="D102" s="4362">
        <v>0</v>
      </c>
      <c r="E102" s="8839"/>
      <c r="F102" s="8840"/>
      <c r="G102" s="8841"/>
      <c r="H102" s="8842"/>
      <c r="I102" s="8843"/>
      <c r="J102" s="8844"/>
      <c r="K102" s="8845"/>
    </row>
    <row r="103" ht="24" customHeight="1">
      <c r="A103" s="8846"/>
      <c r="B103" s="8847"/>
      <c r="C103" s="8848" t="s">
        <v>107</v>
      </c>
      <c r="D103" s="4362">
        <f>D102-D101</f>
        <v>0</v>
      </c>
      <c r="E103" s="8849"/>
      <c r="F103" s="8850"/>
      <c r="G103" s="8851"/>
      <c r="H103" s="8852"/>
      <c r="I103" s="8853"/>
      <c r="J103" s="8854"/>
      <c r="K103" s="8855"/>
    </row>
    <row r="104" ht="24" customHeight="1">
      <c r="A104" s="8856"/>
      <c r="B104" s="8857"/>
      <c r="C104" s="8858" t="s">
        <v>108</v>
      </c>
      <c r="D104" s="4362">
        <f>IF(D101=0,0,D103/D101*100)</f>
        <v>0</v>
      </c>
      <c r="E104" s="8859" t="s">
        <v>22</v>
      </c>
      <c r="F104" s="8860">
        <v>0</v>
      </c>
      <c r="G104" s="8861">
        <v>10</v>
      </c>
      <c r="H104" s="8862" t="s">
        <v>23</v>
      </c>
      <c r="I104" s="8863"/>
      <c r="J104" s="8864"/>
      <c r="K104" s="8865"/>
    </row>
    <row r="105" ht="24" customHeight="1">
      <c r="A105" s="8866" t="s">
        <v>398</v>
      </c>
      <c r="B105" s="8867" t="s">
        <v>399</v>
      </c>
      <c r="C105" s="8868" t="s">
        <v>26</v>
      </c>
      <c r="D105" s="4362">
        <v>0</v>
      </c>
      <c r="E105" s="8869"/>
      <c r="F105" s="8870"/>
      <c r="G105" s="8871"/>
      <c r="H105" s="8872"/>
      <c r="I105" s="8873"/>
      <c r="J105" s="8874"/>
      <c r="K105" s="8875"/>
    </row>
    <row r="106" ht="24" customHeight="1">
      <c r="A106" s="8876"/>
      <c r="B106" s="8877"/>
      <c r="C106" s="8878" t="s">
        <v>106</v>
      </c>
      <c r="D106" s="4362">
        <v>0</v>
      </c>
      <c r="E106" s="8879"/>
      <c r="F106" s="8880"/>
      <c r="G106" s="8881"/>
      <c r="H106" s="8882"/>
      <c r="I106" s="8883"/>
      <c r="J106" s="8884"/>
      <c r="K106" s="8885"/>
    </row>
    <row r="107" ht="24" customHeight="1">
      <c r="A107" s="8886"/>
      <c r="B107" s="8887"/>
      <c r="C107" s="8888" t="s">
        <v>107</v>
      </c>
      <c r="D107" s="4362">
        <f>D106-D105</f>
        <v>0</v>
      </c>
      <c r="E107" s="8889"/>
      <c r="F107" s="8890"/>
      <c r="G107" s="8891"/>
      <c r="H107" s="8892"/>
      <c r="I107" s="8893"/>
      <c r="J107" s="8894"/>
      <c r="K107" s="8895"/>
    </row>
    <row r="108" ht="24" customHeight="1">
      <c r="A108" s="8896"/>
      <c r="B108" s="8897"/>
      <c r="C108" s="8898" t="s">
        <v>108</v>
      </c>
      <c r="D108" s="4362">
        <f>IF(D105=0,0,D107/D105*100)</f>
        <v>0</v>
      </c>
      <c r="E108" s="8899" t="s">
        <v>22</v>
      </c>
      <c r="F108" s="8900">
        <v>0</v>
      </c>
      <c r="G108" s="8901">
        <v>10</v>
      </c>
      <c r="H108" s="8902" t="s">
        <v>23</v>
      </c>
      <c r="I108" s="8903"/>
      <c r="J108" s="8904"/>
      <c r="K108" s="8905"/>
    </row>
    <row r="109" ht="24" customHeight="1">
      <c r="A109" s="8906" t="s">
        <v>196</v>
      </c>
      <c r="B109" s="8907" t="s">
        <v>74</v>
      </c>
      <c r="C109" s="8908" t="s">
        <v>26</v>
      </c>
      <c r="D109" s="4362">
        <v>0</v>
      </c>
      <c r="E109" s="8909"/>
      <c r="F109" s="8910"/>
      <c r="G109" s="8911"/>
      <c r="H109" s="8912"/>
      <c r="I109" s="8913"/>
      <c r="J109" s="8914"/>
      <c r="K109" s="8915"/>
    </row>
    <row r="110" ht="24" customHeight="1">
      <c r="A110" s="8916"/>
      <c r="B110" s="8917"/>
      <c r="C110" s="8918" t="s">
        <v>106</v>
      </c>
      <c r="D110" s="4362">
        <v>0</v>
      </c>
      <c r="E110" s="8919"/>
      <c r="F110" s="8920"/>
      <c r="G110" s="8921"/>
      <c r="H110" s="8922"/>
      <c r="I110" s="8923"/>
      <c r="J110" s="8924"/>
      <c r="K110" s="8925"/>
    </row>
    <row r="111" ht="24" customHeight="1">
      <c r="A111" s="8926"/>
      <c r="B111" s="8927"/>
      <c r="C111" s="8928" t="s">
        <v>107</v>
      </c>
      <c r="D111" s="4362">
        <f>D110-D109</f>
        <v>0</v>
      </c>
      <c r="E111" s="8929"/>
      <c r="F111" s="8930"/>
      <c r="G111" s="8931"/>
      <c r="H111" s="8932"/>
      <c r="I111" s="8933"/>
      <c r="J111" s="8934"/>
      <c r="K111" s="8935"/>
    </row>
    <row r="112" ht="24" customHeight="1">
      <c r="A112" s="8936"/>
      <c r="B112" s="8937"/>
      <c r="C112" s="8938" t="s">
        <v>108</v>
      </c>
      <c r="D112" s="4362">
        <f>IF(D109=0,0,D111/D109*100)</f>
        <v>0</v>
      </c>
      <c r="E112" s="8939" t="s">
        <v>22</v>
      </c>
      <c r="F112" s="8940">
        <v>0</v>
      </c>
      <c r="G112" s="8941">
        <v>10</v>
      </c>
      <c r="H112" s="8942" t="s">
        <v>23</v>
      </c>
      <c r="I112" s="8943"/>
      <c r="J112" s="8944"/>
      <c r="K112" s="8945"/>
    </row>
    <row r="113" ht="24" customHeight="1">
      <c r="A113" s="8946" t="s">
        <v>400</v>
      </c>
      <c r="B113" s="8947" t="s">
        <v>401</v>
      </c>
      <c r="C113" s="8948" t="s">
        <v>26</v>
      </c>
      <c r="D113" s="4362">
        <f>IF(D101=0,0,D109/D101*100)</f>
        <v>0</v>
      </c>
      <c r="E113" s="8949" t="s">
        <v>22</v>
      </c>
      <c r="F113" s="8950">
        <v>95</v>
      </c>
      <c r="G113" s="8951">
        <v>100</v>
      </c>
      <c r="H113" s="8952" t="s">
        <v>23</v>
      </c>
      <c r="I113" s="8953"/>
      <c r="J113" s="8954"/>
      <c r="K113" s="8955"/>
    </row>
    <row r="114" ht="24" customHeight="1">
      <c r="A114" s="8956"/>
      <c r="B114" s="8957"/>
      <c r="C114" s="8958" t="s">
        <v>106</v>
      </c>
      <c r="D114" s="4362">
        <f>IF(D102=0,0,D110/D102*100)</f>
        <v>0</v>
      </c>
      <c r="E114" s="8959" t="s">
        <v>22</v>
      </c>
      <c r="F114" s="8960">
        <v>95</v>
      </c>
      <c r="G114" s="8961">
        <v>100</v>
      </c>
      <c r="H114" s="8962" t="s">
        <v>23</v>
      </c>
      <c r="I114" s="8963"/>
      <c r="J114" s="8964"/>
      <c r="K114" s="8965"/>
    </row>
    <row r="115" ht="24" customHeight="1">
      <c r="A115" s="8966"/>
      <c r="B115" s="8967"/>
      <c r="C115" s="8968" t="s">
        <v>107</v>
      </c>
      <c r="D115" s="4362">
        <f>D114-D113</f>
        <v>0</v>
      </c>
      <c r="E115" s="8969" t="s">
        <v>22</v>
      </c>
      <c r="F115" s="8970">
        <v>0</v>
      </c>
      <c r="G115" s="8971" t="s">
        <v>71</v>
      </c>
      <c r="H115" s="8972" t="s">
        <v>23</v>
      </c>
      <c r="I115" s="8973"/>
      <c r="J115" s="8974"/>
      <c r="K115" s="8975"/>
    </row>
    <row r="116" ht="24" customHeight="1">
      <c r="A116" s="8976" t="s">
        <v>402</v>
      </c>
      <c r="B116" s="8977" t="s">
        <v>359</v>
      </c>
      <c r="C116" s="8978" t="s">
        <v>26</v>
      </c>
      <c r="D116" s="4362">
        <v>0</v>
      </c>
      <c r="E116" s="8979"/>
      <c r="F116" s="8980"/>
      <c r="G116" s="8981"/>
      <c r="H116" s="8982"/>
      <c r="I116" s="8983"/>
      <c r="J116" s="8984"/>
      <c r="K116" s="8985"/>
    </row>
    <row r="117" ht="24" customHeight="1">
      <c r="A117" s="8986"/>
      <c r="B117" s="8987"/>
      <c r="C117" s="8988" t="s">
        <v>106</v>
      </c>
      <c r="D117" s="4362">
        <v>0</v>
      </c>
      <c r="E117" s="8989"/>
      <c r="F117" s="8990"/>
      <c r="G117" s="8991"/>
      <c r="H117" s="8992"/>
      <c r="I117" s="8993"/>
      <c r="J117" s="8994"/>
      <c r="K117" s="8995"/>
    </row>
    <row r="118" ht="24" customHeight="1">
      <c r="A118" s="8996"/>
      <c r="B118" s="8997"/>
      <c r="C118" s="8998" t="s">
        <v>107</v>
      </c>
      <c r="D118" s="4362">
        <f>D117-D116</f>
        <v>0</v>
      </c>
      <c r="E118" s="8999"/>
      <c r="F118" s="9000"/>
      <c r="G118" s="9001"/>
      <c r="H118" s="9002"/>
      <c r="I118" s="9003"/>
      <c r="J118" s="9004"/>
      <c r="K118" s="9005"/>
    </row>
    <row r="119" ht="24" customHeight="1">
      <c r="A119" s="9006"/>
      <c r="B119" s="9007"/>
      <c r="C119" s="9008" t="s">
        <v>108</v>
      </c>
      <c r="D119" s="4362">
        <f>IF(D116=0,0,D118/D116*100)</f>
        <v>0</v>
      </c>
      <c r="E119" s="9009" t="s">
        <v>22</v>
      </c>
      <c r="F119" s="9010">
        <v>0</v>
      </c>
      <c r="G119" s="9011">
        <v>15</v>
      </c>
      <c r="H119" s="9012" t="s">
        <v>23</v>
      </c>
      <c r="I119" s="9013"/>
      <c r="J119" s="9014"/>
      <c r="K119" s="9015"/>
    </row>
    <row r="120" ht="24" customHeight="1">
      <c r="A120" s="9016" t="s">
        <v>403</v>
      </c>
      <c r="B120" s="9017" t="s">
        <v>404</v>
      </c>
      <c r="C120" s="9018" t="s">
        <v>26</v>
      </c>
      <c r="D120" s="4362">
        <f>IF(D109=0,0,D116/D109)</f>
        <v>0</v>
      </c>
      <c r="E120" s="9019" t="s">
        <v>22</v>
      </c>
      <c r="F120" s="9020">
        <v>56000</v>
      </c>
      <c r="G120" s="9021">
        <v>210000</v>
      </c>
      <c r="H120" s="9022" t="s">
        <v>23</v>
      </c>
      <c r="I120" s="9023"/>
      <c r="J120" s="9024"/>
      <c r="K120" s="9025"/>
    </row>
    <row r="121" ht="24" customHeight="1">
      <c r="A121" s="9026"/>
      <c r="B121" s="9027"/>
      <c r="C121" s="9028" t="s">
        <v>106</v>
      </c>
      <c r="D121" s="4362">
        <f>IF(D110=0,0,D117/D110)</f>
        <v>0</v>
      </c>
      <c r="E121" s="9029" t="s">
        <v>22</v>
      </c>
      <c r="F121" s="9030">
        <v>58000</v>
      </c>
      <c r="G121" s="9031">
        <v>220000</v>
      </c>
      <c r="H121" s="9032" t="s">
        <v>23</v>
      </c>
      <c r="I121" s="9033"/>
      <c r="J121" s="9034"/>
      <c r="K121" s="9035"/>
    </row>
    <row r="122" ht="24" customHeight="1">
      <c r="A122" s="9036"/>
      <c r="B122" s="9037"/>
      <c r="C122" s="9038" t="s">
        <v>107</v>
      </c>
      <c r="D122" s="4362">
        <f>D121-D120</f>
        <v>0</v>
      </c>
      <c r="E122" s="9039"/>
      <c r="F122" s="9040"/>
      <c r="G122" s="9041"/>
      <c r="H122" s="9042"/>
      <c r="I122" s="9043"/>
      <c r="J122" s="9044"/>
      <c r="K122" s="9045"/>
    </row>
    <row r="123" ht="24" customHeight="1">
      <c r="A123" s="9046"/>
      <c r="B123" s="9047"/>
      <c r="C123" s="9048" t="s">
        <v>108</v>
      </c>
      <c r="D123" s="4362">
        <f>IF(D120=0,0,D122/D120*100)</f>
        <v>0</v>
      </c>
      <c r="E123" s="9049" t="s">
        <v>22</v>
      </c>
      <c r="F123" s="9050">
        <v>0</v>
      </c>
      <c r="G123" s="9051">
        <v>10</v>
      </c>
      <c r="H123" s="9052" t="s">
        <v>23</v>
      </c>
      <c r="I123" s="9053"/>
      <c r="J123" s="9054"/>
      <c r="K123" s="9055"/>
    </row>
    <row r="124" ht="24" customHeight="1">
      <c r="A124" s="9056" t="s">
        <v>405</v>
      </c>
      <c r="B124" s="9057" t="s">
        <v>406</v>
      </c>
      <c r="C124" s="9058" t="s">
        <v>26</v>
      </c>
      <c r="D124" s="4362">
        <f>IF(D126=0,0,D120/D126*100)</f>
        <v>0</v>
      </c>
      <c r="E124" s="9059" t="s">
        <v>22</v>
      </c>
      <c r="F124" s="9060">
        <v>60</v>
      </c>
      <c r="G124" s="9061">
        <v>300</v>
      </c>
      <c r="H124" s="9062" t="s">
        <v>23</v>
      </c>
      <c r="I124" s="9063"/>
      <c r="J124" s="9064"/>
      <c r="K124" s="9065"/>
    </row>
    <row r="125" ht="24" customHeight="1">
      <c r="A125" s="9066"/>
      <c r="B125" s="9067"/>
      <c r="C125" s="9068" t="s">
        <v>106</v>
      </c>
      <c r="D125" s="5080">
        <f>IF(D127=0,0,D121/D127*100)</f>
        <v>0</v>
      </c>
      <c r="E125" s="9069" t="s">
        <v>22</v>
      </c>
      <c r="F125" s="9070">
        <v>60</v>
      </c>
      <c r="G125" s="9071">
        <v>300</v>
      </c>
      <c r="H125" s="9072" t="s">
        <v>23</v>
      </c>
      <c r="I125" s="9073"/>
      <c r="J125" s="9074"/>
      <c r="K125" s="9075"/>
    </row>
    <row r="126" ht="24" customHeight="1">
      <c r="A126" s="9076" t="s">
        <v>407</v>
      </c>
      <c r="B126" s="9077" t="s">
        <v>228</v>
      </c>
      <c r="C126" s="9078" t="s">
        <v>26</v>
      </c>
      <c r="D126" s="5561">
        <v>0</v>
      </c>
      <c r="E126" s="9079" t="s">
        <v>22</v>
      </c>
      <c r="F126" s="9080">
        <v>72000</v>
      </c>
      <c r="G126" s="9081">
        <v>158000</v>
      </c>
      <c r="H126" s="9082" t="s">
        <v>23</v>
      </c>
      <c r="I126" s="9083"/>
      <c r="J126" s="9084"/>
      <c r="K126" s="9085"/>
    </row>
    <row r="127" ht="24" customHeight="1">
      <c r="A127" s="9086"/>
      <c r="B127" s="9087"/>
      <c r="C127" s="9088" t="s">
        <v>106</v>
      </c>
      <c r="D127" s="5561">
        <v>0</v>
      </c>
      <c r="E127" s="9089" t="s">
        <v>22</v>
      </c>
      <c r="F127" s="9090">
        <v>75000</v>
      </c>
      <c r="G127" s="9091">
        <v>166000</v>
      </c>
      <c r="H127" s="9092" t="s">
        <v>23</v>
      </c>
      <c r="I127" s="9093"/>
      <c r="J127" s="9094"/>
      <c r="K127" s="9095"/>
    </row>
    <row r="128" ht="24" customHeight="1">
      <c r="A128" s="9096"/>
      <c r="B128" s="9097"/>
      <c r="C128" s="9098" t="s">
        <v>107</v>
      </c>
      <c r="D128" s="5561">
        <f>D127-D126</f>
        <v>0</v>
      </c>
      <c r="E128" s="9099"/>
      <c r="F128" s="9100"/>
      <c r="G128" s="9101"/>
      <c r="H128" s="9102"/>
      <c r="I128" s="9103"/>
      <c r="J128" s="9104"/>
      <c r="K128" s="9105"/>
    </row>
    <row r="129" ht="24" customHeight="1">
      <c r="A129" s="9106"/>
      <c r="B129" s="9107"/>
      <c r="C129" s="9108" t="s">
        <v>108</v>
      </c>
      <c r="D129" s="5561">
        <f>IF(D126=0,0,D128/D126*100)</f>
        <v>0</v>
      </c>
      <c r="E129" s="9109" t="s">
        <v>22</v>
      </c>
      <c r="F129" s="9110">
        <v>3</v>
      </c>
      <c r="G129" s="9111">
        <v>10</v>
      </c>
      <c r="H129" s="9112" t="s">
        <v>23</v>
      </c>
      <c r="I129" s="9113"/>
      <c r="J129" s="9114"/>
      <c r="K129" s="9115"/>
    </row>
    <row r="130" ht="24" customHeight="1">
      <c r="A130" s="9116" t="s">
        <v>330</v>
      </c>
      <c r="B130" s="9117"/>
      <c r="C130" s="9118"/>
      <c r="D130" s="9119"/>
      <c r="E130" s="9120"/>
      <c r="F130" s="9121"/>
      <c r="G130" s="9122"/>
      <c r="H130" s="9123"/>
      <c r="I130" s="9124"/>
      <c r="J130" s="9125"/>
      <c r="K130" s="9126"/>
    </row>
    <row r="131" ht="24" customHeight="1">
      <c r="A131" s="9127" t="s">
        <v>408</v>
      </c>
      <c r="B131" s="9128" t="s">
        <v>233</v>
      </c>
      <c r="C131" s="9129" t="s">
        <v>26</v>
      </c>
      <c r="D131" s="9130">
        <f>IF(D105=0,0,D101/D105)</f>
        <v>0</v>
      </c>
      <c r="E131" s="9131"/>
      <c r="F131" s="9132"/>
      <c r="G131" s="9133"/>
      <c r="H131" s="9134"/>
      <c r="I131" s="9135"/>
      <c r="J131" s="9136"/>
      <c r="K131" s="9137"/>
    </row>
    <row r="132" ht="24" customHeight="1">
      <c r="A132" s="9138"/>
      <c r="B132" s="9139"/>
      <c r="C132" s="9140" t="s">
        <v>106</v>
      </c>
      <c r="D132" s="9130">
        <f>IF(D106=0,0,D102/D106)</f>
        <v>0</v>
      </c>
      <c r="E132" s="9141"/>
      <c r="F132" s="9142"/>
      <c r="G132" s="9143"/>
      <c r="H132" s="9144"/>
      <c r="I132" s="9145"/>
      <c r="J132" s="9146"/>
      <c r="K132" s="9147"/>
    </row>
    <row r="133" ht="24" customHeight="1">
      <c r="A133" s="9148"/>
      <c r="B133" s="9149"/>
      <c r="C133" s="9150" t="s">
        <v>107</v>
      </c>
      <c r="D133" s="9130">
        <f>D132-D131</f>
        <v>0</v>
      </c>
      <c r="E133" s="9151"/>
      <c r="F133" s="9152"/>
      <c r="G133" s="9153"/>
      <c r="H133" s="9154"/>
      <c r="I133" s="9155"/>
      <c r="J133" s="9156"/>
      <c r="K133" s="9157"/>
    </row>
    <row r="134" ht="24" customHeight="1">
      <c r="A134" s="9158" t="s">
        <v>409</v>
      </c>
      <c r="B134" s="9159" t="s">
        <v>235</v>
      </c>
      <c r="C134" s="9160" t="s">
        <v>26</v>
      </c>
      <c r="D134" s="9130">
        <f>IF(D120=0,0,D71/D120*100)</f>
        <v>0</v>
      </c>
      <c r="E134" s="9161" t="s">
        <v>22</v>
      </c>
      <c r="F134" s="9162">
        <v>40</v>
      </c>
      <c r="G134" s="9163">
        <v>100</v>
      </c>
      <c r="H134" s="9164" t="s">
        <v>23</v>
      </c>
      <c r="I134" s="9165"/>
      <c r="J134" s="9166"/>
      <c r="K134" s="9167"/>
    </row>
    <row r="135" ht="24" customHeight="1">
      <c r="A135" s="9168"/>
      <c r="B135" s="9169"/>
      <c r="C135" s="9170" t="s">
        <v>106</v>
      </c>
      <c r="D135" s="9130">
        <f>IF(D121=0,0,D72/D121*100)</f>
        <v>0</v>
      </c>
      <c r="E135" s="9171" t="s">
        <v>22</v>
      </c>
      <c r="F135" s="9172">
        <v>40</v>
      </c>
      <c r="G135" s="9173">
        <v>100</v>
      </c>
      <c r="H135" s="9174" t="s">
        <v>23</v>
      </c>
      <c r="I135" s="9175"/>
      <c r="J135" s="9176"/>
      <c r="K135" s="9177"/>
    </row>
    <row r="136" ht="24" customHeight="1">
      <c r="A136" s="9178"/>
      <c r="B136" s="9179"/>
      <c r="C136" s="9180" t="s">
        <v>107</v>
      </c>
      <c r="D136" s="9130">
        <f>D135-D134</f>
        <v>0</v>
      </c>
      <c r="E136" s="9181"/>
      <c r="F136" s="9182"/>
      <c r="G136" s="9183"/>
      <c r="H136" s="9184"/>
      <c r="I136" s="9185"/>
      <c r="J136" s="9186"/>
      <c r="K136" s="9187"/>
    </row>
    <row r="137" ht="24" customHeight="1">
      <c r="A137" s="9188" t="s">
        <v>410</v>
      </c>
      <c r="B137" s="9189" t="s">
        <v>411</v>
      </c>
      <c r="C137" s="9190" t="s">
        <v>26</v>
      </c>
      <c r="D137" s="4362">
        <f>D116*0.24</f>
        <v>0</v>
      </c>
      <c r="E137" s="9191"/>
      <c r="F137" s="9192"/>
      <c r="G137" s="9193"/>
      <c r="H137" s="9194"/>
      <c r="I137" s="9195"/>
      <c r="J137" s="9196"/>
      <c r="K137" s="9197"/>
    </row>
    <row r="138" ht="24" customHeight="1">
      <c r="A138" s="9198"/>
      <c r="B138" s="9199"/>
      <c r="C138" s="9200" t="s">
        <v>106</v>
      </c>
      <c r="D138" s="4362">
        <f>D117*0.24</f>
        <v>0</v>
      </c>
      <c r="E138" s="9201"/>
      <c r="F138" s="9202"/>
      <c r="G138" s="9203"/>
      <c r="H138" s="9204"/>
      <c r="I138" s="9205"/>
      <c r="J138" s="9206"/>
      <c r="K138" s="9207"/>
    </row>
    <row r="139" ht="24" customHeight="1">
      <c r="A139" s="9208" t="s">
        <v>412</v>
      </c>
      <c r="B139" s="9209" t="s">
        <v>413</v>
      </c>
      <c r="C139" s="9210" t="s">
        <v>26</v>
      </c>
      <c r="D139" s="4362">
        <f>IF(D137=0,0,D15/D137*100)</f>
        <v>0</v>
      </c>
      <c r="E139" s="9211" t="s">
        <v>22</v>
      </c>
      <c r="F139" s="9212">
        <v>97</v>
      </c>
      <c r="G139" s="9213">
        <v>103</v>
      </c>
      <c r="H139" s="9214" t="s">
        <v>23</v>
      </c>
      <c r="I139" s="9215"/>
      <c r="J139" s="9216"/>
      <c r="K139" s="9217"/>
    </row>
    <row r="140" ht="24" customHeight="1">
      <c r="A140" s="9218"/>
      <c r="B140" s="9219"/>
      <c r="C140" s="9220" t="s">
        <v>106</v>
      </c>
      <c r="D140" s="4362">
        <f>IF(D138=0,0,D16/D138*100)</f>
        <v>0</v>
      </c>
      <c r="E140" s="9221" t="s">
        <v>22</v>
      </c>
      <c r="F140" s="9222">
        <v>97</v>
      </c>
      <c r="G140" s="9223">
        <v>103</v>
      </c>
      <c r="H140" s="9224" t="s">
        <v>23</v>
      </c>
      <c r="I140" s="9225"/>
      <c r="J140" s="9226"/>
      <c r="K140" s="9227"/>
    </row>
    <row r="141" ht="21" customHeight="1">
      <c r="A141" s="9228" t="s">
        <v>414</v>
      </c>
      <c r="B141" s="9229" t="s">
        <v>415</v>
      </c>
      <c r="C141" s="9230" t="s">
        <v>26</v>
      </c>
      <c r="D141" s="4362">
        <f>IF(D116=0,0,D15/D116*100)</f>
        <v>0</v>
      </c>
      <c r="E141" s="9231" t="s">
        <v>22</v>
      </c>
      <c r="F141" s="9232">
        <v>23</v>
      </c>
      <c r="G141" s="9233">
        <v>25</v>
      </c>
      <c r="H141" s="9234" t="s">
        <v>23</v>
      </c>
      <c r="I141" s="9235"/>
      <c r="J141" s="9236"/>
      <c r="K141" s="9237"/>
    </row>
    <row r="142" ht="21" customHeight="1">
      <c r="A142" s="9238"/>
      <c r="B142" s="9239"/>
      <c r="C142" s="9240" t="s">
        <v>106</v>
      </c>
      <c r="D142" s="4362">
        <f>IF(D117=0,0,D16/D117*100)</f>
        <v>0</v>
      </c>
      <c r="E142" s="9241" t="s">
        <v>22</v>
      </c>
      <c r="F142" s="9242">
        <v>23</v>
      </c>
      <c r="G142" s="9243">
        <v>25</v>
      </c>
      <c r="H142" s="9244" t="s">
        <v>23</v>
      </c>
      <c r="I142" s="9245"/>
      <c r="J142" s="9246"/>
      <c r="K142" s="9247"/>
    </row>
    <row r="143" ht="21" customHeight="1">
      <c r="A143" s="9248"/>
      <c r="B143" s="9249"/>
      <c r="C143" s="9250" t="s">
        <v>107</v>
      </c>
      <c r="D143" s="4362">
        <f>D142-D141</f>
        <v>0</v>
      </c>
      <c r="E143" s="9251" t="s">
        <v>22</v>
      </c>
      <c r="F143" s="9252">
        <v>-1</v>
      </c>
      <c r="G143" s="9253">
        <v>1</v>
      </c>
      <c r="H143" s="9254" t="s">
        <v>23</v>
      </c>
      <c r="I143" s="9255"/>
      <c r="J143" s="9256"/>
      <c r="K143" s="9257"/>
    </row>
    <row r="144" ht="27" customHeight="1">
      <c r="A144" s="9258"/>
      <c r="B144" s="9259"/>
      <c r="C144" s="9260"/>
      <c r="D144" s="9261"/>
      <c r="E144" s="9262"/>
      <c r="F144" s="9263"/>
      <c r="G144" s="9264"/>
      <c r="H144" s="9265"/>
      <c r="I144" s="9266"/>
      <c r="J144" s="9267"/>
      <c r="K144" s="9268"/>
    </row>
  </sheetData>
  <mergeCells>
    <mergeCell ref="A1:K1"/>
    <mergeCell ref="A4:A5"/>
    <mergeCell ref="B4:B5"/>
    <mergeCell ref="C4:C5"/>
    <mergeCell ref="D4:D5"/>
    <mergeCell ref="E4:E5"/>
    <mergeCell ref="F4:G4"/>
    <mergeCell ref="H4:H5"/>
    <mergeCell ref="I4:I5"/>
    <mergeCell ref="J4:J5"/>
    <mergeCell ref="K4:K5"/>
    <mergeCell ref="A6:I6"/>
    <mergeCell ref="A7:A10"/>
    <mergeCell ref="B7:B10"/>
    <mergeCell ref="A11:A14"/>
    <mergeCell ref="B11:B14"/>
    <mergeCell ref="A15:A18"/>
    <mergeCell ref="B15:B18"/>
    <mergeCell ref="A19:A22"/>
    <mergeCell ref="B19:B22"/>
    <mergeCell ref="A23:A26"/>
    <mergeCell ref="B23:B26"/>
    <mergeCell ref="A27:A30"/>
    <mergeCell ref="B27:B30"/>
    <mergeCell ref="A31:A36"/>
    <mergeCell ref="B31:B36"/>
    <mergeCell ref="A37:A40"/>
    <mergeCell ref="B37:B40"/>
    <mergeCell ref="A41:A43"/>
    <mergeCell ref="B41:B43"/>
    <mergeCell ref="A44:A47"/>
    <mergeCell ref="B44:B47"/>
    <mergeCell ref="A48:A51"/>
    <mergeCell ref="B48:B51"/>
    <mergeCell ref="A52:A53"/>
    <mergeCell ref="B52:B53"/>
    <mergeCell ref="A54:I54"/>
    <mergeCell ref="A55:A58"/>
    <mergeCell ref="B55:B58"/>
    <mergeCell ref="A59:A62"/>
    <mergeCell ref="B59:B62"/>
    <mergeCell ref="A63:A66"/>
    <mergeCell ref="B63:B66"/>
    <mergeCell ref="A67:A70"/>
    <mergeCell ref="B67:B70"/>
    <mergeCell ref="A71:A74"/>
    <mergeCell ref="B71:B74"/>
    <mergeCell ref="A75:A78"/>
    <mergeCell ref="B75:B78"/>
    <mergeCell ref="A79:A82"/>
    <mergeCell ref="B79:B82"/>
    <mergeCell ref="A83:I83"/>
    <mergeCell ref="A84:A87"/>
    <mergeCell ref="B84:B87"/>
    <mergeCell ref="A88:A91"/>
    <mergeCell ref="B88:B91"/>
    <mergeCell ref="A92:A95"/>
    <mergeCell ref="B92:B95"/>
    <mergeCell ref="A96:I96"/>
    <mergeCell ref="A97:A100"/>
    <mergeCell ref="B97:B100"/>
    <mergeCell ref="A101:A104"/>
    <mergeCell ref="B101:B104"/>
    <mergeCell ref="A105:A108"/>
    <mergeCell ref="B105:B108"/>
    <mergeCell ref="A109:A112"/>
    <mergeCell ref="B109:B112"/>
    <mergeCell ref="A113:A115"/>
    <mergeCell ref="B113:B115"/>
    <mergeCell ref="A116:A119"/>
    <mergeCell ref="B116:B119"/>
    <mergeCell ref="A120:A123"/>
    <mergeCell ref="B120:B123"/>
    <mergeCell ref="A124:A125"/>
    <mergeCell ref="B124:B125"/>
    <mergeCell ref="A126:A129"/>
    <mergeCell ref="B126:B129"/>
    <mergeCell ref="A130:I130"/>
    <mergeCell ref="A131:A133"/>
    <mergeCell ref="B131:B133"/>
    <mergeCell ref="A134:A136"/>
    <mergeCell ref="B134:B136"/>
    <mergeCell ref="A137:A138"/>
    <mergeCell ref="B137:B138"/>
    <mergeCell ref="A139:A140"/>
    <mergeCell ref="B139:B140"/>
    <mergeCell ref="A141:A143"/>
    <mergeCell ref="B141:B143"/>
  </mergeCells>
  <pageMargins left="1.18110236220472" right="1.18110236220472" top="1.18110236220472" bottom="1.18110236220472" header="0.51181" footer="0.51181"/>
  <pageSetup paperSize="9" pageOrder="overThenDown" orientation="portrait" errors="blank"/>
</worksheet>
</file>

<file path=xl/worksheets/sheet7.xml><?xml version="1.0" encoding="utf-8"?>
<worksheet xmlns="http://schemas.openxmlformats.org/spreadsheetml/2006/main" xmlns:r="http://schemas.openxmlformats.org/officeDocument/2006/relationships">
  <dimension ref="A1:K84"/>
  <sheetViews>
    <sheetView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5.5647058823529" style="16"/>
    <col min="3" max="3" width="37.8588235294118" style="16"/>
    <col min="4" max="4" width="22.8" style="16"/>
    <col min="5" max="5" width="5.73333333333333" style="16"/>
    <col min="6" max="6" width="7.45490196078431" style="16"/>
    <col min="7" max="7" width="8.74509803921569" style="16"/>
    <col min="8" max="8" width="6.73725490196078" style="16"/>
    <col min="9" max="9" width="30.4039215686274" style="16"/>
    <col min="10" max="10" width="30.4039215686274" style="16"/>
    <col min="11" max="11" width="30.4039215686274" style="16"/>
  </cols>
  <sheetData>
    <row r="1" ht="38.25" customHeight="1">
      <c r="A1" s="9269" t="s">
        <v>416</v>
      </c>
      <c r="B1" s="9270"/>
      <c r="C1" s="9271"/>
      <c r="D1" s="9272"/>
      <c r="E1" s="9273"/>
      <c r="F1" s="9274"/>
      <c r="G1" s="9275"/>
      <c r="H1" s="9276"/>
      <c r="I1" s="9277"/>
      <c r="J1" s="9278"/>
      <c r="K1" s="9279"/>
    </row>
    <row r="2" ht="11.25" customHeight="1">
      <c r="A2" s="9280" t="s">
        <v>417</v>
      </c>
      <c r="B2" s="9281"/>
      <c r="C2" s="9282"/>
      <c r="D2" s="9283"/>
      <c r="E2" s="9284"/>
      <c r="F2" s="9285"/>
      <c r="G2" s="9286"/>
      <c r="H2" s="9287"/>
      <c r="I2" s="9288"/>
      <c r="J2" s="9289"/>
      <c r="K2" s="9290"/>
    </row>
    <row r="3" ht="11.25" customHeight="1">
      <c r="A3" s="9291" t="s">
        <v>2</v>
      </c>
      <c r="B3" s="9292"/>
      <c r="C3" s="9293"/>
      <c r="D3" s="9294"/>
      <c r="E3" s="9295"/>
      <c r="F3" s="9296"/>
      <c r="G3" s="9297"/>
      <c r="H3" s="9298"/>
      <c r="I3" s="9299" t="s">
        <v>418</v>
      </c>
      <c r="J3" s="9300"/>
      <c r="K3" s="9301" t="s">
        <v>102</v>
      </c>
    </row>
    <row r="4" ht="21" customHeight="1">
      <c r="A4" s="9302" t="s">
        <v>4</v>
      </c>
      <c r="B4" s="9303" t="s">
        <v>5</v>
      </c>
      <c r="C4" s="9304" t="s">
        <v>6</v>
      </c>
      <c r="D4" s="9305" t="s">
        <v>7</v>
      </c>
      <c r="E4" s="9306" t="s">
        <v>8</v>
      </c>
      <c r="F4" s="9307" t="s">
        <v>9</v>
      </c>
      <c r="G4" s="9308"/>
      <c r="H4" s="9309" t="s">
        <v>10</v>
      </c>
      <c r="I4" s="9310" t="s">
        <v>11</v>
      </c>
      <c r="J4" s="9311" t="s">
        <v>12</v>
      </c>
      <c r="K4" s="9312" t="s">
        <v>13</v>
      </c>
    </row>
    <row r="5" ht="21" customHeight="1">
      <c r="A5" s="9313"/>
      <c r="B5" s="9314"/>
      <c r="C5" s="9315"/>
      <c r="D5" s="9316"/>
      <c r="E5" s="9317"/>
      <c r="F5" s="9318" t="s">
        <v>14</v>
      </c>
      <c r="G5" s="9319" t="s">
        <v>15</v>
      </c>
      <c r="H5" s="9320"/>
      <c r="I5" s="9321"/>
      <c r="J5" s="9322"/>
      <c r="K5" s="9323"/>
    </row>
    <row r="6" ht="22.5" customHeight="1">
      <c r="A6" s="9324" t="s">
        <v>16</v>
      </c>
      <c r="B6" s="9325"/>
      <c r="C6" s="9326"/>
      <c r="D6" s="9327"/>
      <c r="E6" s="9328"/>
      <c r="F6" s="9329"/>
      <c r="G6" s="9330"/>
      <c r="H6" s="9331"/>
      <c r="I6" s="9332"/>
      <c r="J6" s="9333"/>
      <c r="K6" s="9334"/>
    </row>
    <row r="7" ht="22.5" customHeight="1">
      <c r="A7" s="9335" t="s">
        <v>242</v>
      </c>
      <c r="B7" s="9336" t="s">
        <v>18</v>
      </c>
      <c r="C7" s="9337" t="s">
        <v>19</v>
      </c>
      <c r="D7" s="4362">
        <v>43469.66</v>
      </c>
      <c r="E7" s="9338"/>
      <c r="F7" s="9339"/>
      <c r="G7" s="9340"/>
      <c r="H7" s="9341"/>
      <c r="I7" s="9342"/>
      <c r="J7" s="9343"/>
      <c r="K7" s="9344"/>
    </row>
    <row r="8" ht="22.5" customHeight="1">
      <c r="A8" s="9345"/>
      <c r="B8" s="9346"/>
      <c r="C8" s="9347" t="s">
        <v>20</v>
      </c>
      <c r="D8" s="4362">
        <v>43469.66</v>
      </c>
      <c r="E8" s="9348"/>
      <c r="F8" s="9349"/>
      <c r="G8" s="9350"/>
      <c r="H8" s="9351"/>
      <c r="I8" s="9352"/>
      <c r="J8" s="9353"/>
      <c r="K8" s="9354"/>
    </row>
    <row r="9" ht="22.5" customHeight="1">
      <c r="A9" s="9355"/>
      <c r="B9" s="9356"/>
      <c r="C9" s="9357" t="s">
        <v>21</v>
      </c>
      <c r="D9" s="4362">
        <f>D8-D7</f>
        <v>0</v>
      </c>
      <c r="E9" s="9358" t="s">
        <v>22</v>
      </c>
      <c r="F9" s="9359">
        <v>0</v>
      </c>
      <c r="G9" s="9360">
        <v>0</v>
      </c>
      <c r="H9" s="9361" t="s">
        <v>23</v>
      </c>
      <c r="I9" s="9362"/>
      <c r="J9" s="9363"/>
      <c r="K9" s="9364"/>
    </row>
    <row r="10" ht="22.5" customHeight="1">
      <c r="A10" s="9365" t="s">
        <v>419</v>
      </c>
      <c r="B10" s="9366" t="s">
        <v>420</v>
      </c>
      <c r="C10" s="9367" t="s">
        <v>39</v>
      </c>
      <c r="D10" s="4362">
        <v>989437</v>
      </c>
      <c r="E10" s="9368"/>
      <c r="F10" s="9369"/>
      <c r="G10" s="9370"/>
      <c r="H10" s="9371"/>
      <c r="I10" s="9372"/>
      <c r="J10" s="9373"/>
      <c r="K10" s="9374"/>
    </row>
    <row r="11" ht="22.5" customHeight="1">
      <c r="A11" s="9375"/>
      <c r="B11" s="9376"/>
      <c r="C11" s="9377" t="s">
        <v>40</v>
      </c>
      <c r="D11" s="4362">
        <v>989437</v>
      </c>
      <c r="E11" s="9378"/>
      <c r="F11" s="9379"/>
      <c r="G11" s="9380"/>
      <c r="H11" s="9381"/>
      <c r="I11" s="9382"/>
      <c r="J11" s="9383"/>
      <c r="K11" s="9384"/>
    </row>
    <row r="12" ht="22.5" customHeight="1">
      <c r="A12" s="9385"/>
      <c r="B12" s="9386"/>
      <c r="C12" s="9387" t="s">
        <v>21</v>
      </c>
      <c r="D12" s="5080">
        <f>D11-D10</f>
        <v>0</v>
      </c>
      <c r="E12" s="9388" t="s">
        <v>22</v>
      </c>
      <c r="F12" s="9389">
        <v>0</v>
      </c>
      <c r="G12" s="9390">
        <v>0</v>
      </c>
      <c r="H12" s="9391" t="s">
        <v>23</v>
      </c>
      <c r="I12" s="9392"/>
      <c r="J12" s="9393"/>
      <c r="K12" s="9394"/>
    </row>
    <row r="13" ht="22.5" customHeight="1">
      <c r="A13" s="9395" t="s">
        <v>41</v>
      </c>
      <c r="B13" s="9396"/>
      <c r="C13" s="9397"/>
      <c r="D13" s="9398"/>
      <c r="E13" s="9399"/>
      <c r="F13" s="9400"/>
      <c r="G13" s="9401"/>
      <c r="H13" s="9402"/>
      <c r="I13" s="9403"/>
      <c r="J13" s="9404"/>
      <c r="K13" s="9405"/>
    </row>
    <row r="14" ht="22.5" customHeight="1">
      <c r="A14" s="9406" t="s">
        <v>421</v>
      </c>
      <c r="B14" s="9407" t="s">
        <v>422</v>
      </c>
      <c r="C14" s="9408" t="s">
        <v>44</v>
      </c>
      <c r="D14" s="4362">
        <v>108989458.35</v>
      </c>
      <c r="E14" s="9409"/>
      <c r="F14" s="9410"/>
      <c r="G14" s="9411"/>
      <c r="H14" s="9412"/>
      <c r="I14" s="9413"/>
      <c r="J14" s="9414"/>
      <c r="K14" s="9415"/>
    </row>
    <row r="15" ht="22.5" customHeight="1">
      <c r="A15" s="9416"/>
      <c r="B15" s="9417"/>
      <c r="C15" s="9418" t="s">
        <v>26</v>
      </c>
      <c r="D15" s="4362">
        <v>110063381.8</v>
      </c>
      <c r="E15" s="9419"/>
      <c r="F15" s="9420"/>
      <c r="G15" s="9421"/>
      <c r="H15" s="9422"/>
      <c r="I15" s="9423"/>
      <c r="J15" s="9424"/>
      <c r="K15" s="9425"/>
    </row>
    <row r="16" ht="22.5" customHeight="1">
      <c r="A16" s="9426"/>
      <c r="B16" s="9427"/>
      <c r="C16" s="9428" t="s">
        <v>45</v>
      </c>
      <c r="D16" s="4362">
        <f>IF(D14=0,0,D15/D14)*100</f>
        <v>100.985346166738</v>
      </c>
      <c r="E16" s="9429" t="s">
        <v>22</v>
      </c>
      <c r="F16" s="9430">
        <v>95</v>
      </c>
      <c r="G16" s="9431">
        <v>105</v>
      </c>
      <c r="H16" s="9432" t="s">
        <v>23</v>
      </c>
      <c r="I16" s="9433"/>
      <c r="J16" s="9434"/>
      <c r="K16" s="9435"/>
    </row>
    <row r="17" ht="22.5" customHeight="1">
      <c r="A17" s="9436" t="s">
        <v>46</v>
      </c>
      <c r="B17" s="9437" t="s">
        <v>423</v>
      </c>
      <c r="C17" s="9438" t="s">
        <v>44</v>
      </c>
      <c r="D17" s="4362">
        <v>546206.85</v>
      </c>
      <c r="E17" s="9439"/>
      <c r="F17" s="9440"/>
      <c r="G17" s="9441"/>
      <c r="H17" s="9442"/>
      <c r="I17" s="9443"/>
      <c r="J17" s="9444"/>
      <c r="K17" s="9445"/>
    </row>
    <row r="18" ht="22.5" customHeight="1">
      <c r="A18" s="9446"/>
      <c r="B18" s="9447"/>
      <c r="C18" s="9448" t="s">
        <v>26</v>
      </c>
      <c r="D18" s="4362">
        <v>546206.85</v>
      </c>
      <c r="E18" s="9449"/>
      <c r="F18" s="9450"/>
      <c r="G18" s="9451"/>
      <c r="H18" s="9452"/>
      <c r="I18" s="9453"/>
      <c r="J18" s="9454"/>
      <c r="K18" s="9455"/>
    </row>
    <row r="19" ht="22.5" customHeight="1">
      <c r="A19" s="9456"/>
      <c r="B19" s="9457"/>
      <c r="C19" s="9458" t="s">
        <v>45</v>
      </c>
      <c r="D19" s="4362">
        <f>IF(D17=0,0,D18/D17)*100</f>
        <v>100</v>
      </c>
      <c r="E19" s="9459" t="s">
        <v>22</v>
      </c>
      <c r="F19" s="9460">
        <v>95</v>
      </c>
      <c r="G19" s="9461">
        <v>105</v>
      </c>
      <c r="H19" s="9462" t="s">
        <v>23</v>
      </c>
      <c r="I19" s="9463"/>
      <c r="J19" s="9464"/>
      <c r="K19" s="9465"/>
    </row>
    <row r="20" ht="22.5" customHeight="1">
      <c r="A20" s="9466" t="s">
        <v>424</v>
      </c>
      <c r="B20" s="9467" t="s">
        <v>425</v>
      </c>
      <c r="C20" s="9468" t="s">
        <v>44</v>
      </c>
      <c r="D20" s="4362">
        <v>38522644.19</v>
      </c>
      <c r="E20" s="9469"/>
      <c r="F20" s="9470"/>
      <c r="G20" s="9471"/>
      <c r="H20" s="9472"/>
      <c r="I20" s="9473"/>
      <c r="J20" s="9474"/>
      <c r="K20" s="9475"/>
    </row>
    <row r="21" ht="22.5" customHeight="1">
      <c r="A21" s="9476"/>
      <c r="B21" s="9477"/>
      <c r="C21" s="9478" t="s">
        <v>26</v>
      </c>
      <c r="D21" s="4362">
        <v>37006594.15</v>
      </c>
      <c r="E21" s="9479"/>
      <c r="F21" s="9480"/>
      <c r="G21" s="9481"/>
      <c r="H21" s="9482"/>
      <c r="I21" s="9483"/>
      <c r="J21" s="9484"/>
      <c r="K21" s="9485"/>
    </row>
    <row r="22" ht="22.5" customHeight="1">
      <c r="A22" s="9486"/>
      <c r="B22" s="9487"/>
      <c r="C22" s="9488" t="s">
        <v>45</v>
      </c>
      <c r="D22" s="4362">
        <f>IF(D20=0,0,D21/D20)*100</f>
        <v>96.0645223818942</v>
      </c>
      <c r="E22" s="9489" t="s">
        <v>22</v>
      </c>
      <c r="F22" s="9490">
        <v>95</v>
      </c>
      <c r="G22" s="9491">
        <v>105</v>
      </c>
      <c r="H22" s="9492" t="s">
        <v>23</v>
      </c>
      <c r="I22" s="9493"/>
      <c r="J22" s="9494"/>
      <c r="K22" s="9495"/>
    </row>
    <row r="23" ht="22.5" customHeight="1">
      <c r="A23" s="9496" t="s">
        <v>52</v>
      </c>
      <c r="B23" s="9497"/>
      <c r="C23" s="9498"/>
      <c r="D23" s="9499"/>
      <c r="E23" s="9500"/>
      <c r="F23" s="9501"/>
      <c r="G23" s="9502"/>
      <c r="H23" s="9503"/>
      <c r="I23" s="9504"/>
      <c r="J23" s="9505"/>
      <c r="K23" s="9506"/>
    </row>
    <row r="24" ht="22.5" customHeight="1">
      <c r="A24" s="9507" t="s">
        <v>426</v>
      </c>
      <c r="B24" s="9508" t="s">
        <v>422</v>
      </c>
      <c r="C24" s="9509" t="s">
        <v>54</v>
      </c>
      <c r="D24" s="4362">
        <v>81625303.28</v>
      </c>
      <c r="E24" s="9510"/>
      <c r="F24" s="9511"/>
      <c r="G24" s="9512"/>
      <c r="H24" s="9513"/>
      <c r="I24" s="9514"/>
      <c r="J24" s="9515"/>
      <c r="K24" s="9516"/>
    </row>
    <row r="25" ht="22.5" customHeight="1">
      <c r="A25" s="9517"/>
      <c r="B25" s="9518"/>
      <c r="C25" s="9519" t="s">
        <v>26</v>
      </c>
      <c r="D25" s="4362">
        <v>110063381.8</v>
      </c>
      <c r="E25" s="9520"/>
      <c r="F25" s="9521"/>
      <c r="G25" s="9522"/>
      <c r="H25" s="9523"/>
      <c r="I25" s="9524"/>
      <c r="J25" s="9525"/>
      <c r="K25" s="9526"/>
    </row>
    <row r="26" ht="22.5" customHeight="1">
      <c r="A26" s="9527"/>
      <c r="B26" s="9528"/>
      <c r="C26" s="9529" t="s">
        <v>55</v>
      </c>
      <c r="D26" s="4362">
        <f>IF(D25=0,0,D24/D25*100)</f>
        <v>74.1620891027355</v>
      </c>
      <c r="E26" s="9530" t="s">
        <v>22</v>
      </c>
      <c r="F26" s="9531">
        <v>65</v>
      </c>
      <c r="G26" s="9532">
        <v>80</v>
      </c>
      <c r="H26" s="9533" t="s">
        <v>23</v>
      </c>
      <c r="I26" s="9534"/>
      <c r="J26" s="9535"/>
      <c r="K26" s="9536"/>
    </row>
    <row r="27" ht="22.5" customHeight="1">
      <c r="A27" s="9537" t="s">
        <v>56</v>
      </c>
      <c r="B27" s="9538" t="s">
        <v>423</v>
      </c>
      <c r="C27" s="9539" t="s">
        <v>54</v>
      </c>
      <c r="D27" s="4362">
        <v>0</v>
      </c>
      <c r="E27" s="9540"/>
      <c r="F27" s="9541"/>
      <c r="G27" s="9542"/>
      <c r="H27" s="9543"/>
      <c r="I27" s="9544"/>
      <c r="J27" s="9545"/>
      <c r="K27" s="9546"/>
    </row>
    <row r="28" ht="22.5" customHeight="1">
      <c r="A28" s="9547"/>
      <c r="B28" s="9548"/>
      <c r="C28" s="9549" t="s">
        <v>57</v>
      </c>
      <c r="D28" s="4362">
        <v>546206.85</v>
      </c>
      <c r="E28" s="9550"/>
      <c r="F28" s="9551"/>
      <c r="G28" s="9552"/>
      <c r="H28" s="9553"/>
      <c r="I28" s="9554"/>
      <c r="J28" s="9555"/>
      <c r="K28" s="9556"/>
    </row>
    <row r="29" ht="22.5" customHeight="1">
      <c r="A29" s="9557"/>
      <c r="B29" s="9558"/>
      <c r="C29" s="9559" t="s">
        <v>55</v>
      </c>
      <c r="D29" s="4362">
        <f>IF(D28=0,0,D27/D28*100)</f>
        <v>0</v>
      </c>
      <c r="E29" s="9560"/>
      <c r="F29" s="9561"/>
      <c r="G29" s="9562"/>
      <c r="H29" s="9563"/>
      <c r="I29" s="9564"/>
      <c r="J29" s="9565"/>
      <c r="K29" s="9566"/>
    </row>
    <row r="30" ht="22.5" customHeight="1">
      <c r="A30" s="9567" t="s">
        <v>427</v>
      </c>
      <c r="B30" s="9568" t="s">
        <v>425</v>
      </c>
      <c r="C30" s="9569" t="s">
        <v>54</v>
      </c>
      <c r="D30" s="4362">
        <v>25097641.39</v>
      </c>
      <c r="E30" s="9570"/>
      <c r="F30" s="9571"/>
      <c r="G30" s="9572"/>
      <c r="H30" s="9573"/>
      <c r="I30" s="9574"/>
      <c r="J30" s="9575"/>
      <c r="K30" s="9576"/>
    </row>
    <row r="31" ht="22.5" customHeight="1">
      <c r="A31" s="9577"/>
      <c r="B31" s="9578"/>
      <c r="C31" s="9579" t="s">
        <v>26</v>
      </c>
      <c r="D31" s="4362">
        <v>37006594.15</v>
      </c>
      <c r="E31" s="9580"/>
      <c r="F31" s="9581"/>
      <c r="G31" s="9582"/>
      <c r="H31" s="9583"/>
      <c r="I31" s="9584"/>
      <c r="J31" s="9585"/>
      <c r="K31" s="9586"/>
    </row>
    <row r="32" ht="22.5" customHeight="1">
      <c r="A32" s="9587"/>
      <c r="B32" s="9588"/>
      <c r="C32" s="9589" t="s">
        <v>55</v>
      </c>
      <c r="D32" s="4362">
        <f>IF(D31=0,0,D30/D31*100)</f>
        <v>67.8193764286195</v>
      </c>
      <c r="E32" s="9590" t="s">
        <v>22</v>
      </c>
      <c r="F32" s="9591">
        <v>65</v>
      </c>
      <c r="G32" s="9592">
        <v>80</v>
      </c>
      <c r="H32" s="9593" t="s">
        <v>23</v>
      </c>
      <c r="I32" s="9594"/>
      <c r="J32" s="9595"/>
      <c r="K32" s="9596"/>
    </row>
    <row r="33" ht="22.5" customHeight="1">
      <c r="A33" s="9597" t="s">
        <v>60</v>
      </c>
      <c r="B33" s="9598" t="s">
        <v>428</v>
      </c>
      <c r="C33" s="9599" t="s">
        <v>54</v>
      </c>
      <c r="D33" s="4362">
        <v>16922</v>
      </c>
      <c r="E33" s="9600"/>
      <c r="F33" s="9601"/>
      <c r="G33" s="9602"/>
      <c r="H33" s="9603"/>
      <c r="I33" s="9604"/>
      <c r="J33" s="9605"/>
      <c r="K33" s="9606"/>
    </row>
    <row r="34" ht="22.5" customHeight="1">
      <c r="A34" s="9607"/>
      <c r="B34" s="9608"/>
      <c r="C34" s="9609" t="s">
        <v>26</v>
      </c>
      <c r="D34" s="4362">
        <v>16961</v>
      </c>
      <c r="E34" s="9610"/>
      <c r="F34" s="9611"/>
      <c r="G34" s="9612"/>
      <c r="H34" s="9613"/>
      <c r="I34" s="9614"/>
      <c r="J34" s="9615"/>
      <c r="K34" s="9616"/>
    </row>
    <row r="35" ht="22.5" customHeight="1">
      <c r="A35" s="9617"/>
      <c r="B35" s="9618"/>
      <c r="C35" s="9619" t="s">
        <v>55</v>
      </c>
      <c r="D35" s="4362">
        <f>IF(D34=0,0,D33/D34*100)</f>
        <v>99.7700607275514</v>
      </c>
      <c r="E35" s="9620" t="s">
        <v>22</v>
      </c>
      <c r="F35" s="9621">
        <v>90</v>
      </c>
      <c r="G35" s="9622">
        <v>105</v>
      </c>
      <c r="H35" s="9623" t="s">
        <v>23</v>
      </c>
      <c r="I35" s="9624"/>
      <c r="J35" s="9625"/>
      <c r="K35" s="9626"/>
    </row>
    <row r="36" ht="22.5" customHeight="1">
      <c r="A36" s="9627" t="s">
        <v>429</v>
      </c>
      <c r="B36" s="9628" t="s">
        <v>430</v>
      </c>
      <c r="C36" s="9629" t="s">
        <v>54</v>
      </c>
      <c r="D36" s="4362">
        <v>11761</v>
      </c>
      <c r="E36" s="9630"/>
      <c r="F36" s="9631"/>
      <c r="G36" s="9632"/>
      <c r="H36" s="9633"/>
      <c r="I36" s="9634"/>
      <c r="J36" s="9635"/>
      <c r="K36" s="9636"/>
    </row>
    <row r="37" ht="22.5" customHeight="1">
      <c r="A37" s="9637"/>
      <c r="B37" s="9638"/>
      <c r="C37" s="9639" t="s">
        <v>26</v>
      </c>
      <c r="D37" s="4362">
        <v>11800</v>
      </c>
      <c r="E37" s="9640"/>
      <c r="F37" s="9641"/>
      <c r="G37" s="9642"/>
      <c r="H37" s="9643"/>
      <c r="I37" s="9644"/>
      <c r="J37" s="9645"/>
      <c r="K37" s="9646"/>
    </row>
    <row r="38" ht="22.5" customHeight="1">
      <c r="A38" s="9647"/>
      <c r="B38" s="9648"/>
      <c r="C38" s="9649" t="s">
        <v>55</v>
      </c>
      <c r="D38" s="4362">
        <f>IF(D37=0,0,D36/D37*100)</f>
        <v>99.6694915254237</v>
      </c>
      <c r="E38" s="9650" t="s">
        <v>22</v>
      </c>
      <c r="F38" s="9651">
        <v>90</v>
      </c>
      <c r="G38" s="9652">
        <v>105</v>
      </c>
      <c r="H38" s="9653" t="s">
        <v>23</v>
      </c>
      <c r="I38" s="9654"/>
      <c r="J38" s="9655"/>
      <c r="K38" s="9656"/>
    </row>
    <row r="39" ht="22.5" customHeight="1">
      <c r="A39" s="9657" t="s">
        <v>431</v>
      </c>
      <c r="B39" s="9658" t="s">
        <v>432</v>
      </c>
      <c r="C39" s="9659" t="s">
        <v>54</v>
      </c>
      <c r="D39" s="4362">
        <v>5161</v>
      </c>
      <c r="E39" s="9660"/>
      <c r="F39" s="9661"/>
      <c r="G39" s="9662"/>
      <c r="H39" s="9663"/>
      <c r="I39" s="9664"/>
      <c r="J39" s="9665"/>
      <c r="K39" s="9666"/>
    </row>
    <row r="40" ht="22.5" customHeight="1">
      <c r="A40" s="9667"/>
      <c r="B40" s="9668"/>
      <c r="C40" s="9669" t="s">
        <v>26</v>
      </c>
      <c r="D40" s="4362">
        <v>5161</v>
      </c>
      <c r="E40" s="9670"/>
      <c r="F40" s="9671"/>
      <c r="G40" s="9672"/>
      <c r="H40" s="9673"/>
      <c r="I40" s="9674"/>
      <c r="J40" s="9675"/>
      <c r="K40" s="9676"/>
    </row>
    <row r="41" ht="22.5" customHeight="1">
      <c r="A41" s="9677"/>
      <c r="B41" s="9678"/>
      <c r="C41" s="9679" t="s">
        <v>55</v>
      </c>
      <c r="D41" s="4362">
        <f>IF(D40=0,0,D39/D40*100)</f>
        <v>100</v>
      </c>
      <c r="E41" s="9680" t="s">
        <v>22</v>
      </c>
      <c r="F41" s="9681">
        <v>90</v>
      </c>
      <c r="G41" s="9682">
        <v>105</v>
      </c>
      <c r="H41" s="9683" t="s">
        <v>23</v>
      </c>
      <c r="I41" s="9684"/>
      <c r="J41" s="9685"/>
      <c r="K41" s="9686"/>
    </row>
    <row r="42" ht="22.5" customHeight="1">
      <c r="A42" s="9687" t="s">
        <v>73</v>
      </c>
      <c r="B42" s="9688" t="s">
        <v>433</v>
      </c>
      <c r="C42" s="9689" t="s">
        <v>54</v>
      </c>
      <c r="D42" s="4362">
        <v>11472</v>
      </c>
      <c r="E42" s="9690"/>
      <c r="F42" s="9691"/>
      <c r="G42" s="9692"/>
      <c r="H42" s="9693"/>
      <c r="I42" s="9694"/>
      <c r="J42" s="9695"/>
      <c r="K42" s="9696"/>
    </row>
    <row r="43" ht="22.5" customHeight="1">
      <c r="A43" s="9697"/>
      <c r="B43" s="9698"/>
      <c r="C43" s="9699" t="s">
        <v>26</v>
      </c>
      <c r="D43" s="4362">
        <v>11780</v>
      </c>
      <c r="E43" s="9700"/>
      <c r="F43" s="9701"/>
      <c r="G43" s="9702"/>
      <c r="H43" s="9703"/>
      <c r="I43" s="9704"/>
      <c r="J43" s="9705"/>
      <c r="K43" s="9706"/>
    </row>
    <row r="44" ht="22.5" customHeight="1">
      <c r="A44" s="9707"/>
      <c r="B44" s="9708"/>
      <c r="C44" s="9709" t="s">
        <v>55</v>
      </c>
      <c r="D44" s="4362">
        <f>IF(D43=0,0,D42/D43*100)</f>
        <v>97.3853989813243</v>
      </c>
      <c r="E44" s="9710" t="s">
        <v>22</v>
      </c>
      <c r="F44" s="9711">
        <v>90</v>
      </c>
      <c r="G44" s="9712">
        <v>105</v>
      </c>
      <c r="H44" s="9713" t="s">
        <v>23</v>
      </c>
      <c r="I44" s="9714"/>
      <c r="J44" s="9715"/>
      <c r="K44" s="9716"/>
    </row>
    <row r="45" ht="22.5" customHeight="1">
      <c r="A45" s="9717" t="s">
        <v>77</v>
      </c>
      <c r="B45" s="9718" t="s">
        <v>434</v>
      </c>
      <c r="C45" s="9719" t="s">
        <v>54</v>
      </c>
      <c r="D45" s="4362">
        <v>645233472</v>
      </c>
      <c r="E45" s="9720"/>
      <c r="F45" s="9721"/>
      <c r="G45" s="9722"/>
      <c r="H45" s="9723"/>
      <c r="I45" s="9724"/>
      <c r="J45" s="9725"/>
      <c r="K45" s="9726"/>
    </row>
    <row r="46" ht="22.5" customHeight="1">
      <c r="A46" s="9727"/>
      <c r="B46" s="9728"/>
      <c r="C46" s="9729" t="s">
        <v>26</v>
      </c>
      <c r="D46" s="4362">
        <v>950311296</v>
      </c>
      <c r="E46" s="9730"/>
      <c r="F46" s="9731"/>
      <c r="G46" s="9732"/>
      <c r="H46" s="9733"/>
      <c r="I46" s="9734"/>
      <c r="J46" s="9735"/>
      <c r="K46" s="9736"/>
    </row>
    <row r="47" ht="22.5" customHeight="1">
      <c r="A47" s="9737"/>
      <c r="B47" s="9738"/>
      <c r="C47" s="9739" t="s">
        <v>55</v>
      </c>
      <c r="D47" s="4362">
        <f>IF(D46=0,0,D45/D46*100)</f>
        <v>67.8970643320649</v>
      </c>
      <c r="E47" s="9740" t="s">
        <v>22</v>
      </c>
      <c r="F47" s="9741">
        <v>65</v>
      </c>
      <c r="G47" s="9742">
        <v>80</v>
      </c>
      <c r="H47" s="9743" t="s">
        <v>23</v>
      </c>
      <c r="I47" s="9744"/>
      <c r="J47" s="9745"/>
      <c r="K47" s="9746"/>
    </row>
    <row r="48" ht="22.5" customHeight="1">
      <c r="A48" s="9747" t="s">
        <v>435</v>
      </c>
      <c r="B48" s="9748" t="s">
        <v>436</v>
      </c>
      <c r="C48" s="9749" t="s">
        <v>54</v>
      </c>
      <c r="D48" s="4362">
        <v>0</v>
      </c>
      <c r="E48" s="9750"/>
      <c r="F48" s="9751"/>
      <c r="G48" s="9752"/>
      <c r="H48" s="9753"/>
      <c r="I48" s="9754"/>
      <c r="J48" s="9755"/>
      <c r="K48" s="9756"/>
    </row>
    <row r="49" ht="22.5" customHeight="1">
      <c r="A49" s="9757"/>
      <c r="B49" s="9758"/>
      <c r="C49" s="9759" t="s">
        <v>26</v>
      </c>
      <c r="D49" s="4362">
        <v>0</v>
      </c>
      <c r="E49" s="9760"/>
      <c r="F49" s="9761"/>
      <c r="G49" s="9762"/>
      <c r="H49" s="9763"/>
      <c r="I49" s="9764"/>
      <c r="J49" s="9765"/>
      <c r="K49" s="9766"/>
    </row>
    <row r="50" ht="22.5" customHeight="1">
      <c r="A50" s="9767"/>
      <c r="B50" s="9768"/>
      <c r="C50" s="9769" t="s">
        <v>55</v>
      </c>
      <c r="D50" s="4362">
        <f>IF(D49=0,0,D48/D49*100)</f>
        <v>0</v>
      </c>
      <c r="E50" s="9770" t="s">
        <v>22</v>
      </c>
      <c r="F50" s="9771">
        <v>65</v>
      </c>
      <c r="G50" s="9772">
        <v>80</v>
      </c>
      <c r="H50" s="9773" t="s">
        <v>229</v>
      </c>
      <c r="I50" s="9774" t="s">
        <v>437</v>
      </c>
      <c r="J50" s="9775"/>
      <c r="K50" s="9776"/>
    </row>
    <row r="51" ht="22.5" customHeight="1">
      <c r="A51" s="9777" t="s">
        <v>81</v>
      </c>
      <c r="B51" s="9778"/>
      <c r="C51" s="9779"/>
      <c r="D51" s="9780"/>
      <c r="E51" s="9781"/>
      <c r="F51" s="9782"/>
      <c r="G51" s="9783"/>
      <c r="H51" s="9784"/>
      <c r="I51" s="9785"/>
      <c r="J51" s="9786"/>
      <c r="K51" s="9787"/>
    </row>
    <row r="52" ht="22.5" customHeight="1">
      <c r="A52" s="9788" t="s">
        <v>438</v>
      </c>
      <c r="B52" s="9789" t="s">
        <v>422</v>
      </c>
      <c r="C52" s="9790" t="s">
        <v>84</v>
      </c>
      <c r="D52" s="4362">
        <v>91799801.6</v>
      </c>
      <c r="E52" s="9791"/>
      <c r="F52" s="9792"/>
      <c r="G52" s="9793"/>
      <c r="H52" s="9794"/>
      <c r="I52" s="9795"/>
      <c r="J52" s="9796"/>
      <c r="K52" s="9797"/>
    </row>
    <row r="53" ht="22.5" customHeight="1">
      <c r="A53" s="9798"/>
      <c r="B53" s="9799"/>
      <c r="C53" s="9800" t="s">
        <v>26</v>
      </c>
      <c r="D53" s="4362">
        <v>110063381.8</v>
      </c>
      <c r="E53" s="9801"/>
      <c r="F53" s="9802"/>
      <c r="G53" s="9803"/>
      <c r="H53" s="9804"/>
      <c r="I53" s="9805"/>
      <c r="J53" s="9806"/>
      <c r="K53" s="9807"/>
    </row>
    <row r="54" ht="22.5" customHeight="1">
      <c r="A54" s="9808"/>
      <c r="B54" s="9809"/>
      <c r="C54" s="9810" t="s">
        <v>85</v>
      </c>
      <c r="D54" s="4362">
        <f>IF(D52=0,0,D53/D52-1)*100</f>
        <v>19.8950105356219</v>
      </c>
      <c r="E54" s="9811" t="s">
        <v>22</v>
      </c>
      <c r="F54" s="9812">
        <v>5</v>
      </c>
      <c r="G54" s="9813">
        <v>20</v>
      </c>
      <c r="H54" s="9814" t="s">
        <v>23</v>
      </c>
      <c r="I54" s="9815"/>
      <c r="J54" s="9816"/>
      <c r="K54" s="9817"/>
    </row>
    <row r="55" ht="27" customHeight="1">
      <c r="A55" s="9818" t="s">
        <v>86</v>
      </c>
      <c r="B55" s="9819" t="s">
        <v>423</v>
      </c>
      <c r="C55" s="9820" t="s">
        <v>84</v>
      </c>
      <c r="D55" s="4362">
        <v>0</v>
      </c>
      <c r="E55" s="9821"/>
      <c r="F55" s="9822"/>
      <c r="G55" s="9823"/>
      <c r="H55" s="9824"/>
      <c r="I55" s="9825"/>
      <c r="J55" s="9826"/>
      <c r="K55" s="9827"/>
    </row>
    <row r="56" ht="27" customHeight="1">
      <c r="A56" s="9828"/>
      <c r="B56" s="9829"/>
      <c r="C56" s="9830" t="s">
        <v>26</v>
      </c>
      <c r="D56" s="4362">
        <v>546206.85</v>
      </c>
      <c r="E56" s="9831"/>
      <c r="F56" s="9832"/>
      <c r="G56" s="9833"/>
      <c r="H56" s="9834"/>
      <c r="I56" s="9835"/>
      <c r="J56" s="9836"/>
      <c r="K56" s="9837"/>
    </row>
    <row r="57" ht="22.5" customHeight="1">
      <c r="A57" s="9838" t="s">
        <v>439</v>
      </c>
      <c r="B57" s="9839" t="s">
        <v>440</v>
      </c>
      <c r="C57" s="9840" t="s">
        <v>84</v>
      </c>
      <c r="D57" s="4362">
        <v>45466244.37</v>
      </c>
      <c r="E57" s="9841"/>
      <c r="F57" s="9842"/>
      <c r="G57" s="9843"/>
      <c r="H57" s="9844"/>
      <c r="I57" s="9845"/>
      <c r="J57" s="9846"/>
      <c r="K57" s="9847"/>
    </row>
    <row r="58" ht="22.5" customHeight="1">
      <c r="A58" s="9848"/>
      <c r="B58" s="9849"/>
      <c r="C58" s="9850" t="s">
        <v>26</v>
      </c>
      <c r="D58" s="4362">
        <v>37006594.15</v>
      </c>
      <c r="E58" s="9851"/>
      <c r="F58" s="9852"/>
      <c r="G58" s="9853"/>
      <c r="H58" s="9854"/>
      <c r="I58" s="9855"/>
      <c r="J58" s="9856"/>
      <c r="K58" s="9857"/>
    </row>
    <row r="59" ht="22.5" customHeight="1">
      <c r="A59" s="9858"/>
      <c r="B59" s="9859"/>
      <c r="C59" s="9860" t="s">
        <v>85</v>
      </c>
      <c r="D59" s="4362">
        <f>IF(D57=0,0,D58/D57-1)*100</f>
        <v>-18.6064416298742</v>
      </c>
      <c r="E59" s="9861" t="s">
        <v>22</v>
      </c>
      <c r="F59" s="9862">
        <v>0</v>
      </c>
      <c r="G59" s="9863">
        <v>20</v>
      </c>
      <c r="H59" s="9864" t="s">
        <v>229</v>
      </c>
      <c r="I59" s="9865" t="s">
        <v>441</v>
      </c>
      <c r="J59" s="9866"/>
      <c r="K59" s="9867"/>
    </row>
    <row r="60" ht="22.5" customHeight="1">
      <c r="A60" s="9868" t="s">
        <v>365</v>
      </c>
      <c r="B60" s="9869" t="s">
        <v>428</v>
      </c>
      <c r="C60" s="9870" t="s">
        <v>84</v>
      </c>
      <c r="D60" s="4362">
        <v>16849</v>
      </c>
      <c r="E60" s="9871"/>
      <c r="F60" s="9872"/>
      <c r="G60" s="9873"/>
      <c r="H60" s="9874"/>
      <c r="I60" s="9875"/>
      <c r="J60" s="9876"/>
      <c r="K60" s="9877"/>
    </row>
    <row r="61" ht="22.5" customHeight="1">
      <c r="A61" s="9878"/>
      <c r="B61" s="9879"/>
      <c r="C61" s="9880" t="s">
        <v>26</v>
      </c>
      <c r="D61" s="4362">
        <v>16961</v>
      </c>
      <c r="E61" s="9881"/>
      <c r="F61" s="9882"/>
      <c r="G61" s="9883"/>
      <c r="H61" s="9884"/>
      <c r="I61" s="9885"/>
      <c r="J61" s="9886"/>
      <c r="K61" s="9887"/>
    </row>
    <row r="62" ht="22.5" customHeight="1">
      <c r="A62" s="9888"/>
      <c r="B62" s="9889"/>
      <c r="C62" s="9890" t="s">
        <v>85</v>
      </c>
      <c r="D62" s="4362">
        <f>IF(D60=0,0,D61/D60-1)*100</f>
        <v>0.66472787702534</v>
      </c>
      <c r="E62" s="9891" t="s">
        <v>22</v>
      </c>
      <c r="F62" s="9892">
        <v>0</v>
      </c>
      <c r="G62" s="9893">
        <v>10</v>
      </c>
      <c r="H62" s="9894" t="s">
        <v>23</v>
      </c>
      <c r="I62" s="9895"/>
      <c r="J62" s="9896"/>
      <c r="K62" s="9897"/>
    </row>
    <row r="63" ht="22.5" customHeight="1">
      <c r="A63" s="9898" t="s">
        <v>442</v>
      </c>
      <c r="B63" s="9899" t="s">
        <v>430</v>
      </c>
      <c r="C63" s="9900" t="s">
        <v>84</v>
      </c>
      <c r="D63" s="4362">
        <v>11778</v>
      </c>
      <c r="E63" s="9901"/>
      <c r="F63" s="9902"/>
      <c r="G63" s="9903"/>
      <c r="H63" s="9904"/>
      <c r="I63" s="9905"/>
      <c r="J63" s="9906"/>
      <c r="K63" s="9907"/>
    </row>
    <row r="64" ht="22.5" customHeight="1">
      <c r="A64" s="9908"/>
      <c r="B64" s="9909"/>
      <c r="C64" s="9910" t="s">
        <v>26</v>
      </c>
      <c r="D64" s="4362">
        <v>11800</v>
      </c>
      <c r="E64" s="9911"/>
      <c r="F64" s="9912"/>
      <c r="G64" s="9913"/>
      <c r="H64" s="9914"/>
      <c r="I64" s="9915"/>
      <c r="J64" s="9916"/>
      <c r="K64" s="9917"/>
    </row>
    <row r="65" ht="22.5" customHeight="1">
      <c r="A65" s="9918"/>
      <c r="B65" s="9919"/>
      <c r="C65" s="9920" t="s">
        <v>85</v>
      </c>
      <c r="D65" s="4362">
        <f>IF(D63=0,0,D64/D63-1)*100</f>
        <v>0.186788928510784</v>
      </c>
      <c r="E65" s="9921" t="s">
        <v>22</v>
      </c>
      <c r="F65" s="9922">
        <v>0</v>
      </c>
      <c r="G65" s="9923">
        <v>10</v>
      </c>
      <c r="H65" s="9924" t="s">
        <v>23</v>
      </c>
      <c r="I65" s="9925"/>
      <c r="J65" s="9926"/>
      <c r="K65" s="9927"/>
    </row>
    <row r="66" ht="22.5" customHeight="1">
      <c r="A66" s="9928" t="s">
        <v>443</v>
      </c>
      <c r="B66" s="9929" t="s">
        <v>444</v>
      </c>
      <c r="C66" s="9930" t="s">
        <v>84</v>
      </c>
      <c r="D66" s="9931">
        <v>0</v>
      </c>
      <c r="E66" s="9932"/>
      <c r="F66" s="9933"/>
      <c r="G66" s="9934"/>
      <c r="H66" s="9935"/>
      <c r="I66" s="9936"/>
      <c r="J66" s="9937"/>
      <c r="K66" s="9938"/>
    </row>
    <row r="67" ht="22.5" customHeight="1">
      <c r="A67" s="9939"/>
      <c r="B67" s="9940"/>
      <c r="C67" s="9941" t="s">
        <v>26</v>
      </c>
      <c r="D67" s="9942">
        <v>0</v>
      </c>
      <c r="E67" s="9943"/>
      <c r="F67" s="9944"/>
      <c r="G67" s="9945"/>
      <c r="H67" s="9946"/>
      <c r="I67" s="9947"/>
      <c r="J67" s="9948"/>
      <c r="K67" s="9949"/>
    </row>
    <row r="68" ht="22.5" customHeight="1">
      <c r="A68" s="9950"/>
      <c r="B68" s="9951"/>
      <c r="C68" s="9952" t="s">
        <v>85</v>
      </c>
      <c r="D68" s="9953">
        <f>IF(D66=0,0,D67/D66-1)*100</f>
        <v>0</v>
      </c>
      <c r="E68" s="9954" t="s">
        <v>22</v>
      </c>
      <c r="F68" s="9955">
        <v>0</v>
      </c>
      <c r="G68" s="9956">
        <v>10</v>
      </c>
      <c r="H68" s="9957" t="s">
        <v>23</v>
      </c>
      <c r="I68" s="9958"/>
      <c r="J68" s="9959"/>
      <c r="K68" s="9960"/>
    </row>
    <row r="69" ht="22.5" customHeight="1">
      <c r="A69" s="9961" t="s">
        <v>445</v>
      </c>
      <c r="B69" s="9962" t="s">
        <v>432</v>
      </c>
      <c r="C69" s="9963" t="s">
        <v>84</v>
      </c>
      <c r="D69" s="4362">
        <v>5071</v>
      </c>
      <c r="E69" s="9964"/>
      <c r="F69" s="9965"/>
      <c r="G69" s="9966"/>
      <c r="H69" s="9967"/>
      <c r="I69" s="9968"/>
      <c r="J69" s="9969"/>
      <c r="K69" s="9970"/>
    </row>
    <row r="70" ht="22.5" customHeight="1">
      <c r="A70" s="9971"/>
      <c r="B70" s="9972"/>
      <c r="C70" s="9973" t="s">
        <v>26</v>
      </c>
      <c r="D70" s="4362">
        <v>5161</v>
      </c>
      <c r="E70" s="9974"/>
      <c r="F70" s="9975"/>
      <c r="G70" s="9976"/>
      <c r="H70" s="9977"/>
      <c r="I70" s="9978"/>
      <c r="J70" s="9979"/>
      <c r="K70" s="9980"/>
    </row>
    <row r="71" ht="22.5" customHeight="1">
      <c r="A71" s="9981"/>
      <c r="B71" s="9982"/>
      <c r="C71" s="9983" t="s">
        <v>85</v>
      </c>
      <c r="D71" s="4362">
        <f>IF(D69=0,0,D70/D69-1)*100</f>
        <v>1.77479787024255</v>
      </c>
      <c r="E71" s="9984" t="s">
        <v>22</v>
      </c>
      <c r="F71" s="9985">
        <v>0</v>
      </c>
      <c r="G71" s="9986">
        <v>10</v>
      </c>
      <c r="H71" s="9987" t="s">
        <v>23</v>
      </c>
      <c r="I71" s="9988"/>
      <c r="J71" s="9989"/>
      <c r="K71" s="9990"/>
    </row>
    <row r="72" ht="22.5" customHeight="1">
      <c r="A72" s="9991" t="s">
        <v>367</v>
      </c>
      <c r="B72" s="9992" t="s">
        <v>446</v>
      </c>
      <c r="C72" s="9993" t="s">
        <v>84</v>
      </c>
      <c r="D72" s="4362">
        <v>11778</v>
      </c>
      <c r="E72" s="9994"/>
      <c r="F72" s="9995"/>
      <c r="G72" s="9996"/>
      <c r="H72" s="9997"/>
      <c r="I72" s="9998"/>
      <c r="J72" s="9999"/>
      <c r="K72" s="10000"/>
    </row>
    <row r="73" ht="22.5" customHeight="1">
      <c r="A73" s="10001"/>
      <c r="B73" s="10002"/>
      <c r="C73" s="10003" t="s">
        <v>26</v>
      </c>
      <c r="D73" s="4362">
        <v>11780</v>
      </c>
      <c r="E73" s="10004"/>
      <c r="F73" s="10005"/>
      <c r="G73" s="10006"/>
      <c r="H73" s="10007"/>
      <c r="I73" s="10008"/>
      <c r="J73" s="10009"/>
      <c r="K73" s="10010"/>
    </row>
    <row r="74" ht="22.5" customHeight="1">
      <c r="A74" s="10011"/>
      <c r="B74" s="10012"/>
      <c r="C74" s="10013" t="s">
        <v>85</v>
      </c>
      <c r="D74" s="4362">
        <f>IF(D72=0,0,D73/D72-1)*100</f>
        <v>0.0169808116827985</v>
      </c>
      <c r="E74" s="10014" t="s">
        <v>22</v>
      </c>
      <c r="F74" s="10015">
        <v>0</v>
      </c>
      <c r="G74" s="10016">
        <v>10</v>
      </c>
      <c r="H74" s="10017" t="s">
        <v>23</v>
      </c>
      <c r="I74" s="10018"/>
      <c r="J74" s="10019"/>
      <c r="K74" s="10020"/>
    </row>
    <row r="75" ht="22.5" customHeight="1">
      <c r="A75" s="10021" t="s">
        <v>447</v>
      </c>
      <c r="B75" s="10022" t="s">
        <v>448</v>
      </c>
      <c r="C75" s="10023" t="s">
        <v>84</v>
      </c>
      <c r="D75" s="4808">
        <v>0</v>
      </c>
      <c r="E75" s="10024"/>
      <c r="F75" s="10025"/>
      <c r="G75" s="10026"/>
      <c r="H75" s="10027"/>
      <c r="I75" s="10028"/>
      <c r="J75" s="10029"/>
      <c r="K75" s="10030"/>
    </row>
    <row r="76" ht="22.5" customHeight="1">
      <c r="A76" s="10031"/>
      <c r="B76" s="10032"/>
      <c r="C76" s="10033" t="s">
        <v>26</v>
      </c>
      <c r="D76" s="4808">
        <v>0</v>
      </c>
      <c r="E76" s="10034"/>
      <c r="F76" s="10035"/>
      <c r="G76" s="10036"/>
      <c r="H76" s="10037"/>
      <c r="I76" s="10038"/>
      <c r="J76" s="10039"/>
      <c r="K76" s="10040"/>
    </row>
    <row r="77" ht="22.5" customHeight="1">
      <c r="A77" s="10041"/>
      <c r="B77" s="10042"/>
      <c r="C77" s="10043" t="s">
        <v>85</v>
      </c>
      <c r="D77" s="5080">
        <f>IF(D75=0,0,D76/D75-1)*100</f>
        <v>0</v>
      </c>
      <c r="E77" s="10044" t="s">
        <v>22</v>
      </c>
      <c r="F77" s="10045">
        <v>0</v>
      </c>
      <c r="G77" s="10046">
        <v>10</v>
      </c>
      <c r="H77" s="10047" t="s">
        <v>23</v>
      </c>
      <c r="I77" s="10048"/>
      <c r="J77" s="10049"/>
      <c r="K77" s="10050"/>
    </row>
    <row r="78" ht="22.5" customHeight="1">
      <c r="A78" s="10051" t="s">
        <v>368</v>
      </c>
      <c r="B78" s="10052" t="s">
        <v>434</v>
      </c>
      <c r="C78" s="10053" t="s">
        <v>84</v>
      </c>
      <c r="D78" s="5091">
        <v>853013005</v>
      </c>
      <c r="E78" s="10054"/>
      <c r="F78" s="10055"/>
      <c r="G78" s="10056"/>
      <c r="H78" s="10057"/>
      <c r="I78" s="10058"/>
      <c r="J78" s="10059"/>
      <c r="K78" s="10060"/>
    </row>
    <row r="79" ht="22.5" customHeight="1">
      <c r="A79" s="10061"/>
      <c r="B79" s="10062"/>
      <c r="C79" s="10063" t="s">
        <v>26</v>
      </c>
      <c r="D79" s="4362">
        <v>950311296</v>
      </c>
      <c r="E79" s="10064"/>
      <c r="F79" s="10065"/>
      <c r="G79" s="10066"/>
      <c r="H79" s="10067"/>
      <c r="I79" s="10068"/>
      <c r="J79" s="10069"/>
      <c r="K79" s="10070"/>
    </row>
    <row r="80" ht="22.5" customHeight="1">
      <c r="A80" s="10071"/>
      <c r="B80" s="10072"/>
      <c r="C80" s="10073" t="s">
        <v>85</v>
      </c>
      <c r="D80" s="4362">
        <f>IF(D78=0,0,D79/D78-1)*100</f>
        <v>11.4064252748409</v>
      </c>
      <c r="E80" s="10074" t="s">
        <v>22</v>
      </c>
      <c r="F80" s="10075">
        <v>5</v>
      </c>
      <c r="G80" s="10076">
        <v>20</v>
      </c>
      <c r="H80" s="10077" t="s">
        <v>23</v>
      </c>
      <c r="I80" s="10078"/>
      <c r="J80" s="10079"/>
      <c r="K80" s="10080"/>
    </row>
    <row r="81" ht="22.5" customHeight="1">
      <c r="A81" s="10081" t="s">
        <v>449</v>
      </c>
      <c r="B81" s="10082" t="s">
        <v>436</v>
      </c>
      <c r="C81" s="10083" t="s">
        <v>84</v>
      </c>
      <c r="D81" s="4362">
        <v>0</v>
      </c>
      <c r="E81" s="10084"/>
      <c r="F81" s="10085"/>
      <c r="G81" s="10086"/>
      <c r="H81" s="10087"/>
      <c r="I81" s="10088"/>
      <c r="J81" s="10089"/>
      <c r="K81" s="10090"/>
    </row>
    <row r="82" ht="22.5" customHeight="1">
      <c r="A82" s="10091"/>
      <c r="B82" s="10092"/>
      <c r="C82" s="10093" t="s">
        <v>26</v>
      </c>
      <c r="D82" s="4362">
        <v>0</v>
      </c>
      <c r="E82" s="10094"/>
      <c r="F82" s="10095"/>
      <c r="G82" s="10096"/>
      <c r="H82" s="10097"/>
      <c r="I82" s="10098"/>
      <c r="J82" s="10099"/>
      <c r="K82" s="10100"/>
    </row>
    <row r="83" ht="22.5" customHeight="1">
      <c r="A83" s="10101"/>
      <c r="B83" s="10102"/>
      <c r="C83" s="10103" t="s">
        <v>85</v>
      </c>
      <c r="D83" s="5080">
        <f>IF(D81=0,0,D82/D81-1)*100</f>
        <v>0</v>
      </c>
      <c r="E83" s="10104" t="s">
        <v>22</v>
      </c>
      <c r="F83" s="10105">
        <v>5</v>
      </c>
      <c r="G83" s="10106">
        <v>20</v>
      </c>
      <c r="H83" s="10107" t="s">
        <v>229</v>
      </c>
      <c r="I83" s="10108" t="s">
        <v>450</v>
      </c>
      <c r="J83" s="10109"/>
      <c r="K83" s="10110"/>
    </row>
    <row r="84" ht="22.5" customHeight="1">
      <c r="A84" s="10111"/>
      <c r="B84" s="10112"/>
      <c r="C84" s="10113"/>
      <c r="D84" s="10114"/>
      <c r="E84" s="10115"/>
      <c r="F84" s="10116"/>
      <c r="G84" s="10117"/>
      <c r="H84" s="10118"/>
      <c r="I84" s="10119"/>
      <c r="J84" s="10120"/>
      <c r="K84" s="10121"/>
    </row>
  </sheetData>
  <mergeCells>
    <mergeCell ref="A1:K1"/>
    <mergeCell ref="A2:K2"/>
    <mergeCell ref="A4:A5"/>
    <mergeCell ref="B4:B5"/>
    <mergeCell ref="C4:C5"/>
    <mergeCell ref="D4:D5"/>
    <mergeCell ref="E4:E5"/>
    <mergeCell ref="F4:G4"/>
    <mergeCell ref="H4:H5"/>
    <mergeCell ref="I4:I5"/>
    <mergeCell ref="J4:J5"/>
    <mergeCell ref="K4:K5"/>
    <mergeCell ref="A6:I6"/>
    <mergeCell ref="A7:A9"/>
    <mergeCell ref="B7:B9"/>
    <mergeCell ref="A10:A12"/>
    <mergeCell ref="B10:B12"/>
    <mergeCell ref="A13:I13"/>
    <mergeCell ref="A14:A16"/>
    <mergeCell ref="B14:B16"/>
    <mergeCell ref="A17:A19"/>
    <mergeCell ref="B17:B19"/>
    <mergeCell ref="A20:A22"/>
    <mergeCell ref="B20:B22"/>
    <mergeCell ref="A23:I23"/>
    <mergeCell ref="A24:A26"/>
    <mergeCell ref="B24:B26"/>
    <mergeCell ref="A27:A29"/>
    <mergeCell ref="B27:B29"/>
    <mergeCell ref="A30:A32"/>
    <mergeCell ref="B30:B32"/>
    <mergeCell ref="A33:A35"/>
    <mergeCell ref="B33:B35"/>
    <mergeCell ref="A36:A38"/>
    <mergeCell ref="B36:B38"/>
    <mergeCell ref="A39:A41"/>
    <mergeCell ref="B39:B41"/>
    <mergeCell ref="A42:A44"/>
    <mergeCell ref="B42:B44"/>
    <mergeCell ref="A45:A47"/>
    <mergeCell ref="B45:B47"/>
    <mergeCell ref="A48:A50"/>
    <mergeCell ref="B48:B50"/>
    <mergeCell ref="A51:I51"/>
    <mergeCell ref="A52:A54"/>
    <mergeCell ref="B52:B54"/>
    <mergeCell ref="A55:A56"/>
    <mergeCell ref="B55:B56"/>
    <mergeCell ref="A57:A59"/>
    <mergeCell ref="B57:B59"/>
    <mergeCell ref="A60:A62"/>
    <mergeCell ref="B60:B62"/>
    <mergeCell ref="A63:A65"/>
    <mergeCell ref="B63:B65"/>
    <mergeCell ref="A66:A68"/>
    <mergeCell ref="B66:B68"/>
    <mergeCell ref="A69:A71"/>
    <mergeCell ref="B69:B71"/>
    <mergeCell ref="A72:A74"/>
    <mergeCell ref="B72:B74"/>
    <mergeCell ref="A75:A77"/>
    <mergeCell ref="B75:B77"/>
    <mergeCell ref="A78:A80"/>
    <mergeCell ref="B78:B80"/>
    <mergeCell ref="A81:A83"/>
    <mergeCell ref="B81:B83"/>
    <mergeCell ref="A84:I84"/>
  </mergeCells>
  <pageMargins left="1.18110236220472" right="1.18110236220472" top="1.18110236220472" bottom="1.18110236220472" header="0.51181" footer="0.51181"/>
  <pageSetup paperSize="9" pageOrder="overThenDown" orientation="portrait" errors="blank"/>
</worksheet>
</file>

<file path=xl/worksheets/sheet8.xml><?xml version="1.0" encoding="utf-8"?>
<worksheet xmlns="http://schemas.openxmlformats.org/spreadsheetml/2006/main" xmlns:r="http://schemas.openxmlformats.org/officeDocument/2006/relationships">
  <dimension ref="A1:K228"/>
  <sheetViews>
    <sheetView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3.4156862745098" style="16"/>
    <col min="3" max="3" width="22.8" style="16"/>
    <col min="4" max="4" width="22.8" style="16"/>
    <col min="5" max="5" width="5.73333333333333" style="16"/>
    <col min="6" max="6" width="10.3254901960784" style="16"/>
    <col min="7" max="7" width="10.8980392156863" style="16"/>
    <col min="8" max="8" width="7.02745098039216" style="16"/>
    <col min="9" max="9" width="30.4039215686274" style="16"/>
    <col min="10" max="10" width="30.4039215686274" style="16"/>
    <col min="11" max="11" width="30.4039215686274" style="16"/>
  </cols>
  <sheetData>
    <row r="1" ht="38.25" customHeight="1">
      <c r="A1" s="10122" t="s">
        <v>451</v>
      </c>
      <c r="B1" s="10123"/>
      <c r="C1" s="10124"/>
      <c r="D1" s="10125"/>
      <c r="E1" s="10126"/>
      <c r="F1" s="10127"/>
      <c r="G1" s="10128"/>
      <c r="H1" s="10129"/>
      <c r="I1" s="10130"/>
      <c r="J1" s="10131"/>
      <c r="K1" s="10132"/>
    </row>
    <row r="2" ht="16.5" customHeight="1">
      <c r="A2" s="10133"/>
      <c r="B2" s="10134"/>
      <c r="C2" s="10135"/>
      <c r="D2" s="10136"/>
      <c r="E2" s="10137"/>
      <c r="F2" s="10138"/>
      <c r="G2" s="10139"/>
      <c r="H2" s="10140"/>
      <c r="I2" s="10141"/>
      <c r="J2" s="10142"/>
      <c r="K2" s="10143" t="s">
        <v>452</v>
      </c>
    </row>
    <row r="3" ht="12.75" customHeight="1">
      <c r="A3" s="10144" t="s">
        <v>2</v>
      </c>
      <c r="B3" s="10145"/>
      <c r="C3" s="10146"/>
      <c r="D3" s="10147"/>
      <c r="E3" s="10148"/>
      <c r="F3" s="10149"/>
      <c r="G3" s="10150"/>
      <c r="H3" s="10151"/>
      <c r="I3" s="10152"/>
      <c r="J3" s="10153"/>
      <c r="K3" s="10154" t="s">
        <v>102</v>
      </c>
    </row>
    <row r="4" ht="16.5" customHeight="1">
      <c r="A4" s="10155" t="s">
        <v>4</v>
      </c>
      <c r="B4" s="10156" t="s">
        <v>5</v>
      </c>
      <c r="C4" s="10157" t="s">
        <v>6</v>
      </c>
      <c r="D4" s="10158" t="s">
        <v>7</v>
      </c>
      <c r="E4" s="10159" t="s">
        <v>8</v>
      </c>
      <c r="F4" s="10160" t="s">
        <v>9</v>
      </c>
      <c r="G4" s="10161"/>
      <c r="H4" s="10162" t="s">
        <v>10</v>
      </c>
      <c r="I4" s="10163" t="s">
        <v>11</v>
      </c>
      <c r="J4" s="10164" t="s">
        <v>12</v>
      </c>
      <c r="K4" s="10165" t="s">
        <v>13</v>
      </c>
    </row>
    <row r="5" ht="16.5" customHeight="1">
      <c r="A5" s="10166"/>
      <c r="B5" s="10167"/>
      <c r="C5" s="10168"/>
      <c r="D5" s="10169"/>
      <c r="E5" s="10170"/>
      <c r="F5" s="10171" t="s">
        <v>14</v>
      </c>
      <c r="G5" s="10172" t="s">
        <v>15</v>
      </c>
      <c r="H5" s="10173"/>
      <c r="I5" s="10174"/>
      <c r="J5" s="10175"/>
      <c r="K5" s="10176"/>
    </row>
    <row r="6" ht="24" customHeight="1">
      <c r="A6" s="10177" t="s">
        <v>276</v>
      </c>
      <c r="B6" s="10178"/>
      <c r="C6" s="10179"/>
      <c r="D6" s="10180"/>
      <c r="E6" s="10181"/>
      <c r="F6" s="10182"/>
      <c r="G6" s="10183"/>
      <c r="H6" s="10184"/>
      <c r="I6" s="10185"/>
      <c r="J6" s="10186"/>
      <c r="K6" s="10187"/>
    </row>
    <row r="7" ht="24" customHeight="1">
      <c r="A7" s="10188" t="s">
        <v>453</v>
      </c>
      <c r="B7" s="10189" t="s">
        <v>105</v>
      </c>
      <c r="C7" s="10190" t="s">
        <v>26</v>
      </c>
      <c r="D7" s="4362">
        <v>111272497.75</v>
      </c>
      <c r="E7" s="10191"/>
      <c r="F7" s="10192"/>
      <c r="G7" s="10193"/>
      <c r="H7" s="10194"/>
      <c r="I7" s="10195"/>
      <c r="J7" s="10196"/>
      <c r="K7" s="10197"/>
    </row>
    <row r="8" ht="24" customHeight="1">
      <c r="A8" s="10198"/>
      <c r="B8" s="10199"/>
      <c r="C8" s="10200" t="s">
        <v>106</v>
      </c>
      <c r="D8" s="4362">
        <v>118808812.24</v>
      </c>
      <c r="E8" s="10201"/>
      <c r="F8" s="10202"/>
      <c r="G8" s="10203"/>
      <c r="H8" s="10204"/>
      <c r="I8" s="10205"/>
      <c r="J8" s="10206"/>
      <c r="K8" s="10207"/>
    </row>
    <row r="9" ht="24" customHeight="1">
      <c r="A9" s="10208"/>
      <c r="B9" s="10209"/>
      <c r="C9" s="10210" t="s">
        <v>107</v>
      </c>
      <c r="D9" s="4362">
        <f>D8-D7</f>
        <v>7536314.48999999</v>
      </c>
      <c r="E9" s="10211"/>
      <c r="F9" s="10212"/>
      <c r="G9" s="10213"/>
      <c r="H9" s="10214"/>
      <c r="I9" s="10215"/>
      <c r="J9" s="10216"/>
      <c r="K9" s="10217"/>
    </row>
    <row r="10" ht="24" customHeight="1">
      <c r="A10" s="10218"/>
      <c r="B10" s="10219"/>
      <c r="C10" s="10220" t="s">
        <v>108</v>
      </c>
      <c r="D10" s="4362">
        <f>IF(D7=0,0,D8/D7-1)*100</f>
        <v>6.77284561988722</v>
      </c>
      <c r="E10" s="10221" t="s">
        <v>22</v>
      </c>
      <c r="F10" s="10222">
        <v>5</v>
      </c>
      <c r="G10" s="10223">
        <v>20</v>
      </c>
      <c r="H10" s="10224" t="s">
        <v>23</v>
      </c>
      <c r="I10" s="10225"/>
      <c r="J10" s="10226"/>
      <c r="K10" s="10227"/>
    </row>
    <row r="11" ht="24" customHeight="1">
      <c r="A11" s="10228" t="s">
        <v>454</v>
      </c>
      <c r="B11" s="10229" t="s">
        <v>422</v>
      </c>
      <c r="C11" s="10230" t="s">
        <v>26</v>
      </c>
      <c r="D11" s="4362">
        <v>110063381.8</v>
      </c>
      <c r="E11" s="10231"/>
      <c r="F11" s="10232"/>
      <c r="G11" s="10233"/>
      <c r="H11" s="10234"/>
      <c r="I11" s="10235"/>
      <c r="J11" s="10236"/>
      <c r="K11" s="10237"/>
    </row>
    <row r="12" ht="24" customHeight="1">
      <c r="A12" s="10238"/>
      <c r="B12" s="10239"/>
      <c r="C12" s="10240" t="s">
        <v>106</v>
      </c>
      <c r="D12" s="4362">
        <v>117566550.88</v>
      </c>
      <c r="E12" s="10241"/>
      <c r="F12" s="10242"/>
      <c r="G12" s="10243"/>
      <c r="H12" s="10244"/>
      <c r="I12" s="10245"/>
      <c r="J12" s="10246"/>
      <c r="K12" s="10247"/>
    </row>
    <row r="13" ht="24" customHeight="1">
      <c r="A13" s="10248"/>
      <c r="B13" s="10249"/>
      <c r="C13" s="10250" t="s">
        <v>107</v>
      </c>
      <c r="D13" s="4362">
        <f>D12-D11</f>
        <v>7503169.08</v>
      </c>
      <c r="E13" s="10251"/>
      <c r="F13" s="10252"/>
      <c r="G13" s="10253"/>
      <c r="H13" s="10254"/>
      <c r="I13" s="10255"/>
      <c r="J13" s="10256"/>
      <c r="K13" s="10257"/>
    </row>
    <row r="14" ht="24" customHeight="1">
      <c r="A14" s="10258"/>
      <c r="B14" s="10259"/>
      <c r="C14" s="10260" t="s">
        <v>108</v>
      </c>
      <c r="D14" s="4362">
        <f>IF(D11=0,0,D12/D11-1)*100</f>
        <v>6.81713477933494</v>
      </c>
      <c r="E14" s="10261" t="s">
        <v>22</v>
      </c>
      <c r="F14" s="10262">
        <v>5</v>
      </c>
      <c r="G14" s="10263">
        <v>20</v>
      </c>
      <c r="H14" s="10264" t="s">
        <v>23</v>
      </c>
      <c r="I14" s="10265"/>
      <c r="J14" s="10266"/>
      <c r="K14" s="10267"/>
    </row>
    <row r="15" ht="24" customHeight="1">
      <c r="A15" s="10268" t="s">
        <v>110</v>
      </c>
      <c r="B15" s="10269" t="s">
        <v>455</v>
      </c>
      <c r="C15" s="10270" t="s">
        <v>26</v>
      </c>
      <c r="D15" s="4362">
        <v>110209951.8</v>
      </c>
      <c r="E15" s="10271"/>
      <c r="F15" s="10272"/>
      <c r="G15" s="10273"/>
      <c r="H15" s="10274"/>
      <c r="I15" s="10275"/>
      <c r="J15" s="10276"/>
      <c r="K15" s="10277"/>
    </row>
    <row r="16" ht="24" customHeight="1">
      <c r="A16" s="10278"/>
      <c r="B16" s="10279"/>
      <c r="C16" s="10280" t="s">
        <v>106</v>
      </c>
      <c r="D16" s="4362">
        <v>117695939.88</v>
      </c>
      <c r="E16" s="10281"/>
      <c r="F16" s="10282"/>
      <c r="G16" s="10283"/>
      <c r="H16" s="10284"/>
      <c r="I16" s="10285"/>
      <c r="J16" s="10286"/>
      <c r="K16" s="10287"/>
    </row>
    <row r="17" ht="24" customHeight="1">
      <c r="A17" s="10288"/>
      <c r="B17" s="10289"/>
      <c r="C17" s="10290" t="s">
        <v>107</v>
      </c>
      <c r="D17" s="4362">
        <f>D16-D15</f>
        <v>7485988.08</v>
      </c>
      <c r="E17" s="10291"/>
      <c r="F17" s="10292"/>
      <c r="G17" s="10293"/>
      <c r="H17" s="10294"/>
      <c r="I17" s="10295"/>
      <c r="J17" s="10296"/>
      <c r="K17" s="10297"/>
    </row>
    <row r="18" ht="24" customHeight="1">
      <c r="A18" s="10298"/>
      <c r="B18" s="10299"/>
      <c r="C18" s="10300" t="s">
        <v>108</v>
      </c>
      <c r="D18" s="4362">
        <f>IF(D15=0,0,D16/D15-1)*100</f>
        <v>6.79247922509298</v>
      </c>
      <c r="E18" s="10301" t="s">
        <v>22</v>
      </c>
      <c r="F18" s="10302">
        <v>5</v>
      </c>
      <c r="G18" s="10303">
        <v>20</v>
      </c>
      <c r="H18" s="10304" t="s">
        <v>23</v>
      </c>
      <c r="I18" s="10305"/>
      <c r="J18" s="10306"/>
      <c r="K18" s="10307"/>
    </row>
    <row r="19" ht="24" customHeight="1">
      <c r="A19" s="10308" t="s">
        <v>112</v>
      </c>
      <c r="B19" s="10309" t="s">
        <v>456</v>
      </c>
      <c r="C19" s="10310" t="s">
        <v>26</v>
      </c>
      <c r="D19" s="4362">
        <v>110037581.8</v>
      </c>
      <c r="E19" s="10311"/>
      <c r="F19" s="10312"/>
      <c r="G19" s="10313"/>
      <c r="H19" s="10314"/>
      <c r="I19" s="10315"/>
      <c r="J19" s="10316"/>
      <c r="K19" s="10317"/>
    </row>
    <row r="20" ht="24" customHeight="1">
      <c r="A20" s="10318"/>
      <c r="B20" s="10319"/>
      <c r="C20" s="10320" t="s">
        <v>106</v>
      </c>
      <c r="D20" s="4362">
        <v>117514950.88</v>
      </c>
      <c r="E20" s="10321"/>
      <c r="F20" s="10322"/>
      <c r="G20" s="10323"/>
      <c r="H20" s="10324"/>
      <c r="I20" s="10325"/>
      <c r="J20" s="10326"/>
      <c r="K20" s="10327"/>
    </row>
    <row r="21" ht="24" customHeight="1">
      <c r="A21" s="10328"/>
      <c r="B21" s="10329"/>
      <c r="C21" s="10330" t="s">
        <v>107</v>
      </c>
      <c r="D21" s="4362">
        <f>D20-D19</f>
        <v>7477369.08</v>
      </c>
      <c r="E21" s="10331"/>
      <c r="F21" s="10332"/>
      <c r="G21" s="10333"/>
      <c r="H21" s="10334"/>
      <c r="I21" s="10335"/>
      <c r="J21" s="10336"/>
      <c r="K21" s="10337"/>
    </row>
    <row r="22" ht="24" customHeight="1">
      <c r="A22" s="10338"/>
      <c r="B22" s="10339"/>
      <c r="C22" s="10340" t="s">
        <v>108</v>
      </c>
      <c r="D22" s="4362">
        <f>IF(D19=0,0,D20/D19-1)*100</f>
        <v>6.79528662633697</v>
      </c>
      <c r="E22" s="10341" t="s">
        <v>22</v>
      </c>
      <c r="F22" s="10342">
        <v>5</v>
      </c>
      <c r="G22" s="10343">
        <v>20</v>
      </c>
      <c r="H22" s="10344" t="s">
        <v>23</v>
      </c>
      <c r="I22" s="10345"/>
      <c r="J22" s="10346"/>
      <c r="K22" s="10347"/>
    </row>
    <row r="23" ht="24" customHeight="1">
      <c r="A23" s="10348" t="s">
        <v>114</v>
      </c>
      <c r="B23" s="10349" t="s">
        <v>457</v>
      </c>
      <c r="C23" s="10350" t="s">
        <v>26</v>
      </c>
      <c r="D23" s="4362">
        <v>0</v>
      </c>
      <c r="E23" s="10351"/>
      <c r="F23" s="10352"/>
      <c r="G23" s="10353"/>
      <c r="H23" s="10354"/>
      <c r="I23" s="10355"/>
      <c r="J23" s="10356"/>
      <c r="K23" s="10357"/>
    </row>
    <row r="24" ht="24" customHeight="1">
      <c r="A24" s="10358"/>
      <c r="B24" s="10359"/>
      <c r="C24" s="10360" t="s">
        <v>106</v>
      </c>
      <c r="D24" s="4362">
        <v>0</v>
      </c>
      <c r="E24" s="10361"/>
      <c r="F24" s="10362"/>
      <c r="G24" s="10363"/>
      <c r="H24" s="10364"/>
      <c r="I24" s="10365"/>
      <c r="J24" s="10366"/>
      <c r="K24" s="10367"/>
    </row>
    <row r="25" ht="24" customHeight="1">
      <c r="A25" s="10368"/>
      <c r="B25" s="10369"/>
      <c r="C25" s="10370" t="s">
        <v>107</v>
      </c>
      <c r="D25" s="4362">
        <f>D24-D23</f>
        <v>0</v>
      </c>
      <c r="E25" s="10371"/>
      <c r="F25" s="10372"/>
      <c r="G25" s="10373"/>
      <c r="H25" s="10374"/>
      <c r="I25" s="10375"/>
      <c r="J25" s="10376"/>
      <c r="K25" s="10377"/>
    </row>
    <row r="26" ht="24" customHeight="1">
      <c r="A26" s="10378"/>
      <c r="B26" s="10379"/>
      <c r="C26" s="10380" t="s">
        <v>108</v>
      </c>
      <c r="D26" s="4362">
        <f>IF(D23=0,0,D24/D23-1)*100</f>
        <v>0</v>
      </c>
      <c r="E26" s="10381"/>
      <c r="F26" s="10382"/>
      <c r="G26" s="10383"/>
      <c r="H26" s="10384"/>
      <c r="I26" s="10385"/>
      <c r="J26" s="10386"/>
      <c r="K26" s="10387"/>
    </row>
    <row r="27" ht="24" customHeight="1">
      <c r="A27" s="10388" t="s">
        <v>118</v>
      </c>
      <c r="B27" s="10389" t="s">
        <v>458</v>
      </c>
      <c r="C27" s="10390" t="s">
        <v>26</v>
      </c>
      <c r="D27" s="4362">
        <v>0</v>
      </c>
      <c r="E27" s="10391"/>
      <c r="F27" s="10392"/>
      <c r="G27" s="10393"/>
      <c r="H27" s="10394"/>
      <c r="I27" s="10395"/>
      <c r="J27" s="10396"/>
      <c r="K27" s="10397"/>
    </row>
    <row r="28" ht="24" customHeight="1">
      <c r="A28" s="10398"/>
      <c r="B28" s="10399"/>
      <c r="C28" s="10400" t="s">
        <v>106</v>
      </c>
      <c r="D28" s="4362">
        <v>0</v>
      </c>
      <c r="E28" s="10401"/>
      <c r="F28" s="10402"/>
      <c r="G28" s="10403"/>
      <c r="H28" s="10404"/>
      <c r="I28" s="10405"/>
      <c r="J28" s="10406"/>
      <c r="K28" s="10407"/>
    </row>
    <row r="29" ht="24" customHeight="1">
      <c r="A29" s="10408"/>
      <c r="B29" s="10409"/>
      <c r="C29" s="10410" t="s">
        <v>107</v>
      </c>
      <c r="D29" s="4362">
        <f>D28-D27</f>
        <v>0</v>
      </c>
      <c r="E29" s="10411"/>
      <c r="F29" s="10412"/>
      <c r="G29" s="10413"/>
      <c r="H29" s="10414"/>
      <c r="I29" s="10415"/>
      <c r="J29" s="10416"/>
      <c r="K29" s="10417"/>
    </row>
    <row r="30" ht="24" customHeight="1">
      <c r="A30" s="10418"/>
      <c r="B30" s="10419"/>
      <c r="C30" s="10420" t="s">
        <v>108</v>
      </c>
      <c r="D30" s="4362">
        <f>IF(D27=0,0,D28/D27-1)*100</f>
        <v>0</v>
      </c>
      <c r="E30" s="10421"/>
      <c r="F30" s="10422"/>
      <c r="G30" s="10423"/>
      <c r="H30" s="10424"/>
      <c r="I30" s="10425"/>
      <c r="J30" s="10426"/>
      <c r="K30" s="10427"/>
    </row>
    <row r="31" ht="24" customHeight="1">
      <c r="A31" s="10428" t="s">
        <v>134</v>
      </c>
      <c r="B31" s="10429" t="s">
        <v>423</v>
      </c>
      <c r="C31" s="10430" t="s">
        <v>26</v>
      </c>
      <c r="D31" s="4362">
        <v>546206.85</v>
      </c>
      <c r="E31" s="10431"/>
      <c r="F31" s="10432"/>
      <c r="G31" s="10433"/>
      <c r="H31" s="10434"/>
      <c r="I31" s="10435"/>
      <c r="J31" s="10436"/>
      <c r="K31" s="10437"/>
    </row>
    <row r="32" ht="24" customHeight="1">
      <c r="A32" s="10438"/>
      <c r="B32" s="10439"/>
      <c r="C32" s="10440" t="s">
        <v>106</v>
      </c>
      <c r="D32" s="4362">
        <v>546206.85</v>
      </c>
      <c r="E32" s="10441"/>
      <c r="F32" s="10442"/>
      <c r="G32" s="10443"/>
      <c r="H32" s="10444"/>
      <c r="I32" s="10445"/>
      <c r="J32" s="10446"/>
      <c r="K32" s="10447"/>
    </row>
    <row r="33" ht="24" customHeight="1">
      <c r="A33" s="10448"/>
      <c r="B33" s="10449"/>
      <c r="C33" s="10450" t="s">
        <v>107</v>
      </c>
      <c r="D33" s="4362">
        <f>D32-D31</f>
        <v>0</v>
      </c>
      <c r="E33" s="10451"/>
      <c r="F33" s="10452"/>
      <c r="G33" s="10453"/>
      <c r="H33" s="10454"/>
      <c r="I33" s="10455"/>
      <c r="J33" s="10456"/>
      <c r="K33" s="10457"/>
    </row>
    <row r="34" ht="24" customHeight="1">
      <c r="A34" s="10458"/>
      <c r="B34" s="10459"/>
      <c r="C34" s="10460" t="s">
        <v>108</v>
      </c>
      <c r="D34" s="4362">
        <f>IF(D31=0,0,D32/D31-1)*100</f>
        <v>0</v>
      </c>
      <c r="E34" s="10461"/>
      <c r="F34" s="10462"/>
      <c r="G34" s="10463"/>
      <c r="H34" s="10464"/>
      <c r="I34" s="10465"/>
      <c r="J34" s="10466"/>
      <c r="K34" s="10467"/>
    </row>
    <row r="35" ht="24" customHeight="1">
      <c r="A35" s="10468" t="s">
        <v>459</v>
      </c>
      <c r="B35" s="10469" t="s">
        <v>460</v>
      </c>
      <c r="C35" s="10470" t="s">
        <v>26</v>
      </c>
      <c r="D35" s="10471">
        <v>546206.85</v>
      </c>
      <c r="E35" s="10472"/>
      <c r="F35" s="10473"/>
      <c r="G35" s="10474"/>
      <c r="H35" s="10475"/>
      <c r="I35" s="10476"/>
      <c r="J35" s="10477"/>
      <c r="K35" s="10478"/>
    </row>
    <row r="36" ht="24" customHeight="1">
      <c r="A36" s="10479"/>
      <c r="B36" s="10480"/>
      <c r="C36" s="10481" t="s">
        <v>106</v>
      </c>
      <c r="D36" s="10482">
        <v>546206.85</v>
      </c>
      <c r="E36" s="10483"/>
      <c r="F36" s="10484"/>
      <c r="G36" s="10485"/>
      <c r="H36" s="10486"/>
      <c r="I36" s="10487"/>
      <c r="J36" s="10488"/>
      <c r="K36" s="10489"/>
    </row>
    <row r="37" ht="24" customHeight="1">
      <c r="A37" s="10490" t="s">
        <v>461</v>
      </c>
      <c r="B37" s="10491" t="s">
        <v>462</v>
      </c>
      <c r="C37" s="10492" t="s">
        <v>26</v>
      </c>
      <c r="D37" s="4362">
        <f>D31-D35</f>
        <v>0</v>
      </c>
      <c r="E37" s="10493" t="s">
        <v>22</v>
      </c>
      <c r="F37" s="10494">
        <v>0</v>
      </c>
      <c r="G37" s="10495">
        <v>0</v>
      </c>
      <c r="H37" s="10496" t="s">
        <v>23</v>
      </c>
      <c r="I37" s="10497"/>
      <c r="J37" s="10498"/>
      <c r="K37" s="10499"/>
    </row>
    <row r="38" ht="24" customHeight="1">
      <c r="A38" s="10500"/>
      <c r="B38" s="10501"/>
      <c r="C38" s="10502" t="s">
        <v>106</v>
      </c>
      <c r="D38" s="4362">
        <f>D32-D36</f>
        <v>0</v>
      </c>
      <c r="E38" s="10503" t="s">
        <v>22</v>
      </c>
      <c r="F38" s="10504">
        <v>0</v>
      </c>
      <c r="G38" s="10505">
        <v>0</v>
      </c>
      <c r="H38" s="10506" t="s">
        <v>23</v>
      </c>
      <c r="I38" s="10507"/>
      <c r="J38" s="10508"/>
      <c r="K38" s="10509"/>
    </row>
    <row r="39" ht="24" customHeight="1">
      <c r="A39" s="10510" t="s">
        <v>463</v>
      </c>
      <c r="B39" s="10511" t="s">
        <v>138</v>
      </c>
      <c r="C39" s="10512" t="s">
        <v>139</v>
      </c>
      <c r="D39" s="4362">
        <v>546206.85</v>
      </c>
      <c r="E39" s="10513"/>
      <c r="F39" s="10514"/>
      <c r="G39" s="10515"/>
      <c r="H39" s="10516"/>
      <c r="I39" s="10517"/>
      <c r="J39" s="10518"/>
      <c r="K39" s="10519"/>
    </row>
    <row r="40" ht="24" customHeight="1">
      <c r="A40" s="10520"/>
      <c r="B40" s="10521"/>
      <c r="C40" s="10522" t="s">
        <v>140</v>
      </c>
      <c r="D40" s="4362">
        <v>546206.85</v>
      </c>
      <c r="E40" s="10523"/>
      <c r="F40" s="10524"/>
      <c r="G40" s="10525"/>
      <c r="H40" s="10526"/>
      <c r="I40" s="10527"/>
      <c r="J40" s="10528"/>
      <c r="K40" s="10529"/>
    </row>
    <row r="41" ht="24" customHeight="1">
      <c r="A41" s="10530"/>
      <c r="B41" s="10531"/>
      <c r="C41" s="10532" t="s">
        <v>21</v>
      </c>
      <c r="D41" s="4362">
        <f>D40-D39</f>
        <v>0</v>
      </c>
      <c r="E41" s="10533" t="s">
        <v>22</v>
      </c>
      <c r="F41" s="10534">
        <v>0</v>
      </c>
      <c r="G41" s="10535">
        <v>0</v>
      </c>
      <c r="H41" s="10536" t="s">
        <v>23</v>
      </c>
      <c r="I41" s="10537"/>
      <c r="J41" s="10538"/>
      <c r="K41" s="10539"/>
    </row>
    <row r="42" ht="24" customHeight="1">
      <c r="A42" s="10540"/>
      <c r="B42" s="10541"/>
      <c r="C42" s="10542" t="s">
        <v>141</v>
      </c>
      <c r="D42" s="10543">
        <v>0</v>
      </c>
      <c r="E42" s="10544"/>
      <c r="F42" s="10545"/>
      <c r="G42" s="10546"/>
      <c r="H42" s="10547"/>
      <c r="I42" s="10548"/>
      <c r="J42" s="10549"/>
      <c r="K42" s="10550"/>
    </row>
    <row r="43" ht="24" customHeight="1">
      <c r="A43" s="10551"/>
      <c r="B43" s="10552"/>
      <c r="C43" s="10553" t="s">
        <v>142</v>
      </c>
      <c r="D43" s="4362">
        <v>0</v>
      </c>
      <c r="E43" s="10554"/>
      <c r="F43" s="10555"/>
      <c r="G43" s="10556"/>
      <c r="H43" s="10557"/>
      <c r="I43" s="10558"/>
      <c r="J43" s="10559"/>
      <c r="K43" s="10560"/>
    </row>
    <row r="44" ht="24" customHeight="1">
      <c r="A44" s="10561"/>
      <c r="B44" s="10562"/>
      <c r="C44" s="10563" t="s">
        <v>21</v>
      </c>
      <c r="D44" s="4362">
        <f>D43-D42</f>
        <v>0</v>
      </c>
      <c r="E44" s="10564" t="s">
        <v>22</v>
      </c>
      <c r="F44" s="10565">
        <v>0</v>
      </c>
      <c r="G44" s="10566">
        <v>0</v>
      </c>
      <c r="H44" s="10567" t="s">
        <v>23</v>
      </c>
      <c r="I44" s="10568"/>
      <c r="J44" s="10569"/>
      <c r="K44" s="10570"/>
    </row>
    <row r="45" ht="24" customHeight="1">
      <c r="A45" s="10571" t="s">
        <v>291</v>
      </c>
      <c r="B45" s="10572" t="s">
        <v>464</v>
      </c>
      <c r="C45" s="10573" t="s">
        <v>26</v>
      </c>
      <c r="D45" s="4362">
        <v>394888.56</v>
      </c>
      <c r="E45" s="10574"/>
      <c r="F45" s="10575"/>
      <c r="G45" s="10576"/>
      <c r="H45" s="10577"/>
      <c r="I45" s="10578"/>
      <c r="J45" s="10579"/>
      <c r="K45" s="10580"/>
    </row>
    <row r="46" ht="24" customHeight="1">
      <c r="A46" s="10581"/>
      <c r="B46" s="10582"/>
      <c r="C46" s="10583" t="s">
        <v>106</v>
      </c>
      <c r="D46" s="4362">
        <v>414632.94</v>
      </c>
      <c r="E46" s="10584"/>
      <c r="F46" s="10585"/>
      <c r="G46" s="10586"/>
      <c r="H46" s="10587"/>
      <c r="I46" s="10588"/>
      <c r="J46" s="10589"/>
      <c r="K46" s="10590"/>
    </row>
    <row r="47" ht="24" customHeight="1">
      <c r="A47" s="10591"/>
      <c r="B47" s="10592"/>
      <c r="C47" s="10593" t="s">
        <v>107</v>
      </c>
      <c r="D47" s="4362">
        <f>D46-D45</f>
        <v>19744.38</v>
      </c>
      <c r="E47" s="10594"/>
      <c r="F47" s="10595"/>
      <c r="G47" s="10596"/>
      <c r="H47" s="10597"/>
      <c r="I47" s="10598"/>
      <c r="J47" s="10599"/>
      <c r="K47" s="10600"/>
    </row>
    <row r="48" ht="24" customHeight="1">
      <c r="A48" s="10601"/>
      <c r="B48" s="10602"/>
      <c r="C48" s="10603" t="s">
        <v>108</v>
      </c>
      <c r="D48" s="4362">
        <f>IF(D45=0,0,D46/D45-1)*100</f>
        <v>4.99998784467193</v>
      </c>
      <c r="E48" s="10604"/>
      <c r="F48" s="10605"/>
      <c r="G48" s="10606"/>
      <c r="H48" s="10607"/>
      <c r="I48" s="10608"/>
      <c r="J48" s="10609"/>
      <c r="K48" s="10610"/>
    </row>
    <row r="49" ht="24" customHeight="1">
      <c r="A49" s="10611" t="s">
        <v>378</v>
      </c>
      <c r="B49" s="10612" t="s">
        <v>148</v>
      </c>
      <c r="C49" s="10613" t="s">
        <v>26</v>
      </c>
      <c r="D49" s="4362">
        <v>908.42</v>
      </c>
      <c r="E49" s="10614" t="s">
        <v>22</v>
      </c>
      <c r="F49" s="10615">
        <v>0.35</v>
      </c>
      <c r="G49" s="10616">
        <v>4</v>
      </c>
      <c r="H49" s="10617" t="s">
        <v>229</v>
      </c>
      <c r="I49" s="10618" t="s">
        <v>465</v>
      </c>
      <c r="J49" s="10619"/>
      <c r="K49" s="10620"/>
    </row>
    <row r="50" ht="24" customHeight="1">
      <c r="A50" s="10621"/>
      <c r="B50" s="10622"/>
      <c r="C50" s="10623" t="s">
        <v>106</v>
      </c>
      <c r="D50" s="4362">
        <v>953.84</v>
      </c>
      <c r="E50" s="10624" t="s">
        <v>22</v>
      </c>
      <c r="F50" s="10625">
        <v>0.35</v>
      </c>
      <c r="G50" s="10626">
        <v>4</v>
      </c>
      <c r="H50" s="10627" t="s">
        <v>229</v>
      </c>
      <c r="I50" s="10628" t="s">
        <v>466</v>
      </c>
      <c r="J50" s="10629"/>
      <c r="K50" s="10630"/>
    </row>
    <row r="51" ht="24" customHeight="1">
      <c r="A51" s="10631"/>
      <c r="B51" s="10632"/>
      <c r="C51" s="10633" t="s">
        <v>107</v>
      </c>
      <c r="D51" s="4362">
        <f>D50-D49</f>
        <v>45.4200000000001</v>
      </c>
      <c r="E51" s="10634"/>
      <c r="F51" s="10635"/>
      <c r="G51" s="10636"/>
      <c r="H51" s="10637"/>
      <c r="I51" s="10638"/>
      <c r="J51" s="10639"/>
      <c r="K51" s="10640"/>
    </row>
    <row r="52" ht="24" customHeight="1">
      <c r="A52" s="10641" t="s">
        <v>379</v>
      </c>
      <c r="B52" s="10642" t="s">
        <v>467</v>
      </c>
      <c r="C52" s="10643" t="s">
        <v>26</v>
      </c>
      <c r="D52" s="4362">
        <v>36867.34</v>
      </c>
      <c r="E52" s="10644"/>
      <c r="F52" s="10645"/>
      <c r="G52" s="10646"/>
      <c r="H52" s="10647"/>
      <c r="I52" s="10648"/>
      <c r="J52" s="10649"/>
      <c r="K52" s="10650"/>
    </row>
    <row r="53" ht="24" customHeight="1">
      <c r="A53" s="10651"/>
      <c r="B53" s="10652"/>
      <c r="C53" s="10653" t="s">
        <v>106</v>
      </c>
      <c r="D53" s="4362">
        <v>38710.71</v>
      </c>
      <c r="E53" s="10654"/>
      <c r="F53" s="10655"/>
      <c r="G53" s="10656"/>
      <c r="H53" s="10657"/>
      <c r="I53" s="10658"/>
      <c r="J53" s="10659"/>
      <c r="K53" s="10660"/>
    </row>
    <row r="54" ht="24" customHeight="1">
      <c r="A54" s="10661"/>
      <c r="B54" s="10662"/>
      <c r="C54" s="10663" t="s">
        <v>107</v>
      </c>
      <c r="D54" s="4362">
        <f>D53-D52</f>
        <v>1843.37</v>
      </c>
      <c r="E54" s="10664"/>
      <c r="F54" s="10665"/>
      <c r="G54" s="10666"/>
      <c r="H54" s="10667"/>
      <c r="I54" s="10668"/>
      <c r="J54" s="10669"/>
      <c r="K54" s="10670"/>
    </row>
    <row r="55" ht="24" customHeight="1">
      <c r="A55" s="10671"/>
      <c r="B55" s="10672"/>
      <c r="C55" s="10673" t="s">
        <v>108</v>
      </c>
      <c r="D55" s="4362">
        <f>IF(D52=0,0,D53/D52-1)*100</f>
        <v>5.00000813728358</v>
      </c>
      <c r="E55" s="10674" t="s">
        <v>22</v>
      </c>
      <c r="F55" s="10675">
        <v>-30</v>
      </c>
      <c r="G55" s="10676">
        <v>30</v>
      </c>
      <c r="H55" s="10677" t="s">
        <v>23</v>
      </c>
      <c r="I55" s="10678"/>
      <c r="J55" s="10679"/>
      <c r="K55" s="10680"/>
    </row>
    <row r="56" ht="24" customHeight="1">
      <c r="A56" s="10681" t="s">
        <v>381</v>
      </c>
      <c r="B56" s="10682" t="s">
        <v>468</v>
      </c>
      <c r="C56" s="10683" t="s">
        <v>26</v>
      </c>
      <c r="D56" s="4362">
        <v>231153.2</v>
      </c>
      <c r="E56" s="10684" t="s">
        <v>22</v>
      </c>
      <c r="F56" s="10685">
        <v>0</v>
      </c>
      <c r="G56" s="10686">
        <v>0</v>
      </c>
      <c r="H56" s="10687" t="s">
        <v>229</v>
      </c>
      <c r="I56" s="10688" t="s">
        <v>469</v>
      </c>
      <c r="J56" s="10689"/>
      <c r="K56" s="10690"/>
    </row>
    <row r="57" ht="24" customHeight="1">
      <c r="A57" s="10691"/>
      <c r="B57" s="10692"/>
      <c r="C57" s="10693" t="s">
        <v>106</v>
      </c>
      <c r="D57" s="4362">
        <v>242710.86</v>
      </c>
      <c r="E57" s="10694" t="s">
        <v>22</v>
      </c>
      <c r="F57" s="10695">
        <v>0</v>
      </c>
      <c r="G57" s="10696">
        <v>0</v>
      </c>
      <c r="H57" s="10697" t="s">
        <v>229</v>
      </c>
      <c r="I57" s="10698" t="s">
        <v>470</v>
      </c>
      <c r="J57" s="10699"/>
      <c r="K57" s="10700"/>
    </row>
    <row r="58" ht="24" customHeight="1">
      <c r="A58" s="10701"/>
      <c r="B58" s="10702"/>
      <c r="C58" s="10703" t="s">
        <v>107</v>
      </c>
      <c r="D58" s="4362">
        <f>D57-D56</f>
        <v>11557.66</v>
      </c>
      <c r="E58" s="10704"/>
      <c r="F58" s="10705"/>
      <c r="G58" s="10706"/>
      <c r="H58" s="10707"/>
      <c r="I58" s="10708"/>
      <c r="J58" s="10709"/>
      <c r="K58" s="10710"/>
    </row>
    <row r="59" ht="24" customHeight="1">
      <c r="A59" s="10711"/>
      <c r="B59" s="10712"/>
      <c r="C59" s="10713" t="s">
        <v>108</v>
      </c>
      <c r="D59" s="4362">
        <f>IF(D56=0,0,D57/D56-1)*100</f>
        <v>4.99999999999998</v>
      </c>
      <c r="E59" s="10714"/>
      <c r="F59" s="10715"/>
      <c r="G59" s="10716"/>
      <c r="H59" s="10717"/>
      <c r="I59" s="10718"/>
      <c r="J59" s="10719"/>
      <c r="K59" s="10720"/>
    </row>
    <row r="60" ht="24" customHeight="1">
      <c r="A60" s="10721" t="s">
        <v>383</v>
      </c>
      <c r="B60" s="10722" t="s">
        <v>384</v>
      </c>
      <c r="C60" s="10723" t="s">
        <v>26</v>
      </c>
      <c r="D60" s="4362">
        <v>231153.2</v>
      </c>
      <c r="E60" s="10724" t="s">
        <v>22</v>
      </c>
      <c r="F60" s="10725">
        <v>0</v>
      </c>
      <c r="G60" s="10726">
        <v>0</v>
      </c>
      <c r="H60" s="10727" t="s">
        <v>229</v>
      </c>
      <c r="I60" s="10728" t="s">
        <v>471</v>
      </c>
      <c r="J60" s="10729"/>
      <c r="K60" s="10730"/>
    </row>
    <row r="61" ht="24" customHeight="1">
      <c r="A61" s="10731"/>
      <c r="B61" s="10732"/>
      <c r="C61" s="10733" t="s">
        <v>106</v>
      </c>
      <c r="D61" s="4362">
        <v>242710.86</v>
      </c>
      <c r="E61" s="10734" t="s">
        <v>22</v>
      </c>
      <c r="F61" s="10735">
        <v>0</v>
      </c>
      <c r="G61" s="10736">
        <v>0</v>
      </c>
      <c r="H61" s="10737" t="s">
        <v>229</v>
      </c>
      <c r="I61" s="10738" t="s">
        <v>472</v>
      </c>
      <c r="J61" s="10739"/>
      <c r="K61" s="10740"/>
    </row>
    <row r="62" ht="24" customHeight="1">
      <c r="A62" s="10741" t="s">
        <v>297</v>
      </c>
      <c r="B62" s="10742"/>
      <c r="C62" s="10743"/>
      <c r="D62" s="10744"/>
      <c r="E62" s="10745"/>
      <c r="F62" s="10746"/>
      <c r="G62" s="10747"/>
      <c r="H62" s="10748"/>
      <c r="I62" s="10749"/>
      <c r="J62" s="10750"/>
      <c r="K62" s="10751"/>
    </row>
    <row r="63" ht="24" customHeight="1">
      <c r="A63" s="10752" t="s">
        <v>385</v>
      </c>
      <c r="B63" s="10753" t="s">
        <v>105</v>
      </c>
      <c r="C63" s="10754" t="s">
        <v>26</v>
      </c>
      <c r="D63" s="4362">
        <v>111272497.75</v>
      </c>
      <c r="E63" s="10755"/>
      <c r="F63" s="10756"/>
      <c r="G63" s="10757"/>
      <c r="H63" s="10758"/>
      <c r="I63" s="10759"/>
      <c r="J63" s="10760"/>
      <c r="K63" s="10761"/>
    </row>
    <row r="64" ht="24" customHeight="1">
      <c r="A64" s="10762"/>
      <c r="B64" s="10763"/>
      <c r="C64" s="10764" t="s">
        <v>106</v>
      </c>
      <c r="D64" s="4362">
        <v>118808812.24</v>
      </c>
      <c r="E64" s="10765"/>
      <c r="F64" s="10766"/>
      <c r="G64" s="10767"/>
      <c r="H64" s="10768"/>
      <c r="I64" s="10769"/>
      <c r="J64" s="10770"/>
      <c r="K64" s="10771"/>
    </row>
    <row r="65" ht="24" customHeight="1">
      <c r="A65" s="10772"/>
      <c r="B65" s="10773"/>
      <c r="C65" s="10774" t="s">
        <v>107</v>
      </c>
      <c r="D65" s="4362">
        <f>D64-D63</f>
        <v>7536314.48999999</v>
      </c>
      <c r="E65" s="10775"/>
      <c r="F65" s="10776"/>
      <c r="G65" s="10777"/>
      <c r="H65" s="10778"/>
      <c r="I65" s="10779"/>
      <c r="J65" s="10780"/>
      <c r="K65" s="10781"/>
    </row>
    <row r="66" ht="24" customHeight="1">
      <c r="A66" s="10782"/>
      <c r="B66" s="10783"/>
      <c r="C66" s="10784" t="s">
        <v>108</v>
      </c>
      <c r="D66" s="4362">
        <f>IF(D63=0,0,D64/D63-1)*100</f>
        <v>6.77284561988722</v>
      </c>
      <c r="E66" s="10785" t="s">
        <v>22</v>
      </c>
      <c r="F66" s="10786">
        <v>0</v>
      </c>
      <c r="G66" s="10787">
        <v>20</v>
      </c>
      <c r="H66" s="10788" t="s">
        <v>23</v>
      </c>
      <c r="I66" s="10789"/>
      <c r="J66" s="10790"/>
      <c r="K66" s="10791"/>
    </row>
    <row r="67" ht="24" customHeight="1">
      <c r="A67" s="10792" t="s">
        <v>473</v>
      </c>
      <c r="B67" s="10793" t="s">
        <v>425</v>
      </c>
      <c r="C67" s="10794" t="s">
        <v>26</v>
      </c>
      <c r="D67" s="4362">
        <v>37006594.15</v>
      </c>
      <c r="E67" s="10795"/>
      <c r="F67" s="10796"/>
      <c r="G67" s="10797"/>
      <c r="H67" s="10798"/>
      <c r="I67" s="10799"/>
      <c r="J67" s="10800"/>
      <c r="K67" s="10801"/>
    </row>
    <row r="68" ht="24" customHeight="1">
      <c r="A68" s="10802"/>
      <c r="B68" s="10803"/>
      <c r="C68" s="10804" t="s">
        <v>106</v>
      </c>
      <c r="D68" s="4362">
        <v>39805387.67</v>
      </c>
      <c r="E68" s="10805"/>
      <c r="F68" s="10806"/>
      <c r="G68" s="10807"/>
      <c r="H68" s="10808"/>
      <c r="I68" s="10809"/>
      <c r="J68" s="10810"/>
      <c r="K68" s="10811"/>
    </row>
    <row r="69" ht="24" customHeight="1">
      <c r="A69" s="10812"/>
      <c r="B69" s="10813"/>
      <c r="C69" s="10814" t="s">
        <v>107</v>
      </c>
      <c r="D69" s="4362">
        <f>D68-D67</f>
        <v>2798793.52</v>
      </c>
      <c r="E69" s="10815"/>
      <c r="F69" s="10816"/>
      <c r="G69" s="10817"/>
      <c r="H69" s="10818"/>
      <c r="I69" s="10819"/>
      <c r="J69" s="10820"/>
      <c r="K69" s="10821"/>
    </row>
    <row r="70" ht="24" customHeight="1">
      <c r="A70" s="10822"/>
      <c r="B70" s="10823"/>
      <c r="C70" s="10824" t="s">
        <v>108</v>
      </c>
      <c r="D70" s="4362">
        <f>IF(D67=0,0,D68/D67-1)*100</f>
        <v>7.56295893822481</v>
      </c>
      <c r="E70" s="10825" t="s">
        <v>22</v>
      </c>
      <c r="F70" s="10826">
        <v>0</v>
      </c>
      <c r="G70" s="10827">
        <v>20</v>
      </c>
      <c r="H70" s="10828" t="s">
        <v>23</v>
      </c>
      <c r="I70" s="10829"/>
      <c r="J70" s="10830"/>
      <c r="K70" s="10831"/>
    </row>
    <row r="71" ht="24" customHeight="1">
      <c r="A71" s="10832" t="s">
        <v>474</v>
      </c>
      <c r="B71" s="10833" t="s">
        <v>475</v>
      </c>
      <c r="C71" s="10834" t="s">
        <v>26</v>
      </c>
      <c r="D71" s="4362">
        <v>2181.86</v>
      </c>
      <c r="E71" s="10835"/>
      <c r="F71" s="10836"/>
      <c r="G71" s="10837"/>
      <c r="H71" s="10838"/>
      <c r="I71" s="10839"/>
      <c r="J71" s="10840"/>
      <c r="K71" s="10841"/>
    </row>
    <row r="72" ht="24" customHeight="1">
      <c r="A72" s="10842"/>
      <c r="B72" s="10843"/>
      <c r="C72" s="10844" t="s">
        <v>106</v>
      </c>
      <c r="D72" s="4362">
        <v>2235</v>
      </c>
      <c r="E72" s="10845"/>
      <c r="F72" s="10846"/>
      <c r="G72" s="10847"/>
      <c r="H72" s="10848"/>
      <c r="I72" s="10849"/>
      <c r="J72" s="10850"/>
      <c r="K72" s="10851"/>
    </row>
    <row r="73" ht="24" customHeight="1">
      <c r="A73" s="10852"/>
      <c r="B73" s="10853"/>
      <c r="C73" s="10854" t="s">
        <v>107</v>
      </c>
      <c r="D73" s="4362">
        <f>D72-D71</f>
        <v>53.1399999999999</v>
      </c>
      <c r="E73" s="10855"/>
      <c r="F73" s="10856"/>
      <c r="G73" s="10857"/>
      <c r="H73" s="10858"/>
      <c r="I73" s="10859"/>
      <c r="J73" s="10860"/>
      <c r="K73" s="10861"/>
    </row>
    <row r="74" ht="24" customHeight="1">
      <c r="A74" s="10862"/>
      <c r="B74" s="10863"/>
      <c r="C74" s="10864" t="s">
        <v>108</v>
      </c>
      <c r="D74" s="4362">
        <f>IF(D71=0,0,D72/D71-1)*100</f>
        <v>2.43553665221417</v>
      </c>
      <c r="E74" s="10865" t="s">
        <v>22</v>
      </c>
      <c r="F74" s="10866">
        <v>0</v>
      </c>
      <c r="G74" s="10867">
        <v>15</v>
      </c>
      <c r="H74" s="10868" t="s">
        <v>23</v>
      </c>
      <c r="I74" s="10869"/>
      <c r="J74" s="10870"/>
      <c r="K74" s="10871"/>
    </row>
    <row r="75" ht="24" customHeight="1">
      <c r="A75" s="10872" t="s">
        <v>476</v>
      </c>
      <c r="B75" s="10873" t="s">
        <v>477</v>
      </c>
      <c r="C75" s="10874" t="s">
        <v>26</v>
      </c>
      <c r="D75" s="4362">
        <v>15684186.92</v>
      </c>
      <c r="E75" s="10875"/>
      <c r="F75" s="10876"/>
      <c r="G75" s="10877"/>
      <c r="H75" s="10878"/>
      <c r="I75" s="10879"/>
      <c r="J75" s="10880"/>
      <c r="K75" s="10881"/>
    </row>
    <row r="76" ht="24" customHeight="1">
      <c r="A76" s="10882"/>
      <c r="B76" s="10883"/>
      <c r="C76" s="10884" t="s">
        <v>106</v>
      </c>
      <c r="D76" s="4362">
        <v>15968396.26</v>
      </c>
      <c r="E76" s="10885"/>
      <c r="F76" s="10886"/>
      <c r="G76" s="10887"/>
      <c r="H76" s="10888"/>
      <c r="I76" s="10889"/>
      <c r="J76" s="10890"/>
      <c r="K76" s="10891"/>
    </row>
    <row r="77" ht="24" customHeight="1">
      <c r="A77" s="10892"/>
      <c r="B77" s="10893"/>
      <c r="C77" s="10894" t="s">
        <v>107</v>
      </c>
      <c r="D77" s="4362">
        <f>D76-D75</f>
        <v>284209.34</v>
      </c>
      <c r="E77" s="10895"/>
      <c r="F77" s="10896"/>
      <c r="G77" s="10897"/>
      <c r="H77" s="10898"/>
      <c r="I77" s="10899"/>
      <c r="J77" s="10900"/>
      <c r="K77" s="10901"/>
    </row>
    <row r="78" ht="24" customHeight="1">
      <c r="A78" s="10902"/>
      <c r="B78" s="10903"/>
      <c r="C78" s="10904" t="s">
        <v>108</v>
      </c>
      <c r="D78" s="4362">
        <f>IF(D75=0,0,D76/D75-1)*100</f>
        <v>1.81207570051072</v>
      </c>
      <c r="E78" s="10905" t="s">
        <v>22</v>
      </c>
      <c r="F78" s="10906">
        <v>0</v>
      </c>
      <c r="G78" s="10907">
        <v>15</v>
      </c>
      <c r="H78" s="10908" t="s">
        <v>23</v>
      </c>
      <c r="I78" s="10909"/>
      <c r="J78" s="10910"/>
      <c r="K78" s="10911"/>
    </row>
    <row r="79" ht="24" customHeight="1">
      <c r="A79" s="10912" t="s">
        <v>478</v>
      </c>
      <c r="B79" s="10913" t="s">
        <v>479</v>
      </c>
      <c r="C79" s="10914" t="s">
        <v>26</v>
      </c>
      <c r="D79" s="4362">
        <f>IF(D184=0,0,D75/D184)</f>
        <v>2727.68468173913</v>
      </c>
      <c r="E79" s="10915" t="s">
        <v>22</v>
      </c>
      <c r="F79" s="10916">
        <v>5000</v>
      </c>
      <c r="G79" s="10917">
        <v>22000</v>
      </c>
      <c r="H79" s="10918" t="s">
        <v>229</v>
      </c>
      <c r="I79" s="10919" t="s">
        <v>480</v>
      </c>
      <c r="J79" s="10920"/>
      <c r="K79" s="10921"/>
    </row>
    <row r="80" ht="24" customHeight="1">
      <c r="A80" s="10922"/>
      <c r="B80" s="10923"/>
      <c r="C80" s="10924" t="s">
        <v>106</v>
      </c>
      <c r="D80" s="4362">
        <f>IF(D185=0,0,D76/D185)</f>
        <v>2750.80038931955</v>
      </c>
      <c r="E80" s="10925" t="s">
        <v>22</v>
      </c>
      <c r="F80" s="10926">
        <v>5000</v>
      </c>
      <c r="G80" s="10927">
        <v>22000</v>
      </c>
      <c r="H80" s="10928" t="s">
        <v>229</v>
      </c>
      <c r="I80" s="10929" t="s">
        <v>480</v>
      </c>
      <c r="J80" s="10930"/>
      <c r="K80" s="10931"/>
    </row>
    <row r="81" ht="24" customHeight="1">
      <c r="A81" s="10932"/>
      <c r="B81" s="10933"/>
      <c r="C81" s="10934" t="s">
        <v>107</v>
      </c>
      <c r="D81" s="4362">
        <f>D80-D79</f>
        <v>23.1157075804213</v>
      </c>
      <c r="E81" s="10935"/>
      <c r="F81" s="10936"/>
      <c r="G81" s="10937"/>
      <c r="H81" s="10938"/>
      <c r="I81" s="10939"/>
      <c r="J81" s="10940"/>
      <c r="K81" s="10941"/>
    </row>
    <row r="82" ht="24" customHeight="1">
      <c r="A82" s="10942"/>
      <c r="B82" s="10943"/>
      <c r="C82" s="10944" t="s">
        <v>108</v>
      </c>
      <c r="D82" s="4362">
        <f>IF(D79=0,0,D80/D79-1)*100</f>
        <v>0.847447937629031</v>
      </c>
      <c r="E82" s="10945" t="s">
        <v>22</v>
      </c>
      <c r="F82" s="10946">
        <v>0</v>
      </c>
      <c r="G82" s="10947">
        <v>15</v>
      </c>
      <c r="H82" s="10948" t="s">
        <v>23</v>
      </c>
      <c r="I82" s="10949"/>
      <c r="J82" s="10950"/>
      <c r="K82" s="10951"/>
    </row>
    <row r="83" ht="24" customHeight="1">
      <c r="A83" s="10952" t="s">
        <v>481</v>
      </c>
      <c r="B83" s="10953" t="s">
        <v>482</v>
      </c>
      <c r="C83" s="10954" t="s">
        <v>26</v>
      </c>
      <c r="D83" s="4362">
        <v>16871627.45</v>
      </c>
      <c r="E83" s="10955"/>
      <c r="F83" s="10956"/>
      <c r="G83" s="10957"/>
      <c r="H83" s="10958"/>
      <c r="I83" s="10959"/>
      <c r="J83" s="10960"/>
      <c r="K83" s="10961"/>
    </row>
    <row r="84" ht="24" customHeight="1">
      <c r="A84" s="10962"/>
      <c r="B84" s="10963"/>
      <c r="C84" s="10964" t="s">
        <v>106</v>
      </c>
      <c r="D84" s="4362">
        <v>19163672.64</v>
      </c>
      <c r="E84" s="10965"/>
      <c r="F84" s="10966"/>
      <c r="G84" s="10967"/>
      <c r="H84" s="10968"/>
      <c r="I84" s="10969"/>
      <c r="J84" s="10970"/>
      <c r="K84" s="10971"/>
    </row>
    <row r="85" ht="24" customHeight="1">
      <c r="A85" s="10972"/>
      <c r="B85" s="10973"/>
      <c r="C85" s="10974" t="s">
        <v>107</v>
      </c>
      <c r="D85" s="4362">
        <f>D84-D83</f>
        <v>2292045.19</v>
      </c>
      <c r="E85" s="10975"/>
      <c r="F85" s="10976"/>
      <c r="G85" s="10977"/>
      <c r="H85" s="10978"/>
      <c r="I85" s="10979"/>
      <c r="J85" s="10980"/>
      <c r="K85" s="10981"/>
    </row>
    <row r="86" ht="24" customHeight="1">
      <c r="A86" s="10982"/>
      <c r="B86" s="10983"/>
      <c r="C86" s="10984" t="s">
        <v>108</v>
      </c>
      <c r="D86" s="4362">
        <f>IF(D83=0,0,D84/D83-1)*100</f>
        <v>13.585205083461</v>
      </c>
      <c r="E86" s="10985" t="s">
        <v>22</v>
      </c>
      <c r="F86" s="10986">
        <v>0</v>
      </c>
      <c r="G86" s="10987">
        <v>15</v>
      </c>
      <c r="H86" s="10988" t="s">
        <v>23</v>
      </c>
      <c r="I86" s="10989"/>
      <c r="J86" s="10990"/>
      <c r="K86" s="10991"/>
    </row>
    <row r="87" ht="24" customHeight="1">
      <c r="A87" s="10992" t="s">
        <v>483</v>
      </c>
      <c r="B87" s="10993" t="s">
        <v>484</v>
      </c>
      <c r="C87" s="10994" t="s">
        <v>26</v>
      </c>
      <c r="D87" s="4362">
        <f>IF(D188=0,0,D83/D188)</f>
        <v>120.234227104609</v>
      </c>
      <c r="E87" s="10995" t="s">
        <v>22</v>
      </c>
      <c r="F87" s="10996">
        <v>120</v>
      </c>
      <c r="G87" s="10997">
        <v>600</v>
      </c>
      <c r="H87" s="10998" t="s">
        <v>23</v>
      </c>
      <c r="I87" s="10999"/>
      <c r="J87" s="11000"/>
      <c r="K87" s="11001"/>
    </row>
    <row r="88" ht="24" customHeight="1">
      <c r="A88" s="11002"/>
      <c r="B88" s="11003"/>
      <c r="C88" s="11004" t="s">
        <v>106</v>
      </c>
      <c r="D88" s="4362">
        <f>IF(D189=0,0,D84/D189)</f>
        <v>125.08679751702</v>
      </c>
      <c r="E88" s="11005" t="s">
        <v>22</v>
      </c>
      <c r="F88" s="11006">
        <v>120</v>
      </c>
      <c r="G88" s="11007">
        <v>600</v>
      </c>
      <c r="H88" s="11008" t="s">
        <v>23</v>
      </c>
      <c r="I88" s="11009"/>
      <c r="J88" s="11010"/>
      <c r="K88" s="11011"/>
    </row>
    <row r="89" ht="24" customHeight="1">
      <c r="A89" s="11012"/>
      <c r="B89" s="11013"/>
      <c r="C89" s="11014" t="s">
        <v>107</v>
      </c>
      <c r="D89" s="4362">
        <f>D88-D87</f>
        <v>4.85257041241125</v>
      </c>
      <c r="E89" s="11015"/>
      <c r="F89" s="11016"/>
      <c r="G89" s="11017"/>
      <c r="H89" s="11018"/>
      <c r="I89" s="11019"/>
      <c r="J89" s="11020"/>
      <c r="K89" s="11021"/>
    </row>
    <row r="90" ht="24" customHeight="1">
      <c r="A90" s="11022"/>
      <c r="B90" s="11023"/>
      <c r="C90" s="11024" t="s">
        <v>108</v>
      </c>
      <c r="D90" s="4362">
        <f>IF(D87=0,0,D88/D87-1)*100</f>
        <v>4.03593097345676</v>
      </c>
      <c r="E90" s="11025" t="s">
        <v>22</v>
      </c>
      <c r="F90" s="11026">
        <v>0</v>
      </c>
      <c r="G90" s="11027">
        <v>15</v>
      </c>
      <c r="H90" s="11028" t="s">
        <v>23</v>
      </c>
      <c r="I90" s="11029"/>
      <c r="J90" s="11030"/>
      <c r="K90" s="11031"/>
    </row>
    <row r="91" ht="24" customHeight="1">
      <c r="A91" s="11032" t="s">
        <v>485</v>
      </c>
      <c r="B91" s="11033" t="s">
        <v>486</v>
      </c>
      <c r="C91" s="11034" t="s">
        <v>26</v>
      </c>
      <c r="D91" s="4362">
        <v>447764.15</v>
      </c>
      <c r="E91" s="11035"/>
      <c r="F91" s="11036"/>
      <c r="G91" s="11037"/>
      <c r="H91" s="11038"/>
      <c r="I91" s="11039"/>
      <c r="J91" s="11040"/>
      <c r="K91" s="11041"/>
    </row>
    <row r="92" ht="24" customHeight="1">
      <c r="A92" s="11042"/>
      <c r="B92" s="11043"/>
      <c r="C92" s="11044" t="s">
        <v>106</v>
      </c>
      <c r="D92" s="4362">
        <v>470152.36</v>
      </c>
      <c r="E92" s="11045"/>
      <c r="F92" s="11046"/>
      <c r="G92" s="11047"/>
      <c r="H92" s="11048"/>
      <c r="I92" s="11049"/>
      <c r="J92" s="11050"/>
      <c r="K92" s="11051"/>
    </row>
    <row r="93" ht="24" customHeight="1">
      <c r="A93" s="11052"/>
      <c r="B93" s="11053"/>
      <c r="C93" s="11054" t="s">
        <v>107</v>
      </c>
      <c r="D93" s="4362">
        <f>D92-D91</f>
        <v>22388.21</v>
      </c>
      <c r="E93" s="11055"/>
      <c r="F93" s="11056"/>
      <c r="G93" s="11057"/>
      <c r="H93" s="11058"/>
      <c r="I93" s="11059"/>
      <c r="J93" s="11060"/>
      <c r="K93" s="11061"/>
    </row>
    <row r="94" ht="24" customHeight="1">
      <c r="A94" s="11062"/>
      <c r="B94" s="11063"/>
      <c r="C94" s="11064" t="s">
        <v>108</v>
      </c>
      <c r="D94" s="4362">
        <f>IF(D91=0,0,D92/D91-1)*100</f>
        <v>5.00000055832963</v>
      </c>
      <c r="E94" s="11065" t="s">
        <v>22</v>
      </c>
      <c r="F94" s="11066">
        <v>-10</v>
      </c>
      <c r="G94" s="11067">
        <v>20</v>
      </c>
      <c r="H94" s="11068" t="s">
        <v>23</v>
      </c>
      <c r="I94" s="11069"/>
      <c r="J94" s="11070"/>
      <c r="K94" s="11071"/>
    </row>
    <row r="95" ht="24" customHeight="1">
      <c r="A95" s="11072" t="s">
        <v>487</v>
      </c>
      <c r="B95" s="11073" t="s">
        <v>488</v>
      </c>
      <c r="C95" s="11074" t="s">
        <v>26</v>
      </c>
      <c r="D95" s="4362">
        <f>IF(D192=0,0,D91/D192)</f>
        <v>1111.07729528536</v>
      </c>
      <c r="E95" s="11075" t="s">
        <v>22</v>
      </c>
      <c r="F95" s="11076">
        <v>500</v>
      </c>
      <c r="G95" s="11077">
        <v>5000</v>
      </c>
      <c r="H95" s="11078" t="s">
        <v>23</v>
      </c>
      <c r="I95" s="11079"/>
      <c r="J95" s="11080"/>
      <c r="K95" s="11081"/>
    </row>
    <row r="96" ht="24" customHeight="1">
      <c r="A96" s="11082"/>
      <c r="B96" s="11083"/>
      <c r="C96" s="11084" t="s">
        <v>106</v>
      </c>
      <c r="D96" s="4362">
        <f>IF(D193=0,0,D92/D193)</f>
        <v>1146.71307317073</v>
      </c>
      <c r="E96" s="11085" t="s">
        <v>22</v>
      </c>
      <c r="F96" s="11086">
        <v>500</v>
      </c>
      <c r="G96" s="11087">
        <v>5000</v>
      </c>
      <c r="H96" s="11088" t="s">
        <v>23</v>
      </c>
      <c r="I96" s="11089"/>
      <c r="J96" s="11090"/>
      <c r="K96" s="11091"/>
    </row>
    <row r="97" ht="24" customHeight="1">
      <c r="A97" s="11092"/>
      <c r="B97" s="11093"/>
      <c r="C97" s="11094" t="s">
        <v>107</v>
      </c>
      <c r="D97" s="4362">
        <f>D96-D95</f>
        <v>35.6357778853717</v>
      </c>
      <c r="E97" s="11095"/>
      <c r="F97" s="11096"/>
      <c r="G97" s="11097"/>
      <c r="H97" s="11098"/>
      <c r="I97" s="11099"/>
      <c r="J97" s="11100"/>
      <c r="K97" s="11101"/>
    </row>
    <row r="98" ht="24" customHeight="1">
      <c r="A98" s="11102"/>
      <c r="B98" s="11103"/>
      <c r="C98" s="11104" t="s">
        <v>108</v>
      </c>
      <c r="D98" s="4362">
        <f>IF(D95=0,0,D96/D95-1)*100</f>
        <v>3.20731762196791</v>
      </c>
      <c r="E98" s="11105" t="s">
        <v>22</v>
      </c>
      <c r="F98" s="11106">
        <v>0</v>
      </c>
      <c r="G98" s="11107">
        <v>15</v>
      </c>
      <c r="H98" s="11108" t="s">
        <v>23</v>
      </c>
      <c r="I98" s="11109"/>
      <c r="J98" s="11110"/>
      <c r="K98" s="11111"/>
    </row>
    <row r="99" ht="24" customHeight="1">
      <c r="A99" s="11112" t="s">
        <v>489</v>
      </c>
      <c r="B99" s="11113" t="s">
        <v>490</v>
      </c>
      <c r="C99" s="11114" t="s">
        <v>26</v>
      </c>
      <c r="D99" s="4362">
        <v>4003015.63</v>
      </c>
      <c r="E99" s="11115"/>
      <c r="F99" s="11116"/>
      <c r="G99" s="11117"/>
      <c r="H99" s="11118"/>
      <c r="I99" s="11119"/>
      <c r="J99" s="11120"/>
      <c r="K99" s="11121"/>
    </row>
    <row r="100" ht="24" customHeight="1">
      <c r="A100" s="11122"/>
      <c r="B100" s="11123"/>
      <c r="C100" s="11124" t="s">
        <v>106</v>
      </c>
      <c r="D100" s="4362">
        <v>4203166.41</v>
      </c>
      <c r="E100" s="11125"/>
      <c r="F100" s="11126"/>
      <c r="G100" s="11127"/>
      <c r="H100" s="11128"/>
      <c r="I100" s="11129"/>
      <c r="J100" s="11130"/>
      <c r="K100" s="11131"/>
    </row>
    <row r="101" ht="24" customHeight="1">
      <c r="A101" s="11132"/>
      <c r="B101" s="11133"/>
      <c r="C101" s="11134" t="s">
        <v>107</v>
      </c>
      <c r="D101" s="4362">
        <f>D100-D99</f>
        <v>200150.78</v>
      </c>
      <c r="E101" s="11135"/>
      <c r="F101" s="11136"/>
      <c r="G101" s="11137"/>
      <c r="H101" s="11138"/>
      <c r="I101" s="11139"/>
      <c r="J101" s="11140"/>
      <c r="K101" s="11141"/>
    </row>
    <row r="102" ht="24" customHeight="1">
      <c r="A102" s="11142"/>
      <c r="B102" s="11143"/>
      <c r="C102" s="11144" t="s">
        <v>108</v>
      </c>
      <c r="D102" s="4362">
        <f>IF(D99=0,0,D100/D99-1)*100</f>
        <v>4.99999996252827</v>
      </c>
      <c r="E102" s="11145" t="s">
        <v>22</v>
      </c>
      <c r="F102" s="11146">
        <v>-10</v>
      </c>
      <c r="G102" s="11147">
        <v>20</v>
      </c>
      <c r="H102" s="11148" t="s">
        <v>23</v>
      </c>
      <c r="I102" s="11149"/>
      <c r="J102" s="11150"/>
      <c r="K102" s="11151"/>
    </row>
    <row r="103" ht="24" customHeight="1">
      <c r="A103" s="11152" t="s">
        <v>491</v>
      </c>
      <c r="B103" s="11153" t="s">
        <v>492</v>
      </c>
      <c r="C103" s="11154" t="s">
        <v>26</v>
      </c>
      <c r="D103" s="4362">
        <f>IF(D198=0,0,D99/D198)</f>
        <v>12470.4536760125</v>
      </c>
      <c r="E103" s="11155" t="s">
        <v>22</v>
      </c>
      <c r="F103" s="11156">
        <v>15000</v>
      </c>
      <c r="G103" s="11157">
        <v>65000</v>
      </c>
      <c r="H103" s="11158" t="s">
        <v>229</v>
      </c>
      <c r="I103" s="11159" t="s">
        <v>493</v>
      </c>
      <c r="J103" s="11160"/>
      <c r="K103" s="11161"/>
    </row>
    <row r="104" ht="24" customHeight="1">
      <c r="A104" s="11162"/>
      <c r="B104" s="11163"/>
      <c r="C104" s="11164" t="s">
        <v>106</v>
      </c>
      <c r="D104" s="4362">
        <f>IF(D199=0,0,D100/D199)</f>
        <v>12736.8679090909</v>
      </c>
      <c r="E104" s="11165" t="s">
        <v>22</v>
      </c>
      <c r="F104" s="11166">
        <v>16000</v>
      </c>
      <c r="G104" s="11167">
        <v>68000</v>
      </c>
      <c r="H104" s="11168" t="s">
        <v>229</v>
      </c>
      <c r="I104" s="11169" t="s">
        <v>493</v>
      </c>
      <c r="J104" s="11170"/>
      <c r="K104" s="11171"/>
    </row>
    <row r="105" ht="24" customHeight="1">
      <c r="A105" s="11172"/>
      <c r="B105" s="11173"/>
      <c r="C105" s="11174" t="s">
        <v>107</v>
      </c>
      <c r="D105" s="4362">
        <f>D104-D103</f>
        <v>266.414233078449</v>
      </c>
      <c r="E105" s="11175"/>
      <c r="F105" s="11176"/>
      <c r="G105" s="11177"/>
      <c r="H105" s="11178"/>
      <c r="I105" s="11179"/>
      <c r="J105" s="11180"/>
      <c r="K105" s="11181"/>
    </row>
    <row r="106" ht="24" customHeight="1">
      <c r="A106" s="11182"/>
      <c r="B106" s="11183"/>
      <c r="C106" s="11184" t="s">
        <v>108</v>
      </c>
      <c r="D106" s="4362">
        <f>IF(D103=0,0,D104/D103-1)*100</f>
        <v>2.13636359991385</v>
      </c>
      <c r="E106" s="11185"/>
      <c r="F106" s="11186"/>
      <c r="G106" s="11187"/>
      <c r="H106" s="11188"/>
      <c r="I106" s="11189"/>
      <c r="J106" s="11190"/>
      <c r="K106" s="11191"/>
    </row>
    <row r="107" ht="24" customHeight="1">
      <c r="A107" s="11192" t="s">
        <v>392</v>
      </c>
      <c r="B107" s="11193" t="s">
        <v>494</v>
      </c>
      <c r="C107" s="11194" t="s">
        <v>26</v>
      </c>
      <c r="D107" s="4362">
        <v>19037.74</v>
      </c>
      <c r="E107" s="11195"/>
      <c r="F107" s="11196"/>
      <c r="G107" s="11197"/>
      <c r="H107" s="11198"/>
      <c r="I107" s="11199"/>
      <c r="J107" s="11200"/>
      <c r="K107" s="11201"/>
    </row>
    <row r="108" ht="24" customHeight="1">
      <c r="A108" s="11202"/>
      <c r="B108" s="11203"/>
      <c r="C108" s="11204" t="s">
        <v>106</v>
      </c>
      <c r="D108" s="4362">
        <v>19989.63</v>
      </c>
      <c r="E108" s="11205"/>
      <c r="F108" s="11206"/>
      <c r="G108" s="11207"/>
      <c r="H108" s="11208"/>
      <c r="I108" s="11209"/>
      <c r="J108" s="11210"/>
      <c r="K108" s="11211"/>
    </row>
    <row r="109" ht="24" customHeight="1">
      <c r="A109" s="11212"/>
      <c r="B109" s="11213"/>
      <c r="C109" s="11214" t="s">
        <v>107</v>
      </c>
      <c r="D109" s="4362">
        <f>D108-D107</f>
        <v>951.889999999999</v>
      </c>
      <c r="E109" s="11215"/>
      <c r="F109" s="11216"/>
      <c r="G109" s="11217"/>
      <c r="H109" s="11218"/>
      <c r="I109" s="11219"/>
      <c r="J109" s="11220"/>
      <c r="K109" s="11221"/>
    </row>
    <row r="110" ht="24" customHeight="1">
      <c r="A110" s="11222"/>
      <c r="B110" s="11223"/>
      <c r="C110" s="11224" t="s">
        <v>108</v>
      </c>
      <c r="D110" s="4362">
        <f>IF(D107=0,0,D108/D107-1)*100</f>
        <v>5.00001575817297</v>
      </c>
      <c r="E110" s="11225" t="s">
        <v>22</v>
      </c>
      <c r="F110" s="11226">
        <v>-30</v>
      </c>
      <c r="G110" s="11227">
        <v>30</v>
      </c>
      <c r="H110" s="11228" t="s">
        <v>23</v>
      </c>
      <c r="I110" s="11229"/>
      <c r="J110" s="11230"/>
      <c r="K110" s="11231"/>
    </row>
    <row r="111" ht="24" customHeight="1">
      <c r="A111" s="11232" t="s">
        <v>394</v>
      </c>
      <c r="B111" s="11233" t="s">
        <v>495</v>
      </c>
      <c r="C111" s="11234" t="s">
        <v>26</v>
      </c>
      <c r="D111" s="4362">
        <v>608892.94</v>
      </c>
      <c r="E111" s="11235" t="s">
        <v>22</v>
      </c>
      <c r="F111" s="11236">
        <v>0</v>
      </c>
      <c r="G111" s="11237">
        <v>0</v>
      </c>
      <c r="H111" s="11238" t="s">
        <v>229</v>
      </c>
      <c r="I111" s="11239" t="s">
        <v>496</v>
      </c>
      <c r="J111" s="11240"/>
      <c r="K111" s="11241"/>
    </row>
    <row r="112" ht="24" customHeight="1">
      <c r="A112" s="11242"/>
      <c r="B112" s="11243"/>
      <c r="C112" s="11244" t="s">
        <v>106</v>
      </c>
      <c r="D112" s="4362">
        <v>639337.59</v>
      </c>
      <c r="E112" s="11245" t="s">
        <v>22</v>
      </c>
      <c r="F112" s="11246">
        <v>0</v>
      </c>
      <c r="G112" s="11247">
        <v>0</v>
      </c>
      <c r="H112" s="11248" t="s">
        <v>229</v>
      </c>
      <c r="I112" s="11249" t="s">
        <v>497</v>
      </c>
      <c r="J112" s="11250"/>
      <c r="K112" s="11251"/>
    </row>
    <row r="113" ht="24" customHeight="1">
      <c r="A113" s="11252"/>
      <c r="B113" s="11253"/>
      <c r="C113" s="11254" t="s">
        <v>107</v>
      </c>
      <c r="D113" s="4362">
        <f>D112-D111</f>
        <v>30444.65</v>
      </c>
      <c r="E113" s="11255"/>
      <c r="F113" s="11256"/>
      <c r="G113" s="11257"/>
      <c r="H113" s="11258"/>
      <c r="I113" s="11259"/>
      <c r="J113" s="11260"/>
      <c r="K113" s="11261"/>
    </row>
    <row r="114" ht="24" customHeight="1">
      <c r="A114" s="11262"/>
      <c r="B114" s="11263"/>
      <c r="C114" s="11264" t="s">
        <v>108</v>
      </c>
      <c r="D114" s="4362">
        <f>IF(D111=0,0,D112/D111-1)*100</f>
        <v>5.00000049269746</v>
      </c>
      <c r="E114" s="11265"/>
      <c r="F114" s="11266"/>
      <c r="G114" s="11267"/>
      <c r="H114" s="11268"/>
      <c r="I114" s="11269"/>
      <c r="J114" s="11270"/>
      <c r="K114" s="11271"/>
    </row>
    <row r="115" ht="24" customHeight="1">
      <c r="A115" s="11272" t="s">
        <v>498</v>
      </c>
      <c r="B115" s="11273" t="s">
        <v>499</v>
      </c>
      <c r="C115" s="11274" t="s">
        <v>26</v>
      </c>
      <c r="D115" s="11275">
        <v>0</v>
      </c>
      <c r="E115" s="11276"/>
      <c r="F115" s="11277"/>
      <c r="G115" s="11278"/>
      <c r="H115" s="11279"/>
      <c r="I115" s="11280"/>
      <c r="J115" s="11281"/>
      <c r="K115" s="11282"/>
    </row>
    <row r="116" ht="24" customHeight="1">
      <c r="A116" s="11283"/>
      <c r="B116" s="11284"/>
      <c r="C116" s="11285" t="s">
        <v>106</v>
      </c>
      <c r="D116" s="11286">
        <v>0</v>
      </c>
      <c r="E116" s="11287"/>
      <c r="F116" s="11288"/>
      <c r="G116" s="11289"/>
      <c r="H116" s="11290"/>
      <c r="I116" s="11291"/>
      <c r="J116" s="11292"/>
      <c r="K116" s="11293"/>
    </row>
    <row r="117" ht="24" customHeight="1">
      <c r="A117" s="11294"/>
      <c r="B117" s="11295"/>
      <c r="C117" s="11296" t="s">
        <v>107</v>
      </c>
      <c r="D117" s="4362">
        <f>D116-D115</f>
        <v>0</v>
      </c>
      <c r="E117" s="11297"/>
      <c r="F117" s="11298"/>
      <c r="G117" s="11299"/>
      <c r="H117" s="11300"/>
      <c r="I117" s="11301"/>
      <c r="J117" s="11302"/>
      <c r="K117" s="11303"/>
    </row>
    <row r="118" ht="24" customHeight="1">
      <c r="A118" s="11304"/>
      <c r="B118" s="11305"/>
      <c r="C118" s="11306" t="s">
        <v>108</v>
      </c>
      <c r="D118" s="4362">
        <f>IF(D115=0,0,D116/D115-1)*100</f>
        <v>0</v>
      </c>
      <c r="E118" s="11307" t="s">
        <v>22</v>
      </c>
      <c r="F118" s="11308">
        <v>0</v>
      </c>
      <c r="G118" s="11309">
        <v>30</v>
      </c>
      <c r="H118" s="11310" t="s">
        <v>23</v>
      </c>
      <c r="I118" s="11311"/>
      <c r="J118" s="11312"/>
      <c r="K118" s="11313"/>
    </row>
    <row r="119" ht="24" customHeight="1">
      <c r="A119" s="11314" t="s">
        <v>500</v>
      </c>
      <c r="B119" s="11315" t="s">
        <v>501</v>
      </c>
      <c r="C119" s="11316" t="s">
        <v>26</v>
      </c>
      <c r="D119" s="4362">
        <f>IF(D204=0,0,D115/D204)</f>
        <v>0</v>
      </c>
      <c r="E119" s="11317" t="s">
        <v>22</v>
      </c>
      <c r="F119" s="11318">
        <v>50</v>
      </c>
      <c r="G119" s="11319">
        <v>150</v>
      </c>
      <c r="H119" s="11320" t="s">
        <v>23</v>
      </c>
      <c r="I119" s="11321"/>
      <c r="J119" s="11322"/>
      <c r="K119" s="11323"/>
    </row>
    <row r="120" ht="24" customHeight="1">
      <c r="A120" s="11324"/>
      <c r="B120" s="11325"/>
      <c r="C120" s="11326" t="s">
        <v>106</v>
      </c>
      <c r="D120" s="4362">
        <f>IF(D205=0,0,D116/D205)</f>
        <v>0</v>
      </c>
      <c r="E120" s="11327" t="s">
        <v>22</v>
      </c>
      <c r="F120" s="11328">
        <v>50</v>
      </c>
      <c r="G120" s="11329">
        <v>150</v>
      </c>
      <c r="H120" s="11330" t="s">
        <v>23</v>
      </c>
      <c r="I120" s="11331"/>
      <c r="J120" s="11332"/>
      <c r="K120" s="11333"/>
    </row>
    <row r="121" ht="24" customHeight="1">
      <c r="A121" s="11334"/>
      <c r="B121" s="11335"/>
      <c r="C121" s="11336" t="s">
        <v>107</v>
      </c>
      <c r="D121" s="4362">
        <f>D120-D119</f>
        <v>0</v>
      </c>
      <c r="E121" s="11337"/>
      <c r="F121" s="11338"/>
      <c r="G121" s="11339"/>
      <c r="H121" s="11340"/>
      <c r="I121" s="11341"/>
      <c r="J121" s="11342"/>
      <c r="K121" s="11343"/>
    </row>
    <row r="122" ht="24" customHeight="1">
      <c r="A122" s="11344"/>
      <c r="B122" s="11345"/>
      <c r="C122" s="11346" t="s">
        <v>108</v>
      </c>
      <c r="D122" s="4362">
        <f>IF(D119=0,0,D120/D119-1)*100</f>
        <v>0</v>
      </c>
      <c r="E122" s="11347" t="s">
        <v>22</v>
      </c>
      <c r="F122" s="11348">
        <v>0</v>
      </c>
      <c r="G122" s="11349">
        <v>30</v>
      </c>
      <c r="H122" s="11350" t="s">
        <v>23</v>
      </c>
      <c r="I122" s="11351"/>
      <c r="J122" s="11352"/>
      <c r="K122" s="11353"/>
    </row>
    <row r="123" ht="24" customHeight="1">
      <c r="A123" s="11354" t="s">
        <v>502</v>
      </c>
      <c r="B123" s="11355" t="s">
        <v>460</v>
      </c>
      <c r="C123" s="11356" t="s">
        <v>26</v>
      </c>
      <c r="D123" s="11357">
        <v>0</v>
      </c>
      <c r="E123" s="11358"/>
      <c r="F123" s="11359"/>
      <c r="G123" s="11360"/>
      <c r="H123" s="11361"/>
      <c r="I123" s="11362"/>
      <c r="J123" s="11363"/>
      <c r="K123" s="11364"/>
    </row>
    <row r="124" ht="24" customHeight="1">
      <c r="A124" s="11365"/>
      <c r="B124" s="11366"/>
      <c r="C124" s="11367" t="s">
        <v>106</v>
      </c>
      <c r="D124" s="11368">
        <v>0</v>
      </c>
      <c r="E124" s="11369"/>
      <c r="F124" s="11370"/>
      <c r="G124" s="11371"/>
      <c r="H124" s="11372"/>
      <c r="I124" s="11373"/>
      <c r="J124" s="11374"/>
      <c r="K124" s="11375"/>
    </row>
    <row r="125" ht="24" customHeight="1">
      <c r="A125" s="11376"/>
      <c r="B125" s="11377"/>
      <c r="C125" s="11378" t="s">
        <v>107</v>
      </c>
      <c r="D125" s="4362">
        <f>D124-D123</f>
        <v>0</v>
      </c>
      <c r="E125" s="11379"/>
      <c r="F125" s="11380"/>
      <c r="G125" s="11381"/>
      <c r="H125" s="11382"/>
      <c r="I125" s="11383"/>
      <c r="J125" s="11384"/>
      <c r="K125" s="11385"/>
    </row>
    <row r="126" ht="24" customHeight="1">
      <c r="A126" s="11386"/>
      <c r="B126" s="11387"/>
      <c r="C126" s="11388" t="s">
        <v>108</v>
      </c>
      <c r="D126" s="4362">
        <f>IF(D123=0,0,D124/D123-1)*100</f>
        <v>0</v>
      </c>
      <c r="E126" s="11389"/>
      <c r="F126" s="11390"/>
      <c r="G126" s="11391"/>
      <c r="H126" s="11392"/>
      <c r="I126" s="11393"/>
      <c r="J126" s="11394"/>
      <c r="K126" s="11395"/>
    </row>
    <row r="127" ht="24" customHeight="1">
      <c r="A127" s="11396" t="s">
        <v>503</v>
      </c>
      <c r="B127" s="11397" t="s">
        <v>504</v>
      </c>
      <c r="C127" s="11398" t="s">
        <v>26</v>
      </c>
      <c r="D127" s="4362">
        <f>(D111-D115)-D123</f>
        <v>608892.94</v>
      </c>
      <c r="E127" s="11399" t="s">
        <v>22</v>
      </c>
      <c r="F127" s="11400">
        <v>0</v>
      </c>
      <c r="G127" s="11401">
        <v>0</v>
      </c>
      <c r="H127" s="11402" t="s">
        <v>229</v>
      </c>
      <c r="I127" s="11403" t="s">
        <v>496</v>
      </c>
      <c r="J127" s="11404"/>
      <c r="K127" s="11405"/>
    </row>
    <row r="128" ht="24" customHeight="1">
      <c r="A128" s="11406"/>
      <c r="B128" s="11407"/>
      <c r="C128" s="11408" t="s">
        <v>106</v>
      </c>
      <c r="D128" s="4362">
        <f>(D112-D116)-D124</f>
        <v>639337.59</v>
      </c>
      <c r="E128" s="11409" t="s">
        <v>22</v>
      </c>
      <c r="F128" s="11410">
        <v>0</v>
      </c>
      <c r="G128" s="11411">
        <v>0</v>
      </c>
      <c r="H128" s="11412" t="s">
        <v>229</v>
      </c>
      <c r="I128" s="11413" t="s">
        <v>497</v>
      </c>
      <c r="J128" s="11414"/>
      <c r="K128" s="11415"/>
    </row>
    <row r="129" ht="24" customHeight="1">
      <c r="A129" s="11416"/>
      <c r="B129" s="11417"/>
      <c r="C129" s="11418" t="s">
        <v>107</v>
      </c>
      <c r="D129" s="4362">
        <f>D128-D127</f>
        <v>30444.65</v>
      </c>
      <c r="E129" s="11419"/>
      <c r="F129" s="11420"/>
      <c r="G129" s="11421"/>
      <c r="H129" s="11422"/>
      <c r="I129" s="11423"/>
      <c r="J129" s="11424"/>
      <c r="K129" s="11425"/>
    </row>
    <row r="130" ht="24" customHeight="1">
      <c r="A130" s="11426"/>
      <c r="B130" s="11427"/>
      <c r="C130" s="11428" t="s">
        <v>108</v>
      </c>
      <c r="D130" s="4362">
        <f>IF(D127=0,0,D128/D127-1)*100</f>
        <v>5.00000049269746</v>
      </c>
      <c r="E130" s="11429"/>
      <c r="F130" s="11430"/>
      <c r="G130" s="11431"/>
      <c r="H130" s="11432"/>
      <c r="I130" s="11433"/>
      <c r="J130" s="11434"/>
      <c r="K130" s="11435"/>
    </row>
    <row r="131" ht="24" customHeight="1">
      <c r="A131" s="11436" t="s">
        <v>306</v>
      </c>
      <c r="B131" s="11437"/>
      <c r="C131" s="11438"/>
      <c r="D131" s="11439"/>
      <c r="E131" s="11440"/>
      <c r="F131" s="11441"/>
      <c r="G131" s="11442"/>
      <c r="H131" s="11443"/>
      <c r="I131" s="11444"/>
      <c r="J131" s="11445"/>
      <c r="K131" s="11446"/>
    </row>
    <row r="132" ht="24" customHeight="1">
      <c r="A132" s="11447" t="s">
        <v>176</v>
      </c>
      <c r="B132" s="11448" t="s">
        <v>122</v>
      </c>
      <c r="C132" s="11449" t="s">
        <v>26</v>
      </c>
      <c r="D132" s="4362">
        <v>0</v>
      </c>
      <c r="E132" s="11450" t="s">
        <v>22</v>
      </c>
      <c r="F132" s="11451">
        <v>0</v>
      </c>
      <c r="G132" s="11452"/>
      <c r="H132" s="11453" t="s">
        <v>23</v>
      </c>
      <c r="I132" s="11454"/>
      <c r="J132" s="11455"/>
      <c r="K132" s="11456"/>
    </row>
    <row r="133" ht="24" customHeight="1">
      <c r="A133" s="11457"/>
      <c r="B133" s="11458"/>
      <c r="C133" s="11459" t="s">
        <v>106</v>
      </c>
      <c r="D133" s="4362">
        <v>0</v>
      </c>
      <c r="E133" s="11460" t="s">
        <v>22</v>
      </c>
      <c r="F133" s="11461">
        <v>0</v>
      </c>
      <c r="G133" s="11462"/>
      <c r="H133" s="11463" t="s">
        <v>23</v>
      </c>
      <c r="I133" s="11464"/>
      <c r="J133" s="11465"/>
      <c r="K133" s="11466"/>
    </row>
    <row r="134" ht="24" customHeight="1">
      <c r="A134" s="11467"/>
      <c r="B134" s="11468"/>
      <c r="C134" s="11469" t="s">
        <v>107</v>
      </c>
      <c r="D134" s="4362">
        <f>D133-D132</f>
        <v>0</v>
      </c>
      <c r="E134" s="11470"/>
      <c r="F134" s="11471"/>
      <c r="G134" s="11472"/>
      <c r="H134" s="11473"/>
      <c r="I134" s="11474"/>
      <c r="J134" s="11475"/>
      <c r="K134" s="11476"/>
    </row>
    <row r="135" ht="24" customHeight="1">
      <c r="A135" s="11477"/>
      <c r="B135" s="11478"/>
      <c r="C135" s="11479" t="s">
        <v>108</v>
      </c>
      <c r="D135" s="4362">
        <f>IF(D132=0,0,D133/D132-1)*100</f>
        <v>0</v>
      </c>
      <c r="E135" s="11480"/>
      <c r="F135" s="11481"/>
      <c r="G135" s="11482"/>
      <c r="H135" s="11483"/>
      <c r="I135" s="11484"/>
      <c r="J135" s="11485"/>
      <c r="K135" s="11486"/>
    </row>
    <row r="136" ht="24" customHeight="1">
      <c r="A136" s="11487" t="s">
        <v>505</v>
      </c>
      <c r="B136" s="11488" t="s">
        <v>122</v>
      </c>
      <c r="C136" s="11489" t="s">
        <v>26</v>
      </c>
      <c r="D136" s="4362">
        <v>0</v>
      </c>
      <c r="E136" s="11490" t="s">
        <v>22</v>
      </c>
      <c r="F136" s="11491">
        <v>0</v>
      </c>
      <c r="G136" s="11492"/>
      <c r="H136" s="11493" t="s">
        <v>23</v>
      </c>
      <c r="I136" s="11494"/>
      <c r="J136" s="11495"/>
      <c r="K136" s="11496"/>
    </row>
    <row r="137" ht="24" customHeight="1">
      <c r="A137" s="11497"/>
      <c r="B137" s="11498"/>
      <c r="C137" s="11499" t="s">
        <v>106</v>
      </c>
      <c r="D137" s="4362">
        <v>0</v>
      </c>
      <c r="E137" s="11500" t="s">
        <v>22</v>
      </c>
      <c r="F137" s="11501">
        <v>0</v>
      </c>
      <c r="G137" s="11502"/>
      <c r="H137" s="11503" t="s">
        <v>23</v>
      </c>
      <c r="I137" s="11504"/>
      <c r="J137" s="11505"/>
      <c r="K137" s="11506"/>
    </row>
    <row r="138" ht="24" customHeight="1">
      <c r="A138" s="11507"/>
      <c r="B138" s="11508"/>
      <c r="C138" s="11509" t="s">
        <v>107</v>
      </c>
      <c r="D138" s="4362">
        <f>D137-D136</f>
        <v>0</v>
      </c>
      <c r="E138" s="11510"/>
      <c r="F138" s="11511"/>
      <c r="G138" s="11512"/>
      <c r="H138" s="11513"/>
      <c r="I138" s="11514"/>
      <c r="J138" s="11515"/>
      <c r="K138" s="11516"/>
    </row>
    <row r="139" ht="24" customHeight="1">
      <c r="A139" s="11517"/>
      <c r="B139" s="11518"/>
      <c r="C139" s="11519" t="s">
        <v>108</v>
      </c>
      <c r="D139" s="4362">
        <f>IF(D136=0,0,D137/D136-1)*100</f>
        <v>0</v>
      </c>
      <c r="E139" s="11520"/>
      <c r="F139" s="11521"/>
      <c r="G139" s="11522"/>
      <c r="H139" s="11523"/>
      <c r="I139" s="11524"/>
      <c r="J139" s="11525"/>
      <c r="K139" s="11526"/>
    </row>
    <row r="140" ht="24" customHeight="1">
      <c r="A140" s="11527" t="s">
        <v>177</v>
      </c>
      <c r="B140" s="11528" t="s">
        <v>122</v>
      </c>
      <c r="C140" s="11529" t="s">
        <v>26</v>
      </c>
      <c r="D140" s="4362">
        <v>43469.66</v>
      </c>
      <c r="E140" s="11530" t="s">
        <v>22</v>
      </c>
      <c r="F140" s="11531">
        <v>0</v>
      </c>
      <c r="G140" s="11532"/>
      <c r="H140" s="11533" t="s">
        <v>23</v>
      </c>
      <c r="I140" s="11534"/>
      <c r="J140" s="11535"/>
      <c r="K140" s="11536"/>
    </row>
    <row r="141" ht="24" customHeight="1">
      <c r="A141" s="11537"/>
      <c r="B141" s="11538"/>
      <c r="C141" s="11539" t="s">
        <v>106</v>
      </c>
      <c r="D141" s="4362">
        <v>43469.66</v>
      </c>
      <c r="E141" s="11540" t="s">
        <v>22</v>
      </c>
      <c r="F141" s="11541">
        <v>0</v>
      </c>
      <c r="G141" s="11542"/>
      <c r="H141" s="11543" t="s">
        <v>23</v>
      </c>
      <c r="I141" s="11544"/>
      <c r="J141" s="11545"/>
      <c r="K141" s="11546"/>
    </row>
    <row r="142" ht="24" customHeight="1">
      <c r="A142" s="11547"/>
      <c r="B142" s="11548"/>
      <c r="C142" s="11549" t="s">
        <v>107</v>
      </c>
      <c r="D142" s="4362">
        <f>D141-D140</f>
        <v>0</v>
      </c>
      <c r="E142" s="11550"/>
      <c r="F142" s="11551"/>
      <c r="G142" s="11552"/>
      <c r="H142" s="11553"/>
      <c r="I142" s="11554"/>
      <c r="J142" s="11555"/>
      <c r="K142" s="11556"/>
    </row>
    <row r="143" ht="24" customHeight="1">
      <c r="A143" s="11557"/>
      <c r="B143" s="11558"/>
      <c r="C143" s="11559" t="s">
        <v>108</v>
      </c>
      <c r="D143" s="4362">
        <f>IF(D140=0,0,D141/D140-1)*100</f>
        <v>0</v>
      </c>
      <c r="E143" s="11560"/>
      <c r="F143" s="11561"/>
      <c r="G143" s="11562"/>
      <c r="H143" s="11563"/>
      <c r="I143" s="11564"/>
      <c r="J143" s="11565"/>
      <c r="K143" s="11566"/>
    </row>
    <row r="144" ht="24" customHeight="1">
      <c r="A144" s="11567" t="s">
        <v>506</v>
      </c>
      <c r="B144" s="11568" t="s">
        <v>122</v>
      </c>
      <c r="C144" s="11569" t="s">
        <v>26</v>
      </c>
      <c r="D144" s="4362">
        <v>43469.66</v>
      </c>
      <c r="E144" s="11570" t="s">
        <v>22</v>
      </c>
      <c r="F144" s="11571">
        <v>0</v>
      </c>
      <c r="G144" s="11572"/>
      <c r="H144" s="11573" t="s">
        <v>23</v>
      </c>
      <c r="I144" s="11574"/>
      <c r="J144" s="11575"/>
      <c r="K144" s="11576"/>
    </row>
    <row r="145" ht="24" customHeight="1">
      <c r="A145" s="11577"/>
      <c r="B145" s="11578"/>
      <c r="C145" s="11579" t="s">
        <v>106</v>
      </c>
      <c r="D145" s="4362">
        <v>43469.66</v>
      </c>
      <c r="E145" s="11580" t="s">
        <v>22</v>
      </c>
      <c r="F145" s="11581">
        <v>0</v>
      </c>
      <c r="G145" s="11582"/>
      <c r="H145" s="11583" t="s">
        <v>23</v>
      </c>
      <c r="I145" s="11584"/>
      <c r="J145" s="11585"/>
      <c r="K145" s="11586"/>
    </row>
    <row r="146" ht="24" customHeight="1">
      <c r="A146" s="11587"/>
      <c r="B146" s="11588"/>
      <c r="C146" s="11589" t="s">
        <v>107</v>
      </c>
      <c r="D146" s="4362">
        <f>D145-D144</f>
        <v>0</v>
      </c>
      <c r="E146" s="11590"/>
      <c r="F146" s="11591"/>
      <c r="G146" s="11592"/>
      <c r="H146" s="11593"/>
      <c r="I146" s="11594"/>
      <c r="J146" s="11595"/>
      <c r="K146" s="11596"/>
    </row>
    <row r="147" ht="24" customHeight="1">
      <c r="A147" s="11597"/>
      <c r="B147" s="11598"/>
      <c r="C147" s="11599" t="s">
        <v>108</v>
      </c>
      <c r="D147" s="4362">
        <f>IF(D144=0,0,D145/D144-1)*100</f>
        <v>0</v>
      </c>
      <c r="E147" s="11600"/>
      <c r="F147" s="11601"/>
      <c r="G147" s="11602"/>
      <c r="H147" s="11603"/>
      <c r="I147" s="11604"/>
      <c r="J147" s="11605"/>
      <c r="K147" s="11606"/>
    </row>
    <row r="148" ht="24" customHeight="1">
      <c r="A148" s="11607" t="s">
        <v>178</v>
      </c>
      <c r="B148" s="11608" t="s">
        <v>179</v>
      </c>
      <c r="C148" s="11609" t="s">
        <v>26</v>
      </c>
      <c r="D148" s="4362">
        <f>IF(D63=0,0,D140/D63*12)</f>
        <v>0.00468791417958442</v>
      </c>
      <c r="E148" s="11610" t="s">
        <v>22</v>
      </c>
      <c r="F148" s="11611">
        <v>6</v>
      </c>
      <c r="G148" s="11612"/>
      <c r="H148" s="11613" t="s">
        <v>229</v>
      </c>
      <c r="I148" s="11614" t="s">
        <v>507</v>
      </c>
      <c r="J148" s="11615"/>
      <c r="K148" s="11616"/>
    </row>
    <row r="149" ht="24" customHeight="1">
      <c r="A149" s="11617"/>
      <c r="B149" s="11618"/>
      <c r="C149" s="11619" t="s">
        <v>106</v>
      </c>
      <c r="D149" s="4362">
        <f>IF(D64=0,0,D141/D64*12)</f>
        <v>0.00439054906925817</v>
      </c>
      <c r="E149" s="11620" t="s">
        <v>22</v>
      </c>
      <c r="F149" s="11621">
        <v>6</v>
      </c>
      <c r="G149" s="11622"/>
      <c r="H149" s="11623" t="s">
        <v>229</v>
      </c>
      <c r="I149" s="11624" t="s">
        <v>508</v>
      </c>
      <c r="J149" s="11625"/>
      <c r="K149" s="11626"/>
    </row>
    <row r="150" ht="24" customHeight="1">
      <c r="A150" s="11627"/>
      <c r="B150" s="11628"/>
      <c r="C150" s="11629" t="s">
        <v>107</v>
      </c>
      <c r="D150" s="4362">
        <f>D149-D148</f>
        <v>-0.000297365110326252</v>
      </c>
      <c r="E150" s="11630"/>
      <c r="F150" s="11631"/>
      <c r="G150" s="11632"/>
      <c r="H150" s="11633"/>
      <c r="I150" s="11634"/>
      <c r="J150" s="11635"/>
      <c r="K150" s="11636"/>
    </row>
    <row r="151" ht="24" customHeight="1">
      <c r="A151" s="11637"/>
      <c r="B151" s="11638"/>
      <c r="C151" s="11639" t="s">
        <v>108</v>
      </c>
      <c r="D151" s="4362">
        <f>IF(D148=0,0,D149/D148-1)*100</f>
        <v>-6.34322854333082</v>
      </c>
      <c r="E151" s="11640"/>
      <c r="F151" s="11641"/>
      <c r="G151" s="11642"/>
      <c r="H151" s="11643"/>
      <c r="I151" s="11644"/>
      <c r="J151" s="11645"/>
      <c r="K151" s="11646"/>
    </row>
    <row r="152" ht="24" customHeight="1">
      <c r="A152" s="11647" t="s">
        <v>509</v>
      </c>
      <c r="B152" s="11648" t="s">
        <v>179</v>
      </c>
      <c r="C152" s="11649" t="s">
        <v>26</v>
      </c>
      <c r="D152" s="4362">
        <v>0.02</v>
      </c>
      <c r="E152" s="11650" t="s">
        <v>22</v>
      </c>
      <c r="F152" s="11651">
        <v>6</v>
      </c>
      <c r="G152" s="11652"/>
      <c r="H152" s="11653" t="s">
        <v>229</v>
      </c>
      <c r="I152" s="11654" t="s">
        <v>510</v>
      </c>
      <c r="J152" s="11655"/>
      <c r="K152" s="11656"/>
    </row>
    <row r="153" ht="24" customHeight="1">
      <c r="A153" s="11657"/>
      <c r="B153" s="11658"/>
      <c r="C153" s="11659" t="s">
        <v>106</v>
      </c>
      <c r="D153" s="4362">
        <v>0.02</v>
      </c>
      <c r="E153" s="11660" t="s">
        <v>22</v>
      </c>
      <c r="F153" s="11661">
        <v>6</v>
      </c>
      <c r="G153" s="11662"/>
      <c r="H153" s="11663" t="s">
        <v>229</v>
      </c>
      <c r="I153" s="11664" t="s">
        <v>511</v>
      </c>
      <c r="J153" s="11665"/>
      <c r="K153" s="11666"/>
    </row>
    <row r="154" ht="24" customHeight="1">
      <c r="A154" s="11667"/>
      <c r="B154" s="11668"/>
      <c r="C154" s="11669" t="s">
        <v>107</v>
      </c>
      <c r="D154" s="4362">
        <f>D153-D152</f>
        <v>0</v>
      </c>
      <c r="E154" s="11670"/>
      <c r="F154" s="11671"/>
      <c r="G154" s="11672"/>
      <c r="H154" s="11673"/>
      <c r="I154" s="11674"/>
      <c r="J154" s="11675"/>
      <c r="K154" s="11676"/>
    </row>
    <row r="155" ht="24" customHeight="1">
      <c r="A155" s="11677"/>
      <c r="B155" s="11678"/>
      <c r="C155" s="11679" t="s">
        <v>108</v>
      </c>
      <c r="D155" s="4362">
        <f>IF(D152=0,0,D153/D152-1)*100</f>
        <v>0</v>
      </c>
      <c r="E155" s="11680"/>
      <c r="F155" s="11681"/>
      <c r="G155" s="11682"/>
      <c r="H155" s="11683"/>
      <c r="I155" s="11684"/>
      <c r="J155" s="11685"/>
      <c r="K155" s="11686"/>
    </row>
    <row r="156" ht="24" customHeight="1">
      <c r="A156" s="11687" t="s">
        <v>311</v>
      </c>
      <c r="B156" s="11688"/>
      <c r="C156" s="11689"/>
      <c r="D156" s="11690"/>
      <c r="E156" s="11691"/>
      <c r="F156" s="11692"/>
      <c r="G156" s="11693"/>
      <c r="H156" s="11694"/>
      <c r="I156" s="11695"/>
      <c r="J156" s="11696"/>
      <c r="K156" s="11697"/>
    </row>
    <row r="157" ht="24" customHeight="1">
      <c r="A157" s="11698" t="s">
        <v>181</v>
      </c>
      <c r="B157" s="11699" t="s">
        <v>428</v>
      </c>
      <c r="C157" s="11700" t="s">
        <v>26</v>
      </c>
      <c r="D157" s="4362">
        <v>16961</v>
      </c>
      <c r="E157" s="11701"/>
      <c r="F157" s="11702"/>
      <c r="G157" s="11703"/>
      <c r="H157" s="11704"/>
      <c r="I157" s="11705"/>
      <c r="J157" s="11706"/>
      <c r="K157" s="11707"/>
    </row>
    <row r="158" ht="24" customHeight="1">
      <c r="A158" s="11708"/>
      <c r="B158" s="11709"/>
      <c r="C158" s="11710" t="s">
        <v>106</v>
      </c>
      <c r="D158" s="4362">
        <v>17810</v>
      </c>
      <c r="E158" s="11711"/>
      <c r="F158" s="11712"/>
      <c r="G158" s="11713"/>
      <c r="H158" s="11714"/>
      <c r="I158" s="11715"/>
      <c r="J158" s="11716"/>
      <c r="K158" s="11717"/>
    </row>
    <row r="159" ht="24" customHeight="1">
      <c r="A159" s="11718"/>
      <c r="B159" s="11719"/>
      <c r="C159" s="11720" t="s">
        <v>107</v>
      </c>
      <c r="D159" s="4362">
        <f>D158-D157</f>
        <v>849</v>
      </c>
      <c r="E159" s="11721"/>
      <c r="F159" s="11722"/>
      <c r="G159" s="11723"/>
      <c r="H159" s="11724"/>
      <c r="I159" s="11725"/>
      <c r="J159" s="11726"/>
      <c r="K159" s="11727"/>
    </row>
    <row r="160" ht="24" customHeight="1">
      <c r="A160" s="11728"/>
      <c r="B160" s="11729"/>
      <c r="C160" s="11730" t="s">
        <v>108</v>
      </c>
      <c r="D160" s="4362">
        <f>IF(D157=0,0,D158/D157-1)*100</f>
        <v>5.00560108484169</v>
      </c>
      <c r="E160" s="11731" t="s">
        <v>22</v>
      </c>
      <c r="F160" s="11732">
        <v>0</v>
      </c>
      <c r="G160" s="11733">
        <v>10</v>
      </c>
      <c r="H160" s="11734" t="s">
        <v>23</v>
      </c>
      <c r="I160" s="11735"/>
      <c r="J160" s="11736"/>
      <c r="K160" s="11737"/>
    </row>
    <row r="161" ht="24" customHeight="1">
      <c r="A161" s="11738" t="s">
        <v>396</v>
      </c>
      <c r="B161" s="11739" t="s">
        <v>430</v>
      </c>
      <c r="C161" s="11740" t="s">
        <v>26</v>
      </c>
      <c r="D161" s="4362">
        <v>11800</v>
      </c>
      <c r="E161" s="11741"/>
      <c r="F161" s="11742"/>
      <c r="G161" s="11743"/>
      <c r="H161" s="11744"/>
      <c r="I161" s="11745"/>
      <c r="J161" s="11746"/>
      <c r="K161" s="11747"/>
    </row>
    <row r="162" ht="24" customHeight="1">
      <c r="A162" s="11748"/>
      <c r="B162" s="11749"/>
      <c r="C162" s="11750" t="s">
        <v>106</v>
      </c>
      <c r="D162" s="4362">
        <v>12390</v>
      </c>
      <c r="E162" s="11751"/>
      <c r="F162" s="11752"/>
      <c r="G162" s="11753"/>
      <c r="H162" s="11754"/>
      <c r="I162" s="11755"/>
      <c r="J162" s="11756"/>
      <c r="K162" s="11757"/>
    </row>
    <row r="163" ht="24" customHeight="1">
      <c r="A163" s="11758"/>
      <c r="B163" s="11759"/>
      <c r="C163" s="11760" t="s">
        <v>107</v>
      </c>
      <c r="D163" s="4362">
        <f>D162-D161</f>
        <v>590</v>
      </c>
      <c r="E163" s="11761"/>
      <c r="F163" s="11762"/>
      <c r="G163" s="11763"/>
      <c r="H163" s="11764"/>
      <c r="I163" s="11765"/>
      <c r="J163" s="11766"/>
      <c r="K163" s="11767"/>
    </row>
    <row r="164" ht="24" customHeight="1">
      <c r="A164" s="11768"/>
      <c r="B164" s="11769"/>
      <c r="C164" s="11770" t="s">
        <v>108</v>
      </c>
      <c r="D164" s="4362">
        <f>IF(D161=0,0,D162/D161-1)*100</f>
        <v>5</v>
      </c>
      <c r="E164" s="11771" t="s">
        <v>22</v>
      </c>
      <c r="F164" s="11772">
        <v>0</v>
      </c>
      <c r="G164" s="11773">
        <v>10</v>
      </c>
      <c r="H164" s="11774" t="s">
        <v>23</v>
      </c>
      <c r="I164" s="11775"/>
      <c r="J164" s="11776"/>
      <c r="K164" s="11777"/>
    </row>
    <row r="165" ht="24" customHeight="1">
      <c r="A165" s="11778" t="s">
        <v>512</v>
      </c>
      <c r="B165" s="11779" t="s">
        <v>513</v>
      </c>
      <c r="C165" s="11780" t="s">
        <v>26</v>
      </c>
      <c r="D165" s="4808">
        <v>0</v>
      </c>
      <c r="E165" s="11781"/>
      <c r="F165" s="11782"/>
      <c r="G165" s="11783"/>
      <c r="H165" s="11784"/>
      <c r="I165" s="11785"/>
      <c r="J165" s="11786"/>
      <c r="K165" s="11787"/>
    </row>
    <row r="166" ht="24" customHeight="1">
      <c r="A166" s="11788"/>
      <c r="B166" s="11789"/>
      <c r="C166" s="11790" t="s">
        <v>106</v>
      </c>
      <c r="D166" s="4808">
        <v>0</v>
      </c>
      <c r="E166" s="11791"/>
      <c r="F166" s="11792"/>
      <c r="G166" s="11793"/>
      <c r="H166" s="11794"/>
      <c r="I166" s="11795"/>
      <c r="J166" s="11796"/>
      <c r="K166" s="11797"/>
    </row>
    <row r="167" ht="24" customHeight="1">
      <c r="A167" s="11798"/>
      <c r="B167" s="11799"/>
      <c r="C167" s="11800" t="s">
        <v>107</v>
      </c>
      <c r="D167" s="4808">
        <f>D166-D165</f>
        <v>0</v>
      </c>
      <c r="E167" s="11801"/>
      <c r="F167" s="11802"/>
      <c r="G167" s="11803"/>
      <c r="H167" s="11804"/>
      <c r="I167" s="11805"/>
      <c r="J167" s="11806"/>
      <c r="K167" s="11807"/>
    </row>
    <row r="168" ht="24" customHeight="1">
      <c r="A168" s="11808"/>
      <c r="B168" s="11809"/>
      <c r="C168" s="11810" t="s">
        <v>108</v>
      </c>
      <c r="D168" s="4362">
        <f>IF(D165=0,0,D167/D165)*100</f>
        <v>0</v>
      </c>
      <c r="E168" s="11811" t="s">
        <v>22</v>
      </c>
      <c r="F168" s="11812">
        <v>0</v>
      </c>
      <c r="G168" s="11813">
        <v>10</v>
      </c>
      <c r="H168" s="11814" t="s">
        <v>23</v>
      </c>
      <c r="I168" s="11815"/>
      <c r="J168" s="11816"/>
      <c r="K168" s="11817"/>
    </row>
    <row r="169" ht="24" customHeight="1">
      <c r="A169" s="11818" t="s">
        <v>514</v>
      </c>
      <c r="B169" s="11819" t="s">
        <v>432</v>
      </c>
      <c r="C169" s="11820" t="s">
        <v>26</v>
      </c>
      <c r="D169" s="4362">
        <v>5161</v>
      </c>
      <c r="E169" s="11821"/>
      <c r="F169" s="11822"/>
      <c r="G169" s="11823"/>
      <c r="H169" s="11824"/>
      <c r="I169" s="11825"/>
      <c r="J169" s="11826"/>
      <c r="K169" s="11827"/>
    </row>
    <row r="170" ht="24" customHeight="1">
      <c r="A170" s="11828"/>
      <c r="B170" s="11829"/>
      <c r="C170" s="11830" t="s">
        <v>106</v>
      </c>
      <c r="D170" s="4362">
        <v>5420</v>
      </c>
      <c r="E170" s="11831"/>
      <c r="F170" s="11832"/>
      <c r="G170" s="11833"/>
      <c r="H170" s="11834"/>
      <c r="I170" s="11835"/>
      <c r="J170" s="11836"/>
      <c r="K170" s="11837"/>
    </row>
    <row r="171" ht="24" customHeight="1">
      <c r="A171" s="11838"/>
      <c r="B171" s="11839"/>
      <c r="C171" s="11840" t="s">
        <v>107</v>
      </c>
      <c r="D171" s="4362">
        <f>D170-D169</f>
        <v>259</v>
      </c>
      <c r="E171" s="11841"/>
      <c r="F171" s="11842"/>
      <c r="G171" s="11843"/>
      <c r="H171" s="11844"/>
      <c r="I171" s="11845"/>
      <c r="J171" s="11846"/>
      <c r="K171" s="11847"/>
    </row>
    <row r="172" ht="24" customHeight="1">
      <c r="A172" s="11848"/>
      <c r="B172" s="11849"/>
      <c r="C172" s="11850" t="s">
        <v>108</v>
      </c>
      <c r="D172" s="4362">
        <f>IF(D169=0,0,D170/D169-1)*100</f>
        <v>5.01840728540981</v>
      </c>
      <c r="E172" s="11851" t="s">
        <v>22</v>
      </c>
      <c r="F172" s="11852">
        <v>0</v>
      </c>
      <c r="G172" s="11853">
        <v>10</v>
      </c>
      <c r="H172" s="11854" t="s">
        <v>23</v>
      </c>
      <c r="I172" s="11855"/>
      <c r="J172" s="11856"/>
      <c r="K172" s="11857"/>
    </row>
    <row r="173" ht="24" customHeight="1">
      <c r="A173" s="11858" t="s">
        <v>515</v>
      </c>
      <c r="B173" s="11859" t="s">
        <v>433</v>
      </c>
      <c r="C173" s="11860" t="s">
        <v>26</v>
      </c>
      <c r="D173" s="4362">
        <v>11780</v>
      </c>
      <c r="E173" s="11861"/>
      <c r="F173" s="11862"/>
      <c r="G173" s="11863"/>
      <c r="H173" s="11864"/>
      <c r="I173" s="11865"/>
      <c r="J173" s="11866"/>
      <c r="K173" s="11867"/>
    </row>
    <row r="174" ht="24" customHeight="1">
      <c r="A174" s="11868"/>
      <c r="B174" s="11869"/>
      <c r="C174" s="11870" t="s">
        <v>106</v>
      </c>
      <c r="D174" s="4362">
        <v>12330</v>
      </c>
      <c r="E174" s="11871"/>
      <c r="F174" s="11872"/>
      <c r="G174" s="11873"/>
      <c r="H174" s="11874"/>
      <c r="I174" s="11875"/>
      <c r="J174" s="11876"/>
      <c r="K174" s="11877"/>
    </row>
    <row r="175" ht="24" customHeight="1">
      <c r="A175" s="11878"/>
      <c r="B175" s="11879"/>
      <c r="C175" s="11880" t="s">
        <v>107</v>
      </c>
      <c r="D175" s="4362">
        <f>D174-D173</f>
        <v>550</v>
      </c>
      <c r="E175" s="11881"/>
      <c r="F175" s="11882"/>
      <c r="G175" s="11883"/>
      <c r="H175" s="11884"/>
      <c r="I175" s="11885"/>
      <c r="J175" s="11886"/>
      <c r="K175" s="11887"/>
    </row>
    <row r="176" ht="24" customHeight="1">
      <c r="A176" s="11888"/>
      <c r="B176" s="11889"/>
      <c r="C176" s="11890" t="s">
        <v>108</v>
      </c>
      <c r="D176" s="4362">
        <f>IF(D173=0,0,D174/D173-1)*100</f>
        <v>4.66893039049237</v>
      </c>
      <c r="E176" s="11891" t="s">
        <v>22</v>
      </c>
      <c r="F176" s="11892">
        <v>0</v>
      </c>
      <c r="G176" s="11893">
        <v>10</v>
      </c>
      <c r="H176" s="11894" t="s">
        <v>23</v>
      </c>
      <c r="I176" s="11895"/>
      <c r="J176" s="11896"/>
      <c r="K176" s="11897"/>
    </row>
    <row r="177" ht="24" customHeight="1">
      <c r="A177" s="11898" t="s">
        <v>516</v>
      </c>
      <c r="B177" s="11899" t="s">
        <v>448</v>
      </c>
      <c r="C177" s="11900" t="s">
        <v>26</v>
      </c>
      <c r="D177" s="9931">
        <v>0</v>
      </c>
      <c r="E177" s="11901"/>
      <c r="F177" s="11902"/>
      <c r="G177" s="11903"/>
      <c r="H177" s="11904"/>
      <c r="I177" s="11905"/>
      <c r="J177" s="11906"/>
      <c r="K177" s="11907"/>
    </row>
    <row r="178" ht="24" customHeight="1">
      <c r="A178" s="11908"/>
      <c r="B178" s="11909"/>
      <c r="C178" s="11910" t="s">
        <v>106</v>
      </c>
      <c r="D178" s="9931">
        <v>0</v>
      </c>
      <c r="E178" s="11911"/>
      <c r="F178" s="11912"/>
      <c r="G178" s="11913"/>
      <c r="H178" s="11914"/>
      <c r="I178" s="11915"/>
      <c r="J178" s="11916"/>
      <c r="K178" s="11917"/>
    </row>
    <row r="179" ht="24" customHeight="1">
      <c r="A179" s="11918"/>
      <c r="B179" s="11919"/>
      <c r="C179" s="11920" t="s">
        <v>107</v>
      </c>
      <c r="D179" s="9942">
        <f>D178-D177</f>
        <v>0</v>
      </c>
      <c r="E179" s="11921"/>
      <c r="F179" s="11922"/>
      <c r="G179" s="11923"/>
      <c r="H179" s="11924"/>
      <c r="I179" s="11925"/>
      <c r="J179" s="11926"/>
      <c r="K179" s="11927"/>
    </row>
    <row r="180" ht="24" customHeight="1">
      <c r="A180" s="11928"/>
      <c r="B180" s="11929"/>
      <c r="C180" s="11930" t="s">
        <v>108</v>
      </c>
      <c r="D180" s="5561">
        <f>IF(D177=0,0,D179/D177)*100</f>
        <v>0</v>
      </c>
      <c r="E180" s="11931" t="s">
        <v>22</v>
      </c>
      <c r="F180" s="11932">
        <v>0</v>
      </c>
      <c r="G180" s="11933">
        <v>10</v>
      </c>
      <c r="H180" s="11934" t="s">
        <v>23</v>
      </c>
      <c r="I180" s="11935"/>
      <c r="J180" s="11936"/>
      <c r="K180" s="11937"/>
    </row>
    <row r="181" ht="24" customHeight="1">
      <c r="A181" s="11938" t="s">
        <v>517</v>
      </c>
      <c r="B181" s="11939" t="s">
        <v>518</v>
      </c>
      <c r="C181" s="11940" t="s">
        <v>26</v>
      </c>
      <c r="D181" s="5091">
        <f>IF(D161=0,0,D173/D161*100)</f>
        <v>99.8305084745763</v>
      </c>
      <c r="E181" s="11941" t="s">
        <v>22</v>
      </c>
      <c r="F181" s="11942">
        <v>95</v>
      </c>
      <c r="G181" s="11943">
        <v>100</v>
      </c>
      <c r="H181" s="11944" t="s">
        <v>23</v>
      </c>
      <c r="I181" s="11945"/>
      <c r="J181" s="11946"/>
      <c r="K181" s="11947"/>
    </row>
    <row r="182" ht="24" customHeight="1">
      <c r="A182" s="11948"/>
      <c r="B182" s="11949"/>
      <c r="C182" s="11950" t="s">
        <v>106</v>
      </c>
      <c r="D182" s="4362">
        <f>IF(D162=0,0,D174/D162*100)</f>
        <v>99.5157384987894</v>
      </c>
      <c r="E182" s="11951" t="s">
        <v>22</v>
      </c>
      <c r="F182" s="11952">
        <v>95</v>
      </c>
      <c r="G182" s="11953">
        <v>100</v>
      </c>
      <c r="H182" s="11954" t="s">
        <v>23</v>
      </c>
      <c r="I182" s="11955"/>
      <c r="J182" s="11956"/>
      <c r="K182" s="11957"/>
    </row>
    <row r="183" ht="24" customHeight="1">
      <c r="A183" s="11958"/>
      <c r="B183" s="11959"/>
      <c r="C183" s="11960" t="s">
        <v>107</v>
      </c>
      <c r="D183" s="4362">
        <f>D182-D181</f>
        <v>-0.31476997578693</v>
      </c>
      <c r="E183" s="11961"/>
      <c r="F183" s="11962"/>
      <c r="G183" s="11963"/>
      <c r="H183" s="11964"/>
      <c r="I183" s="11965"/>
      <c r="J183" s="11966"/>
      <c r="K183" s="11967"/>
    </row>
    <row r="184" ht="24" customHeight="1">
      <c r="A184" s="11968" t="s">
        <v>519</v>
      </c>
      <c r="B184" s="11969" t="s">
        <v>460</v>
      </c>
      <c r="C184" s="11970" t="s">
        <v>26</v>
      </c>
      <c r="D184" s="11971">
        <v>5750</v>
      </c>
      <c r="E184" s="11972"/>
      <c r="F184" s="11973"/>
      <c r="G184" s="11974"/>
      <c r="H184" s="11975"/>
      <c r="I184" s="11976"/>
      <c r="J184" s="11977"/>
      <c r="K184" s="11978"/>
    </row>
    <row r="185" ht="24" customHeight="1">
      <c r="A185" s="11979"/>
      <c r="B185" s="11980"/>
      <c r="C185" s="11981" t="s">
        <v>106</v>
      </c>
      <c r="D185" s="11982">
        <v>5805</v>
      </c>
      <c r="E185" s="11983"/>
      <c r="F185" s="11984"/>
      <c r="G185" s="11985"/>
      <c r="H185" s="11986"/>
      <c r="I185" s="11987"/>
      <c r="J185" s="11988"/>
      <c r="K185" s="11989"/>
    </row>
    <row r="186" ht="24" customHeight="1">
      <c r="A186" s="11990"/>
      <c r="B186" s="11991"/>
      <c r="C186" s="11992" t="s">
        <v>107</v>
      </c>
      <c r="D186" s="4362">
        <f>D185-D184</f>
        <v>55</v>
      </c>
      <c r="E186" s="11993"/>
      <c r="F186" s="11994"/>
      <c r="G186" s="11995"/>
      <c r="H186" s="11996"/>
      <c r="I186" s="11997"/>
      <c r="J186" s="11998"/>
      <c r="K186" s="11999"/>
    </row>
    <row r="187" ht="24" customHeight="1">
      <c r="A187" s="12000"/>
      <c r="B187" s="12001"/>
      <c r="C187" s="12002" t="s">
        <v>108</v>
      </c>
      <c r="D187" s="4362">
        <f>IF(D184=0,0,D185/D184-1)*100</f>
        <v>0.956521739130434</v>
      </c>
      <c r="E187" s="12003" t="s">
        <v>22</v>
      </c>
      <c r="F187" s="12004">
        <v>0</v>
      </c>
      <c r="G187" s="12005">
        <v>10</v>
      </c>
      <c r="H187" s="12006" t="s">
        <v>23</v>
      </c>
      <c r="I187" s="12007"/>
      <c r="J187" s="12008"/>
      <c r="K187" s="12009"/>
    </row>
    <row r="188" ht="24" customHeight="1">
      <c r="A188" s="12010" t="s">
        <v>520</v>
      </c>
      <c r="B188" s="12011" t="s">
        <v>460</v>
      </c>
      <c r="C188" s="12012" t="s">
        <v>26</v>
      </c>
      <c r="D188" s="12013">
        <v>140323</v>
      </c>
      <c r="E188" s="12014"/>
      <c r="F188" s="12015"/>
      <c r="G188" s="12016"/>
      <c r="H188" s="12017"/>
      <c r="I188" s="12018"/>
      <c r="J188" s="12019"/>
      <c r="K188" s="12020"/>
    </row>
    <row r="189" ht="24" customHeight="1">
      <c r="A189" s="12021"/>
      <c r="B189" s="12022"/>
      <c r="C189" s="12023" t="s">
        <v>106</v>
      </c>
      <c r="D189" s="12024">
        <v>153203</v>
      </c>
      <c r="E189" s="12025"/>
      <c r="F189" s="12026"/>
      <c r="G189" s="12027"/>
      <c r="H189" s="12028"/>
      <c r="I189" s="12029"/>
      <c r="J189" s="12030"/>
      <c r="K189" s="12031"/>
    </row>
    <row r="190" ht="24" customHeight="1">
      <c r="A190" s="12032"/>
      <c r="B190" s="12033"/>
      <c r="C190" s="12034" t="s">
        <v>107</v>
      </c>
      <c r="D190" s="4362">
        <f>D189-D188</f>
        <v>12880</v>
      </c>
      <c r="E190" s="12035"/>
      <c r="F190" s="12036"/>
      <c r="G190" s="12037"/>
      <c r="H190" s="12038"/>
      <c r="I190" s="12039"/>
      <c r="J190" s="12040"/>
      <c r="K190" s="12041"/>
    </row>
    <row r="191" ht="24" customHeight="1">
      <c r="A191" s="12042"/>
      <c r="B191" s="12043"/>
      <c r="C191" s="12044" t="s">
        <v>108</v>
      </c>
      <c r="D191" s="4362">
        <f>IF(D188=0,0,D189/D188-1)*100</f>
        <v>9.17882314374692</v>
      </c>
      <c r="E191" s="12045" t="s">
        <v>22</v>
      </c>
      <c r="F191" s="12046">
        <v>0</v>
      </c>
      <c r="G191" s="12047">
        <v>10</v>
      </c>
      <c r="H191" s="12048" t="s">
        <v>23</v>
      </c>
      <c r="I191" s="12049"/>
      <c r="J191" s="12050"/>
      <c r="K191" s="12051"/>
    </row>
    <row r="192" ht="24" customHeight="1">
      <c r="A192" s="12052" t="s">
        <v>521</v>
      </c>
      <c r="B192" s="12053" t="s">
        <v>460</v>
      </c>
      <c r="C192" s="12054" t="s">
        <v>26</v>
      </c>
      <c r="D192" s="12055">
        <v>403</v>
      </c>
      <c r="E192" s="12056"/>
      <c r="F192" s="12057"/>
      <c r="G192" s="12058"/>
      <c r="H192" s="12059"/>
      <c r="I192" s="12060"/>
      <c r="J192" s="12061"/>
      <c r="K192" s="12062"/>
    </row>
    <row r="193" ht="24" customHeight="1">
      <c r="A193" s="12063"/>
      <c r="B193" s="12064"/>
      <c r="C193" s="12065" t="s">
        <v>106</v>
      </c>
      <c r="D193" s="12066">
        <v>410</v>
      </c>
      <c r="E193" s="12067"/>
      <c r="F193" s="12068"/>
      <c r="G193" s="12069"/>
      <c r="H193" s="12070"/>
      <c r="I193" s="12071"/>
      <c r="J193" s="12072"/>
      <c r="K193" s="12073"/>
    </row>
    <row r="194" ht="24" customHeight="1">
      <c r="A194" s="12074"/>
      <c r="B194" s="12075"/>
      <c r="C194" s="12076" t="s">
        <v>107</v>
      </c>
      <c r="D194" s="4362">
        <f>D193-D192</f>
        <v>7</v>
      </c>
      <c r="E194" s="12077"/>
      <c r="F194" s="12078"/>
      <c r="G194" s="12079"/>
      <c r="H194" s="12080"/>
      <c r="I194" s="12081"/>
      <c r="J194" s="12082"/>
      <c r="K194" s="12083"/>
    </row>
    <row r="195" ht="24" customHeight="1">
      <c r="A195" s="12084"/>
      <c r="B195" s="12085"/>
      <c r="C195" s="12086" t="s">
        <v>108</v>
      </c>
      <c r="D195" s="4362">
        <f>IF(D192=0,0,D193/D192-1)*100</f>
        <v>1.73697270471465</v>
      </c>
      <c r="E195" s="12087" t="s">
        <v>22</v>
      </c>
      <c r="F195" s="12088">
        <v>-20</v>
      </c>
      <c r="G195" s="12089">
        <v>20</v>
      </c>
      <c r="H195" s="12090" t="s">
        <v>23</v>
      </c>
      <c r="I195" s="12091"/>
      <c r="J195" s="12092"/>
      <c r="K195" s="12093"/>
    </row>
    <row r="196" ht="24" customHeight="1">
      <c r="A196" s="12094" t="s">
        <v>522</v>
      </c>
      <c r="B196" s="12095" t="s">
        <v>523</v>
      </c>
      <c r="C196" s="12096" t="s">
        <v>26</v>
      </c>
      <c r="D196" s="4362">
        <f>IF(D157=0,0,D192/D157*100)</f>
        <v>2.3760391486351</v>
      </c>
      <c r="E196" s="12097" t="s">
        <v>22</v>
      </c>
      <c r="F196" s="12098">
        <v>0</v>
      </c>
      <c r="G196" s="12099">
        <v>3</v>
      </c>
      <c r="H196" s="12100" t="s">
        <v>23</v>
      </c>
      <c r="I196" s="12101"/>
      <c r="J196" s="12102"/>
      <c r="K196" s="12103"/>
    </row>
    <row r="197" ht="24" customHeight="1">
      <c r="A197" s="12104"/>
      <c r="B197" s="12105"/>
      <c r="C197" s="12106" t="s">
        <v>106</v>
      </c>
      <c r="D197" s="4362">
        <f>IF(D158=0,0,D193/D158*100)</f>
        <v>2.30207748455924</v>
      </c>
      <c r="E197" s="12107" t="s">
        <v>22</v>
      </c>
      <c r="F197" s="12108">
        <v>0</v>
      </c>
      <c r="G197" s="12109">
        <v>3</v>
      </c>
      <c r="H197" s="12110" t="s">
        <v>23</v>
      </c>
      <c r="I197" s="12111"/>
      <c r="J197" s="12112"/>
      <c r="K197" s="12113"/>
    </row>
    <row r="198" ht="24" customHeight="1">
      <c r="A198" s="12114" t="s">
        <v>524</v>
      </c>
      <c r="B198" s="12115" t="s">
        <v>460</v>
      </c>
      <c r="C198" s="12116" t="s">
        <v>26</v>
      </c>
      <c r="D198" s="12117">
        <v>321</v>
      </c>
      <c r="E198" s="12118"/>
      <c r="F198" s="12119"/>
      <c r="G198" s="12120"/>
      <c r="H198" s="12121"/>
      <c r="I198" s="12122"/>
      <c r="J198" s="12123"/>
      <c r="K198" s="12124"/>
    </row>
    <row r="199" ht="24" customHeight="1">
      <c r="A199" s="12125"/>
      <c r="B199" s="12126"/>
      <c r="C199" s="12127" t="s">
        <v>106</v>
      </c>
      <c r="D199" s="12128">
        <v>330</v>
      </c>
      <c r="E199" s="12129"/>
      <c r="F199" s="12130"/>
      <c r="G199" s="12131"/>
      <c r="H199" s="12132"/>
      <c r="I199" s="12133"/>
      <c r="J199" s="12134"/>
      <c r="K199" s="12135"/>
    </row>
    <row r="200" ht="24" customHeight="1">
      <c r="A200" s="12136"/>
      <c r="B200" s="12137"/>
      <c r="C200" s="12138" t="s">
        <v>107</v>
      </c>
      <c r="D200" s="4362">
        <f>D199-D198</f>
        <v>9</v>
      </c>
      <c r="E200" s="12139"/>
      <c r="F200" s="12140"/>
      <c r="G200" s="12141"/>
      <c r="H200" s="12142"/>
      <c r="I200" s="12143"/>
      <c r="J200" s="12144"/>
      <c r="K200" s="12145"/>
    </row>
    <row r="201" ht="24" customHeight="1">
      <c r="A201" s="12146"/>
      <c r="B201" s="12147"/>
      <c r="C201" s="12148" t="s">
        <v>108</v>
      </c>
      <c r="D201" s="4362">
        <f>IF(D198=0,0,D199/D198-1)*100</f>
        <v>2.803738317757</v>
      </c>
      <c r="E201" s="12149" t="s">
        <v>22</v>
      </c>
      <c r="F201" s="12150">
        <v>-20</v>
      </c>
      <c r="G201" s="12151">
        <v>20</v>
      </c>
      <c r="H201" s="12152" t="s">
        <v>23</v>
      </c>
      <c r="I201" s="12153"/>
      <c r="J201" s="12154"/>
      <c r="K201" s="12155"/>
    </row>
    <row r="202" ht="24" customHeight="1">
      <c r="A202" s="12156" t="s">
        <v>525</v>
      </c>
      <c r="B202" s="12157" t="s">
        <v>526</v>
      </c>
      <c r="C202" s="12158" t="s">
        <v>26</v>
      </c>
      <c r="D202" s="4362">
        <f>IF(D157=0,0,D198/D157*100)</f>
        <v>1.89257708861506</v>
      </c>
      <c r="E202" s="12159" t="s">
        <v>22</v>
      </c>
      <c r="F202" s="12160">
        <v>0</v>
      </c>
      <c r="G202" s="12161">
        <v>3</v>
      </c>
      <c r="H202" s="12162" t="s">
        <v>23</v>
      </c>
      <c r="I202" s="12163"/>
      <c r="J202" s="12164"/>
      <c r="K202" s="12165"/>
    </row>
    <row r="203" ht="24" customHeight="1">
      <c r="A203" s="12166"/>
      <c r="B203" s="12167"/>
      <c r="C203" s="12168" t="s">
        <v>106</v>
      </c>
      <c r="D203" s="4362">
        <f>IF(D158=0,0,D199/D158*100)</f>
        <v>1.85289163391353</v>
      </c>
      <c r="E203" s="12169" t="s">
        <v>22</v>
      </c>
      <c r="F203" s="12170">
        <v>0</v>
      </c>
      <c r="G203" s="12171">
        <v>3</v>
      </c>
      <c r="H203" s="12172" t="s">
        <v>23</v>
      </c>
      <c r="I203" s="12173"/>
      <c r="J203" s="12174"/>
      <c r="K203" s="12175"/>
    </row>
    <row r="204" ht="24" customHeight="1">
      <c r="A204" s="12176" t="s">
        <v>527</v>
      </c>
      <c r="B204" s="12177" t="s">
        <v>460</v>
      </c>
      <c r="C204" s="12178" t="s">
        <v>26</v>
      </c>
      <c r="D204" s="12179">
        <v>0</v>
      </c>
      <c r="E204" s="12180"/>
      <c r="F204" s="12181"/>
      <c r="G204" s="12182"/>
      <c r="H204" s="12183"/>
      <c r="I204" s="12184"/>
      <c r="J204" s="12185"/>
      <c r="K204" s="12186"/>
    </row>
    <row r="205" ht="24" customHeight="1">
      <c r="A205" s="12187"/>
      <c r="B205" s="12188"/>
      <c r="C205" s="12189" t="s">
        <v>106</v>
      </c>
      <c r="D205" s="12190">
        <v>0</v>
      </c>
      <c r="E205" s="12191"/>
      <c r="F205" s="12192"/>
      <c r="G205" s="12193"/>
      <c r="H205" s="12194"/>
      <c r="I205" s="12195"/>
      <c r="J205" s="12196"/>
      <c r="K205" s="12197"/>
    </row>
    <row r="206" ht="24" customHeight="1">
      <c r="A206" s="12198"/>
      <c r="B206" s="12199"/>
      <c r="C206" s="12200" t="s">
        <v>107</v>
      </c>
      <c r="D206" s="4362">
        <f>D205-D204</f>
        <v>0</v>
      </c>
      <c r="E206" s="12201"/>
      <c r="F206" s="12202"/>
      <c r="G206" s="12203"/>
      <c r="H206" s="12204"/>
      <c r="I206" s="12205"/>
      <c r="J206" s="12206"/>
      <c r="K206" s="12207"/>
    </row>
    <row r="207" ht="24" customHeight="1">
      <c r="A207" s="12208"/>
      <c r="B207" s="12209"/>
      <c r="C207" s="12210" t="s">
        <v>108</v>
      </c>
      <c r="D207" s="4362">
        <f>IF(D204=0,0,D205/D204-1)*100</f>
        <v>0</v>
      </c>
      <c r="E207" s="12211" t="s">
        <v>22</v>
      </c>
      <c r="F207" s="12212">
        <v>0</v>
      </c>
      <c r="G207" s="12213">
        <v>10</v>
      </c>
      <c r="H207" s="12214" t="s">
        <v>23</v>
      </c>
      <c r="I207" s="12215"/>
      <c r="J207" s="12216"/>
      <c r="K207" s="12217"/>
    </row>
    <row r="208" ht="24" customHeight="1">
      <c r="A208" s="12218" t="s">
        <v>528</v>
      </c>
      <c r="B208" s="12219" t="s">
        <v>434</v>
      </c>
      <c r="C208" s="12220" t="s">
        <v>26</v>
      </c>
      <c r="D208" s="4362">
        <v>950311296</v>
      </c>
      <c r="E208" s="12221"/>
      <c r="F208" s="12222"/>
      <c r="G208" s="12223"/>
      <c r="H208" s="12224"/>
      <c r="I208" s="12225"/>
      <c r="J208" s="12226"/>
      <c r="K208" s="12227"/>
    </row>
    <row r="209" ht="24" customHeight="1">
      <c r="A209" s="12228"/>
      <c r="B209" s="12229"/>
      <c r="C209" s="12230" t="s">
        <v>106</v>
      </c>
      <c r="D209" s="4362">
        <v>997826860.8</v>
      </c>
      <c r="E209" s="12231"/>
      <c r="F209" s="12232"/>
      <c r="G209" s="12233"/>
      <c r="H209" s="12234"/>
      <c r="I209" s="12235"/>
      <c r="J209" s="12236"/>
      <c r="K209" s="12237"/>
    </row>
    <row r="210" ht="24" customHeight="1">
      <c r="A210" s="12238"/>
      <c r="B210" s="12239"/>
      <c r="C210" s="12240" t="s">
        <v>107</v>
      </c>
      <c r="D210" s="4362">
        <f>D209-D208</f>
        <v>47515564.8</v>
      </c>
      <c r="E210" s="12241"/>
      <c r="F210" s="12242"/>
      <c r="G210" s="12243"/>
      <c r="H210" s="12244"/>
      <c r="I210" s="12245"/>
      <c r="J210" s="12246"/>
      <c r="K210" s="12247"/>
    </row>
    <row r="211" ht="24" customHeight="1">
      <c r="A211" s="12248"/>
      <c r="B211" s="12249"/>
      <c r="C211" s="12250" t="s">
        <v>108</v>
      </c>
      <c r="D211" s="4362">
        <f>IF(D208=0,0,D209/D208-1)*100</f>
        <v>5</v>
      </c>
      <c r="E211" s="12251" t="s">
        <v>22</v>
      </c>
      <c r="F211" s="12252">
        <v>5</v>
      </c>
      <c r="G211" s="12253">
        <v>20</v>
      </c>
      <c r="H211" s="12254" t="s">
        <v>23</v>
      </c>
      <c r="I211" s="12255"/>
      <c r="J211" s="12256"/>
      <c r="K211" s="12257"/>
    </row>
    <row r="212" ht="24" customHeight="1">
      <c r="A212" s="12258" t="s">
        <v>529</v>
      </c>
      <c r="B212" s="12259" t="s">
        <v>530</v>
      </c>
      <c r="C212" s="12260" t="s">
        <v>26</v>
      </c>
      <c r="D212" s="4362">
        <v>0</v>
      </c>
      <c r="E212" s="12261"/>
      <c r="F212" s="12262"/>
      <c r="G212" s="12263"/>
      <c r="H212" s="12264"/>
      <c r="I212" s="12265"/>
      <c r="J212" s="12266"/>
      <c r="K212" s="12267"/>
    </row>
    <row r="213" ht="24" customHeight="1">
      <c r="A213" s="12268"/>
      <c r="B213" s="12269"/>
      <c r="C213" s="12270" t="s">
        <v>106</v>
      </c>
      <c r="D213" s="4362">
        <v>0</v>
      </c>
      <c r="E213" s="12271"/>
      <c r="F213" s="12272"/>
      <c r="G213" s="12273"/>
      <c r="H213" s="12274"/>
      <c r="I213" s="12275"/>
      <c r="J213" s="12276"/>
      <c r="K213" s="12277"/>
    </row>
    <row r="214" ht="24" customHeight="1">
      <c r="A214" s="12278"/>
      <c r="B214" s="12279"/>
      <c r="C214" s="12280" t="s">
        <v>107</v>
      </c>
      <c r="D214" s="4362">
        <f>D213-D212</f>
        <v>0</v>
      </c>
      <c r="E214" s="12281"/>
      <c r="F214" s="12282"/>
      <c r="G214" s="12283"/>
      <c r="H214" s="12284"/>
      <c r="I214" s="12285"/>
      <c r="J214" s="12286"/>
      <c r="K214" s="12287"/>
    </row>
    <row r="215" ht="24" customHeight="1">
      <c r="A215" s="12288"/>
      <c r="B215" s="12289"/>
      <c r="C215" s="12290" t="s">
        <v>108</v>
      </c>
      <c r="D215" s="4362">
        <f>IF(D212=0,0,D213/D212-1)*100</f>
        <v>0</v>
      </c>
      <c r="E215" s="12291" t="s">
        <v>22</v>
      </c>
      <c r="F215" s="12292">
        <v>5</v>
      </c>
      <c r="G215" s="12293">
        <v>20</v>
      </c>
      <c r="H215" s="12294" t="s">
        <v>229</v>
      </c>
      <c r="I215" s="12295" t="s">
        <v>531</v>
      </c>
      <c r="J215" s="12296"/>
      <c r="K215" s="12297"/>
    </row>
    <row r="216" ht="24" customHeight="1">
      <c r="A216" s="12298" t="s">
        <v>532</v>
      </c>
      <c r="B216" s="12299" t="s">
        <v>216</v>
      </c>
      <c r="C216" s="12300" t="s">
        <v>26</v>
      </c>
      <c r="D216" s="4362">
        <f>IF(D173=0,0,D208/D173)</f>
        <v>80671.5870967742</v>
      </c>
      <c r="E216" s="12301"/>
      <c r="F216" s="12302"/>
      <c r="G216" s="12303"/>
      <c r="H216" s="12304"/>
      <c r="I216" s="12305"/>
      <c r="J216" s="12306"/>
      <c r="K216" s="12307"/>
    </row>
    <row r="217" ht="24" customHeight="1">
      <c r="A217" s="12308"/>
      <c r="B217" s="12309"/>
      <c r="C217" s="12310" t="s">
        <v>106</v>
      </c>
      <c r="D217" s="4362">
        <f>IF(D174=0,0,D209/D174)</f>
        <v>80926.7527007299</v>
      </c>
      <c r="E217" s="12311"/>
      <c r="F217" s="12312"/>
      <c r="G217" s="12313"/>
      <c r="H217" s="12314"/>
      <c r="I217" s="12315"/>
      <c r="J217" s="12316"/>
      <c r="K217" s="12317"/>
    </row>
    <row r="218" ht="24" customHeight="1">
      <c r="A218" s="12318"/>
      <c r="B218" s="12319"/>
      <c r="C218" s="12320" t="s">
        <v>107</v>
      </c>
      <c r="D218" s="4362">
        <f>D217-D216</f>
        <v>255.165603955727</v>
      </c>
      <c r="E218" s="12321"/>
      <c r="F218" s="12322"/>
      <c r="G218" s="12323"/>
      <c r="H218" s="12324"/>
      <c r="I218" s="12325"/>
      <c r="J218" s="12326"/>
      <c r="K218" s="12327"/>
    </row>
    <row r="219" ht="24" customHeight="1">
      <c r="A219" s="12328"/>
      <c r="B219" s="12329"/>
      <c r="C219" s="12330" t="s">
        <v>108</v>
      </c>
      <c r="D219" s="4362">
        <f>IF(D216=0,0,D217/D216-1)*100</f>
        <v>0.316301703163013</v>
      </c>
      <c r="E219" s="12331" t="s">
        <v>22</v>
      </c>
      <c r="F219" s="12332">
        <v>5</v>
      </c>
      <c r="G219" s="12333">
        <v>20</v>
      </c>
      <c r="H219" s="12334" t="s">
        <v>229</v>
      </c>
      <c r="I219" s="12335" t="s">
        <v>533</v>
      </c>
      <c r="J219" s="12336"/>
      <c r="K219" s="12337"/>
    </row>
    <row r="220" ht="24" customHeight="1">
      <c r="A220" s="12338" t="s">
        <v>534</v>
      </c>
      <c r="B220" s="12339" t="s">
        <v>406</v>
      </c>
      <c r="C220" s="12340" t="s">
        <v>26</v>
      </c>
      <c r="D220" s="4362">
        <v>0</v>
      </c>
      <c r="E220" s="12341" t="s">
        <v>22</v>
      </c>
      <c r="F220" s="12342">
        <v>60</v>
      </c>
      <c r="G220" s="12343">
        <v>300</v>
      </c>
      <c r="H220" s="12344" t="s">
        <v>229</v>
      </c>
      <c r="I220" s="12345" t="s">
        <v>535</v>
      </c>
      <c r="J220" s="12346"/>
      <c r="K220" s="12347"/>
    </row>
    <row r="221" ht="24" customHeight="1">
      <c r="A221" s="12348"/>
      <c r="B221" s="12349"/>
      <c r="C221" s="12350" t="s">
        <v>106</v>
      </c>
      <c r="D221" s="4362">
        <v>0</v>
      </c>
      <c r="E221" s="12351" t="s">
        <v>22</v>
      </c>
      <c r="F221" s="12352">
        <v>60</v>
      </c>
      <c r="G221" s="12353">
        <v>300</v>
      </c>
      <c r="H221" s="12354" t="s">
        <v>229</v>
      </c>
      <c r="I221" s="12355" t="s">
        <v>535</v>
      </c>
      <c r="J221" s="12356"/>
      <c r="K221" s="12357"/>
    </row>
    <row r="222" ht="24" customHeight="1">
      <c r="A222" s="12358" t="s">
        <v>330</v>
      </c>
      <c r="B222" s="12359"/>
      <c r="C222" s="12360"/>
      <c r="D222" s="12361"/>
      <c r="E222" s="12362"/>
      <c r="F222" s="12363"/>
      <c r="G222" s="12364"/>
      <c r="H222" s="12365"/>
      <c r="I222" s="12366"/>
      <c r="J222" s="12367"/>
      <c r="K222" s="12368"/>
    </row>
    <row r="223" ht="24" customHeight="1">
      <c r="A223" s="12369" t="s">
        <v>536</v>
      </c>
      <c r="B223" s="12370" t="s">
        <v>237</v>
      </c>
      <c r="C223" s="12371" t="s">
        <v>26</v>
      </c>
      <c r="D223" s="4362">
        <f>IF(D208=0,0,D19/D208*100)</f>
        <v>11.5791091048969</v>
      </c>
      <c r="E223" s="12372"/>
      <c r="F223" s="12373"/>
      <c r="G223" s="12374"/>
      <c r="H223" s="12375"/>
      <c r="I223" s="12376"/>
      <c r="J223" s="12377"/>
      <c r="K223" s="12378"/>
    </row>
    <row r="224" ht="24" customHeight="1">
      <c r="A224" s="12379"/>
      <c r="B224" s="12380"/>
      <c r="C224" s="12381" t="s">
        <v>106</v>
      </c>
      <c r="D224" s="4362">
        <f>IF(D209=0,0,D20/D209*100)</f>
        <v>11.7770883403342</v>
      </c>
      <c r="E224" s="12382"/>
      <c r="F224" s="12383"/>
      <c r="G224" s="12384"/>
      <c r="H224" s="12385"/>
      <c r="I224" s="12386"/>
      <c r="J224" s="12387"/>
      <c r="K224" s="12388"/>
    </row>
    <row r="225" ht="24" customHeight="1">
      <c r="A225" s="12389"/>
      <c r="B225" s="12390"/>
      <c r="C225" s="12391" t="s">
        <v>107</v>
      </c>
      <c r="D225" s="4362">
        <f>D224-D223</f>
        <v>0.197979235437314</v>
      </c>
      <c r="E225" s="12392"/>
      <c r="F225" s="12393"/>
      <c r="G225" s="12394"/>
      <c r="H225" s="12395"/>
      <c r="I225" s="12396"/>
      <c r="J225" s="12397"/>
      <c r="K225" s="12398"/>
    </row>
    <row r="226" ht="24" customHeight="1">
      <c r="A226" s="12399" t="s">
        <v>537</v>
      </c>
      <c r="B226" s="12400" t="s">
        <v>239</v>
      </c>
      <c r="C226" s="12401" t="s">
        <v>26</v>
      </c>
      <c r="D226" s="4362">
        <f>IF(D208=0,0,D15/D208)*100</f>
        <v>11.5972473718759</v>
      </c>
      <c r="E226" s="12402" t="s">
        <v>22</v>
      </c>
      <c r="F226" s="12403">
        <v>5</v>
      </c>
      <c r="G226" s="12404">
        <v>13</v>
      </c>
      <c r="H226" s="12405" t="s">
        <v>23</v>
      </c>
      <c r="I226" s="12406"/>
      <c r="J226" s="12407"/>
      <c r="K226" s="12408"/>
    </row>
    <row r="227" ht="24" customHeight="1">
      <c r="A227" s="12409"/>
      <c r="B227" s="12410"/>
      <c r="C227" s="12411" t="s">
        <v>106</v>
      </c>
      <c r="D227" s="4362">
        <f>IF(D209=0,0,D16/D209)*100</f>
        <v>11.7952266574221</v>
      </c>
      <c r="E227" s="12412" t="s">
        <v>22</v>
      </c>
      <c r="F227" s="12413">
        <v>5</v>
      </c>
      <c r="G227" s="12414">
        <v>13</v>
      </c>
      <c r="H227" s="12415" t="s">
        <v>23</v>
      </c>
      <c r="I227" s="12416"/>
      <c r="J227" s="12417"/>
      <c r="K227" s="12418"/>
    </row>
    <row r="228" ht="24" customHeight="1">
      <c r="A228" s="12419"/>
      <c r="B228" s="12420"/>
      <c r="C228" s="12421" t="s">
        <v>107</v>
      </c>
      <c r="D228" s="4362">
        <f>D227-D226</f>
        <v>0.197979285546209</v>
      </c>
      <c r="E228" s="12422" t="s">
        <v>22</v>
      </c>
      <c r="F228" s="12423">
        <v>-1</v>
      </c>
      <c r="G228" s="12424">
        <v>1</v>
      </c>
      <c r="H228" s="12425" t="s">
        <v>23</v>
      </c>
      <c r="I228" s="12426"/>
      <c r="J228" s="12427"/>
      <c r="K228" s="12428"/>
    </row>
  </sheetData>
  <mergeCells>
    <mergeCell ref="A1:K1"/>
    <mergeCell ref="A4:A5"/>
    <mergeCell ref="B4:B5"/>
    <mergeCell ref="C4:C5"/>
    <mergeCell ref="D4:D5"/>
    <mergeCell ref="E4:E5"/>
    <mergeCell ref="F4:G4"/>
    <mergeCell ref="H4:H5"/>
    <mergeCell ref="I4:I5"/>
    <mergeCell ref="J4:J5"/>
    <mergeCell ref="K4:K5"/>
    <mergeCell ref="A6:I6"/>
    <mergeCell ref="A7:A10"/>
    <mergeCell ref="B7:B10"/>
    <mergeCell ref="A11:A14"/>
    <mergeCell ref="B11:B14"/>
    <mergeCell ref="A15:A18"/>
    <mergeCell ref="B15:B18"/>
    <mergeCell ref="A19:A22"/>
    <mergeCell ref="B19:B22"/>
    <mergeCell ref="A23:A26"/>
    <mergeCell ref="B23:B26"/>
    <mergeCell ref="A27:A30"/>
    <mergeCell ref="B27:B30"/>
    <mergeCell ref="A31:A34"/>
    <mergeCell ref="B31:B34"/>
    <mergeCell ref="A35:A36"/>
    <mergeCell ref="B35:B36"/>
    <mergeCell ref="A37:A38"/>
    <mergeCell ref="B37:B38"/>
    <mergeCell ref="A39:A44"/>
    <mergeCell ref="B39:B44"/>
    <mergeCell ref="A45:A48"/>
    <mergeCell ref="B45:B48"/>
    <mergeCell ref="A49:A51"/>
    <mergeCell ref="B49:B51"/>
    <mergeCell ref="A52:A55"/>
    <mergeCell ref="B52:B55"/>
    <mergeCell ref="A56:A59"/>
    <mergeCell ref="B56:B59"/>
    <mergeCell ref="A60:A61"/>
    <mergeCell ref="B60:B61"/>
    <mergeCell ref="A62:I62"/>
    <mergeCell ref="A63:A66"/>
    <mergeCell ref="B63:B66"/>
    <mergeCell ref="A67:A70"/>
    <mergeCell ref="B67:B70"/>
    <mergeCell ref="A71:A74"/>
    <mergeCell ref="B71:B74"/>
    <mergeCell ref="A75:A78"/>
    <mergeCell ref="B75:B78"/>
    <mergeCell ref="A79:A82"/>
    <mergeCell ref="B79:B82"/>
    <mergeCell ref="A83:A86"/>
    <mergeCell ref="B83:B86"/>
    <mergeCell ref="A87:A90"/>
    <mergeCell ref="B87:B90"/>
    <mergeCell ref="A91:A94"/>
    <mergeCell ref="B91:B94"/>
    <mergeCell ref="A95:A98"/>
    <mergeCell ref="B95:B98"/>
    <mergeCell ref="A99:A102"/>
    <mergeCell ref="B99:B102"/>
    <mergeCell ref="A103:A106"/>
    <mergeCell ref="B103:B106"/>
    <mergeCell ref="A107:A110"/>
    <mergeCell ref="B107:B110"/>
    <mergeCell ref="A111:A114"/>
    <mergeCell ref="B111:B114"/>
    <mergeCell ref="A115:A118"/>
    <mergeCell ref="B115:B118"/>
    <mergeCell ref="A119:A122"/>
    <mergeCell ref="B119:B122"/>
    <mergeCell ref="A123:A126"/>
    <mergeCell ref="B123:B126"/>
    <mergeCell ref="A127:A130"/>
    <mergeCell ref="B127:B130"/>
    <mergeCell ref="A131:I131"/>
    <mergeCell ref="A132:A135"/>
    <mergeCell ref="B132:B135"/>
    <mergeCell ref="A136:A139"/>
    <mergeCell ref="B136:B139"/>
    <mergeCell ref="A140:A143"/>
    <mergeCell ref="B140:B143"/>
    <mergeCell ref="A144:A147"/>
    <mergeCell ref="B144:B147"/>
    <mergeCell ref="A148:A151"/>
    <mergeCell ref="B148:B151"/>
    <mergeCell ref="A152:A155"/>
    <mergeCell ref="B152:B155"/>
    <mergeCell ref="A156:I156"/>
    <mergeCell ref="A157:A160"/>
    <mergeCell ref="B157:B160"/>
    <mergeCell ref="A161:A164"/>
    <mergeCell ref="B161:B164"/>
    <mergeCell ref="A165:A168"/>
    <mergeCell ref="B165:B168"/>
    <mergeCell ref="A169:A172"/>
    <mergeCell ref="B169:B172"/>
    <mergeCell ref="A173:A176"/>
    <mergeCell ref="B173:B176"/>
    <mergeCell ref="A177:A180"/>
    <mergeCell ref="B177:B180"/>
    <mergeCell ref="A181:A183"/>
    <mergeCell ref="B181:B183"/>
    <mergeCell ref="A184:A187"/>
    <mergeCell ref="B184:B187"/>
    <mergeCell ref="A188:A191"/>
    <mergeCell ref="B188:B191"/>
    <mergeCell ref="A192:A195"/>
    <mergeCell ref="B192:B195"/>
    <mergeCell ref="A196:A197"/>
    <mergeCell ref="B196:B197"/>
    <mergeCell ref="A198:A201"/>
    <mergeCell ref="B198:B201"/>
    <mergeCell ref="A202:A203"/>
    <mergeCell ref="B202:B203"/>
    <mergeCell ref="A204:A207"/>
    <mergeCell ref="B204:B207"/>
    <mergeCell ref="A208:A211"/>
    <mergeCell ref="B208:B211"/>
    <mergeCell ref="A212:A215"/>
    <mergeCell ref="B212:B215"/>
    <mergeCell ref="A216:A219"/>
    <mergeCell ref="B216:B219"/>
    <mergeCell ref="A220:A221"/>
    <mergeCell ref="B220:B221"/>
    <mergeCell ref="A222:I222"/>
    <mergeCell ref="A223:A225"/>
    <mergeCell ref="B223:B225"/>
    <mergeCell ref="A226:A228"/>
    <mergeCell ref="B226:B228"/>
  </mergeCells>
  <pageMargins left="1.18110236220472" right="1.18110236220472" top="1.18110236220472" bottom="1.18110236220472" header="0.51181" footer="0.51181"/>
  <pageSetup paperSize="9" pageOrder="overThenDown" orientation="portrait" errors="blank"/>
</worksheet>
</file>

<file path=xl/worksheets/sheet9.xml><?xml version="1.0" encoding="utf-8"?>
<worksheet xmlns="http://schemas.openxmlformats.org/spreadsheetml/2006/main" xmlns:r="http://schemas.openxmlformats.org/officeDocument/2006/relationships">
  <dimension ref="A1:K64"/>
  <sheetViews>
    <sheetView topLeftCell="A1" zoomScaleNormal="100" zoomScalePageLayoutView="60" workbookViewId="0">
      <pane topLeftCell="F7" activePane="bottomRight" state="frozen"/>
      <selection activeCell="A1" sqref="A1"/>
    </sheetView>
  </sheetViews>
  <sheetFormatPr defaultColWidth="8" defaultRowHeight="14.25"/>
  <cols>
    <col min="1" max="1" width="22.8" style="16"/>
    <col min="2" max="2" width="33.4156862745098" style="16"/>
    <col min="3" max="3" width="36.4274509803922" style="16"/>
    <col min="4" max="4" width="22.8" style="16"/>
    <col min="5" max="5" width="5.73333333333333" style="16"/>
    <col min="6" max="6" width="7.45490196078431" style="16"/>
    <col min="7" max="7" width="8.74509803921569" style="16"/>
    <col min="8" max="8" width="7.45490196078431" style="16"/>
    <col min="9" max="9" width="31.4078431372549" style="16"/>
    <col min="10" max="10" width="31.4078431372549" style="16"/>
    <col min="11" max="11" width="31.4078431372549" style="16"/>
  </cols>
  <sheetData>
    <row r="1" ht="31.5" customHeight="1">
      <c r="A1" s="12429" t="s">
        <v>538</v>
      </c>
      <c r="B1" s="12430"/>
      <c r="C1" s="12431"/>
      <c r="D1" s="12432"/>
      <c r="E1" s="12433"/>
      <c r="F1" s="12434"/>
      <c r="G1" s="12435"/>
      <c r="H1" s="12436"/>
      <c r="I1" s="12437"/>
      <c r="J1" s="12438"/>
      <c r="K1" s="12439"/>
    </row>
    <row r="2" ht="12" customHeight="1">
      <c r="A2" s="12440" t="s">
        <v>539</v>
      </c>
      <c r="B2" s="12441"/>
      <c r="C2" s="12442"/>
      <c r="D2" s="12443"/>
      <c r="E2" s="12444"/>
      <c r="F2" s="12445"/>
      <c r="G2" s="12446"/>
      <c r="H2" s="12447"/>
      <c r="I2" s="12448"/>
      <c r="J2" s="12449"/>
      <c r="K2" s="12450"/>
    </row>
    <row r="3" ht="16.5" customHeight="1">
      <c r="A3" s="12451" t="s">
        <v>2</v>
      </c>
      <c r="B3" s="12452"/>
      <c r="C3" s="12453"/>
      <c r="D3" s="12454"/>
      <c r="E3" s="12455"/>
      <c r="F3" s="12456"/>
      <c r="G3" s="12457"/>
      <c r="H3" s="12458"/>
      <c r="I3" s="12459"/>
      <c r="J3" s="12460"/>
      <c r="K3" s="12461" t="s">
        <v>3</v>
      </c>
    </row>
    <row r="4" ht="15" customHeight="1">
      <c r="A4" s="12462" t="s">
        <v>4</v>
      </c>
      <c r="B4" s="12463" t="s">
        <v>5</v>
      </c>
      <c r="C4" s="12464" t="s">
        <v>6</v>
      </c>
      <c r="D4" s="12465" t="s">
        <v>7</v>
      </c>
      <c r="E4" s="12466" t="s">
        <v>8</v>
      </c>
      <c r="F4" s="12467" t="s">
        <v>9</v>
      </c>
      <c r="G4" s="12468"/>
      <c r="H4" s="12469" t="s">
        <v>10</v>
      </c>
      <c r="I4" s="12470" t="s">
        <v>11</v>
      </c>
      <c r="J4" s="12471" t="s">
        <v>12</v>
      </c>
      <c r="K4" s="12472" t="s">
        <v>13</v>
      </c>
    </row>
    <row r="5" ht="16.5" customHeight="1">
      <c r="A5" s="12473"/>
      <c r="B5" s="12474"/>
      <c r="C5" s="12475"/>
      <c r="D5" s="12476"/>
      <c r="E5" s="12477"/>
      <c r="F5" s="12478" t="s">
        <v>14</v>
      </c>
      <c r="G5" s="12479" t="s">
        <v>15</v>
      </c>
      <c r="H5" s="12480"/>
      <c r="I5" s="12481"/>
      <c r="J5" s="12482"/>
      <c r="K5" s="12483"/>
    </row>
    <row r="6" ht="22.5" customHeight="1">
      <c r="A6" s="12484" t="s">
        <v>16</v>
      </c>
      <c r="B6" s="12485"/>
      <c r="C6" s="12486"/>
      <c r="D6" s="12487"/>
      <c r="E6" s="12488"/>
      <c r="F6" s="12489"/>
      <c r="G6" s="12490"/>
      <c r="H6" s="12491"/>
      <c r="I6" s="12492"/>
      <c r="J6" s="12493"/>
      <c r="K6" s="12494"/>
    </row>
    <row r="7" ht="22.5" customHeight="1">
      <c r="A7" s="12495" t="s">
        <v>242</v>
      </c>
      <c r="B7" s="12496" t="s">
        <v>18</v>
      </c>
      <c r="C7" s="12497" t="s">
        <v>19</v>
      </c>
      <c r="D7" s="4362">
        <v>1295560.45</v>
      </c>
      <c r="E7" s="12498"/>
      <c r="F7" s="12499"/>
      <c r="G7" s="12500"/>
      <c r="H7" s="12501"/>
      <c r="I7" s="12502"/>
      <c r="J7" s="12503"/>
      <c r="K7" s="12504"/>
    </row>
    <row r="8" ht="22.5" customHeight="1">
      <c r="A8" s="12505"/>
      <c r="B8" s="12506"/>
      <c r="C8" s="12507" t="s">
        <v>20</v>
      </c>
      <c r="D8" s="4362">
        <v>1295560.45</v>
      </c>
      <c r="E8" s="12508"/>
      <c r="F8" s="12509"/>
      <c r="G8" s="12510"/>
      <c r="H8" s="12511"/>
      <c r="I8" s="12512"/>
      <c r="J8" s="12513"/>
      <c r="K8" s="12514"/>
    </row>
    <row r="9" ht="22.5" customHeight="1">
      <c r="A9" s="12515"/>
      <c r="B9" s="12516"/>
      <c r="C9" s="12517" t="s">
        <v>21</v>
      </c>
      <c r="D9" s="5080">
        <f>D8-D7</f>
        <v>0</v>
      </c>
      <c r="E9" s="12518" t="s">
        <v>22</v>
      </c>
      <c r="F9" s="12519">
        <v>0</v>
      </c>
      <c r="G9" s="12520">
        <v>0</v>
      </c>
      <c r="H9" s="12521" t="s">
        <v>23</v>
      </c>
      <c r="I9" s="12522"/>
      <c r="J9" s="12523"/>
      <c r="K9" s="12524"/>
    </row>
    <row r="10" ht="22.5" customHeight="1">
      <c r="A10" s="12525" t="s">
        <v>24</v>
      </c>
      <c r="B10" s="12526" t="s">
        <v>25</v>
      </c>
      <c r="C10" s="12527" t="s">
        <v>540</v>
      </c>
      <c r="D10" s="5091">
        <v>5475978.03</v>
      </c>
      <c r="E10" s="12528"/>
      <c r="F10" s="12529"/>
      <c r="G10" s="12530"/>
      <c r="H10" s="12531"/>
      <c r="I10" s="12532"/>
      <c r="J10" s="12533"/>
      <c r="K10" s="12534"/>
    </row>
    <row r="11" ht="22.5" customHeight="1">
      <c r="A11" s="12535"/>
      <c r="B11" s="12536"/>
      <c r="C11" s="12537" t="s">
        <v>27</v>
      </c>
      <c r="D11" s="12538">
        <v>0</v>
      </c>
      <c r="E11" s="12539"/>
      <c r="F11" s="12540"/>
      <c r="G11" s="12541"/>
      <c r="H11" s="12542"/>
      <c r="I11" s="12543"/>
      <c r="J11" s="12544"/>
      <c r="K11" s="12545"/>
    </row>
    <row r="12" ht="22.5" customHeight="1">
      <c r="A12" s="12546"/>
      <c r="B12" s="12547"/>
      <c r="C12" s="12548" t="s">
        <v>21</v>
      </c>
      <c r="D12" s="4362">
        <f>D10-D11</f>
        <v>5475978.03</v>
      </c>
      <c r="E12" s="12549" t="s">
        <v>22</v>
      </c>
      <c r="F12" s="12550">
        <v>0</v>
      </c>
      <c r="G12" s="12551"/>
      <c r="H12" s="12552" t="s">
        <v>23</v>
      </c>
      <c r="I12" s="12553"/>
      <c r="J12" s="12554"/>
      <c r="K12" s="12555"/>
    </row>
    <row r="13" ht="22.5" customHeight="1">
      <c r="A13" s="12556" t="s">
        <v>41</v>
      </c>
      <c r="B13" s="12557"/>
      <c r="C13" s="12558"/>
      <c r="D13" s="12559"/>
      <c r="E13" s="12560"/>
      <c r="F13" s="12561"/>
      <c r="G13" s="12562"/>
      <c r="H13" s="12563"/>
      <c r="I13" s="12564"/>
      <c r="J13" s="12565"/>
      <c r="K13" s="12566"/>
    </row>
    <row r="14" ht="22.5" customHeight="1">
      <c r="A14" s="12567" t="s">
        <v>421</v>
      </c>
      <c r="B14" s="12568" t="s">
        <v>541</v>
      </c>
      <c r="C14" s="12569" t="s">
        <v>44</v>
      </c>
      <c r="D14" s="4362">
        <v>66283970</v>
      </c>
      <c r="E14" s="12570"/>
      <c r="F14" s="12571"/>
      <c r="G14" s="12572"/>
      <c r="H14" s="12573"/>
      <c r="I14" s="12574"/>
      <c r="J14" s="12575"/>
      <c r="K14" s="12576"/>
    </row>
    <row r="15" ht="22.5" customHeight="1">
      <c r="A15" s="12577"/>
      <c r="B15" s="12578"/>
      <c r="C15" s="12579" t="s">
        <v>26</v>
      </c>
      <c r="D15" s="4362">
        <v>68321600</v>
      </c>
      <c r="E15" s="12580"/>
      <c r="F15" s="12581"/>
      <c r="G15" s="12582"/>
      <c r="H15" s="12583"/>
      <c r="I15" s="12584"/>
      <c r="J15" s="12585"/>
      <c r="K15" s="12586"/>
    </row>
    <row r="16" ht="22.5" customHeight="1">
      <c r="A16" s="12587"/>
      <c r="B16" s="12588"/>
      <c r="C16" s="12589" t="s">
        <v>45</v>
      </c>
      <c r="D16" s="4362">
        <f>IF(D14=0,0,D15/D14)*100</f>
        <v>103.074091669524</v>
      </c>
      <c r="E16" s="12590" t="s">
        <v>22</v>
      </c>
      <c r="F16" s="12591">
        <v>95</v>
      </c>
      <c r="G16" s="12592">
        <v>105</v>
      </c>
      <c r="H16" s="12593" t="s">
        <v>23</v>
      </c>
      <c r="I16" s="12594"/>
      <c r="J16" s="12595"/>
      <c r="K16" s="12596"/>
    </row>
    <row r="17" ht="22.5" customHeight="1">
      <c r="A17" s="12597" t="s">
        <v>46</v>
      </c>
      <c r="B17" s="12598" t="s">
        <v>542</v>
      </c>
      <c r="C17" s="12599" t="s">
        <v>44</v>
      </c>
      <c r="D17" s="4362">
        <v>5475978.03</v>
      </c>
      <c r="E17" s="12600"/>
      <c r="F17" s="12601"/>
      <c r="G17" s="12602"/>
      <c r="H17" s="12603"/>
      <c r="I17" s="12604"/>
      <c r="J17" s="12605"/>
      <c r="K17" s="12606"/>
    </row>
    <row r="18" ht="22.5" customHeight="1">
      <c r="A18" s="12607"/>
      <c r="B18" s="12608"/>
      <c r="C18" s="12609" t="s">
        <v>26</v>
      </c>
      <c r="D18" s="4362">
        <v>5475978.03</v>
      </c>
      <c r="E18" s="12610"/>
      <c r="F18" s="12611"/>
      <c r="G18" s="12612"/>
      <c r="H18" s="12613"/>
      <c r="I18" s="12614"/>
      <c r="J18" s="12615"/>
      <c r="K18" s="12616"/>
    </row>
    <row r="19" ht="22.5" customHeight="1">
      <c r="A19" s="12617"/>
      <c r="B19" s="12618"/>
      <c r="C19" s="12619" t="s">
        <v>45</v>
      </c>
      <c r="D19" s="4362">
        <f>IF(D17=0,0,D18/D17)*100</f>
        <v>100</v>
      </c>
      <c r="E19" s="12620" t="s">
        <v>22</v>
      </c>
      <c r="F19" s="12621">
        <v>95</v>
      </c>
      <c r="G19" s="12622">
        <v>105</v>
      </c>
      <c r="H19" s="12623" t="s">
        <v>23</v>
      </c>
      <c r="I19" s="12624"/>
      <c r="J19" s="12625"/>
      <c r="K19" s="12626"/>
    </row>
    <row r="20" ht="22.5" customHeight="1">
      <c r="A20" s="12627" t="s">
        <v>424</v>
      </c>
      <c r="B20" s="12628" t="s">
        <v>543</v>
      </c>
      <c r="C20" s="12629" t="s">
        <v>44</v>
      </c>
      <c r="D20" s="4362">
        <v>90146877.64</v>
      </c>
      <c r="E20" s="12630"/>
      <c r="F20" s="12631"/>
      <c r="G20" s="12632"/>
      <c r="H20" s="12633"/>
      <c r="I20" s="12634"/>
      <c r="J20" s="12635"/>
      <c r="K20" s="12636"/>
    </row>
    <row r="21" ht="22.5" customHeight="1">
      <c r="A21" s="12637"/>
      <c r="B21" s="12638"/>
      <c r="C21" s="12639" t="s">
        <v>26</v>
      </c>
      <c r="D21" s="4362">
        <v>89977992.47</v>
      </c>
      <c r="E21" s="12640"/>
      <c r="F21" s="12641"/>
      <c r="G21" s="12642"/>
      <c r="H21" s="12643"/>
      <c r="I21" s="12644"/>
      <c r="J21" s="12645"/>
      <c r="K21" s="12646"/>
    </row>
    <row r="22" ht="22.5" customHeight="1">
      <c r="A22" s="12647"/>
      <c r="B22" s="12648"/>
      <c r="C22" s="12649" t="s">
        <v>45</v>
      </c>
      <c r="D22" s="4362">
        <f>IF(D20=0,0,D21/D20)*100</f>
        <v>99.8126555523371</v>
      </c>
      <c r="E22" s="12650" t="s">
        <v>22</v>
      </c>
      <c r="F22" s="12651">
        <v>95</v>
      </c>
      <c r="G22" s="12652">
        <v>105</v>
      </c>
      <c r="H22" s="12653" t="s">
        <v>23</v>
      </c>
      <c r="I22" s="12654"/>
      <c r="J22" s="12655"/>
      <c r="K22" s="12656"/>
    </row>
    <row r="23" ht="22.5" customHeight="1">
      <c r="A23" s="12657" t="s">
        <v>544</v>
      </c>
      <c r="B23" s="12658" t="s">
        <v>545</v>
      </c>
      <c r="C23" s="12659" t="s">
        <v>44</v>
      </c>
      <c r="D23" s="4362">
        <v>0</v>
      </c>
      <c r="E23" s="12660"/>
      <c r="F23" s="12661"/>
      <c r="G23" s="12662"/>
      <c r="H23" s="12663"/>
      <c r="I23" s="12664"/>
      <c r="J23" s="12665"/>
      <c r="K23" s="12666"/>
    </row>
    <row r="24" ht="22.5" customHeight="1">
      <c r="A24" s="12667"/>
      <c r="B24" s="12668"/>
      <c r="C24" s="12669" t="s">
        <v>26</v>
      </c>
      <c r="D24" s="4362">
        <v>3297500</v>
      </c>
      <c r="E24" s="12670"/>
      <c r="F24" s="12671"/>
      <c r="G24" s="12672"/>
      <c r="H24" s="12673"/>
      <c r="I24" s="12674"/>
      <c r="J24" s="12675"/>
      <c r="K24" s="12676"/>
    </row>
    <row r="25" ht="22.5" customHeight="1">
      <c r="A25" s="12677"/>
      <c r="B25" s="12678"/>
      <c r="C25" s="12679" t="s">
        <v>45</v>
      </c>
      <c r="D25" s="4362">
        <f>IF(D23=0,0,D24/D23)*100</f>
        <v>0</v>
      </c>
      <c r="E25" s="12680" t="s">
        <v>22</v>
      </c>
      <c r="F25" s="12681">
        <v>95</v>
      </c>
      <c r="G25" s="12682">
        <v>105</v>
      </c>
      <c r="H25" s="12683" t="s">
        <v>229</v>
      </c>
      <c r="I25" s="12684" t="s">
        <v>546</v>
      </c>
      <c r="J25" s="12685"/>
      <c r="K25" s="12686"/>
    </row>
    <row r="26" ht="22.5" customHeight="1">
      <c r="A26" s="12687" t="s">
        <v>52</v>
      </c>
      <c r="B26" s="12688"/>
      <c r="C26" s="12689"/>
      <c r="D26" s="12690"/>
      <c r="E26" s="12691"/>
      <c r="F26" s="12692"/>
      <c r="G26" s="12693"/>
      <c r="H26" s="12694"/>
      <c r="I26" s="12695"/>
      <c r="J26" s="12696"/>
      <c r="K26" s="12697"/>
    </row>
    <row r="27" ht="22.5" customHeight="1">
      <c r="A27" s="12698" t="s">
        <v>426</v>
      </c>
      <c r="B27" s="12699" t="s">
        <v>547</v>
      </c>
      <c r="C27" s="12700" t="s">
        <v>54</v>
      </c>
      <c r="D27" s="4362">
        <v>5341385</v>
      </c>
      <c r="E27" s="12701"/>
      <c r="F27" s="12702"/>
      <c r="G27" s="12703"/>
      <c r="H27" s="12704"/>
      <c r="I27" s="12705"/>
      <c r="J27" s="12706"/>
      <c r="K27" s="12707"/>
    </row>
    <row r="28" ht="22.5" customHeight="1">
      <c r="A28" s="12708"/>
      <c r="B28" s="12709"/>
      <c r="C28" s="12710" t="s">
        <v>26</v>
      </c>
      <c r="D28" s="4362">
        <v>68321600</v>
      </c>
      <c r="E28" s="12711"/>
      <c r="F28" s="12712"/>
      <c r="G28" s="12713"/>
      <c r="H28" s="12714"/>
      <c r="I28" s="12715"/>
      <c r="J28" s="12716"/>
      <c r="K28" s="12717"/>
    </row>
    <row r="29" ht="22.5" customHeight="1">
      <c r="A29" s="12718"/>
      <c r="B29" s="12719"/>
      <c r="C29" s="12720" t="s">
        <v>55</v>
      </c>
      <c r="D29" s="4362">
        <f>IF(D28=0,0,D27/D28)*100</f>
        <v>7.81800338399569</v>
      </c>
      <c r="E29" s="12721" t="s">
        <v>22</v>
      </c>
      <c r="F29" s="12722">
        <v>65</v>
      </c>
      <c r="G29" s="12723">
        <v>80</v>
      </c>
      <c r="H29" s="12724" t="s">
        <v>229</v>
      </c>
      <c r="I29" s="12725" t="s">
        <v>548</v>
      </c>
      <c r="J29" s="12726"/>
      <c r="K29" s="12727"/>
    </row>
    <row r="30" ht="22.5" customHeight="1">
      <c r="A30" s="12728" t="s">
        <v>56</v>
      </c>
      <c r="B30" s="12729" t="s">
        <v>542</v>
      </c>
      <c r="C30" s="12730" t="s">
        <v>54</v>
      </c>
      <c r="D30" s="4362">
        <v>2648847.36</v>
      </c>
      <c r="E30" s="12731"/>
      <c r="F30" s="12732"/>
      <c r="G30" s="12733"/>
      <c r="H30" s="12734"/>
      <c r="I30" s="12735"/>
      <c r="J30" s="12736"/>
      <c r="K30" s="12737"/>
    </row>
    <row r="31" ht="22.5" customHeight="1">
      <c r="A31" s="12738"/>
      <c r="B31" s="12739"/>
      <c r="C31" s="12740" t="s">
        <v>57</v>
      </c>
      <c r="D31" s="4362">
        <v>5475978.03</v>
      </c>
      <c r="E31" s="12741"/>
      <c r="F31" s="12742"/>
      <c r="G31" s="12743"/>
      <c r="H31" s="12744"/>
      <c r="I31" s="12745"/>
      <c r="J31" s="12746"/>
      <c r="K31" s="12747"/>
    </row>
    <row r="32" ht="22.5" customHeight="1">
      <c r="A32" s="12748"/>
      <c r="B32" s="12749"/>
      <c r="C32" s="12750" t="s">
        <v>55</v>
      </c>
      <c r="D32" s="4362">
        <f>IF(D31=0,0,D30/D31)*100</f>
        <v>48.3721327128845</v>
      </c>
      <c r="E32" s="12751" t="s">
        <v>22</v>
      </c>
      <c r="F32" s="12752">
        <v>75</v>
      </c>
      <c r="G32" s="12753">
        <v>100</v>
      </c>
      <c r="H32" s="12754" t="s">
        <v>229</v>
      </c>
      <c r="I32" s="12755" t="s">
        <v>549</v>
      </c>
      <c r="J32" s="12756"/>
      <c r="K32" s="12757"/>
    </row>
    <row r="33" ht="22.5" customHeight="1">
      <c r="A33" s="12758" t="s">
        <v>427</v>
      </c>
      <c r="B33" s="12759" t="s">
        <v>543</v>
      </c>
      <c r="C33" s="12760" t="s">
        <v>54</v>
      </c>
      <c r="D33" s="4362">
        <v>77276538.92</v>
      </c>
      <c r="E33" s="12761"/>
      <c r="F33" s="12762"/>
      <c r="G33" s="12763"/>
      <c r="H33" s="12764"/>
      <c r="I33" s="12765"/>
      <c r="J33" s="12766"/>
      <c r="K33" s="12767"/>
    </row>
    <row r="34" ht="22.5" customHeight="1">
      <c r="A34" s="12768"/>
      <c r="B34" s="12769"/>
      <c r="C34" s="12770" t="s">
        <v>26</v>
      </c>
      <c r="D34" s="4362">
        <v>89977992.47</v>
      </c>
      <c r="E34" s="12771"/>
      <c r="F34" s="12772"/>
      <c r="G34" s="12773"/>
      <c r="H34" s="12774"/>
      <c r="I34" s="12775"/>
      <c r="J34" s="12776"/>
      <c r="K34" s="12777"/>
    </row>
    <row r="35" ht="22.5" customHeight="1">
      <c r="A35" s="12778"/>
      <c r="B35" s="12779"/>
      <c r="C35" s="12780" t="s">
        <v>55</v>
      </c>
      <c r="D35" s="4362">
        <f>IF(D34=0,0,D33/D34)*100</f>
        <v>85.8838220309985</v>
      </c>
      <c r="E35" s="12781" t="s">
        <v>22</v>
      </c>
      <c r="F35" s="12782">
        <v>65</v>
      </c>
      <c r="G35" s="12783">
        <v>80</v>
      </c>
      <c r="H35" s="12784" t="s">
        <v>229</v>
      </c>
      <c r="I35" s="12785" t="s">
        <v>550</v>
      </c>
      <c r="J35" s="12786"/>
      <c r="K35" s="12787"/>
    </row>
    <row r="36" ht="22.5" customHeight="1">
      <c r="A36" s="12788" t="s">
        <v>551</v>
      </c>
      <c r="B36" s="12789" t="s">
        <v>545</v>
      </c>
      <c r="C36" s="12790" t="s">
        <v>54</v>
      </c>
      <c r="D36" s="4362">
        <v>0</v>
      </c>
      <c r="E36" s="12791"/>
      <c r="F36" s="12792"/>
      <c r="G36" s="12793"/>
      <c r="H36" s="12794"/>
      <c r="I36" s="12795"/>
      <c r="J36" s="12796"/>
      <c r="K36" s="12797"/>
    </row>
    <row r="37" ht="22.5" customHeight="1">
      <c r="A37" s="12798"/>
      <c r="B37" s="12799"/>
      <c r="C37" s="12800" t="s">
        <v>26</v>
      </c>
      <c r="D37" s="4362">
        <v>3297500</v>
      </c>
      <c r="E37" s="12801"/>
      <c r="F37" s="12802"/>
      <c r="G37" s="12803"/>
      <c r="H37" s="12804"/>
      <c r="I37" s="12805"/>
      <c r="J37" s="12806"/>
      <c r="K37" s="12807"/>
    </row>
    <row r="38" ht="22.5" customHeight="1">
      <c r="A38" s="12808"/>
      <c r="B38" s="12809"/>
      <c r="C38" s="12810" t="s">
        <v>55</v>
      </c>
      <c r="D38" s="4362">
        <f>IF(D37=0,0,D36/D37)*100</f>
        <v>0</v>
      </c>
      <c r="E38" s="12811" t="s">
        <v>22</v>
      </c>
      <c r="F38" s="12812">
        <v>65</v>
      </c>
      <c r="G38" s="12813">
        <v>105</v>
      </c>
      <c r="H38" s="12814" t="s">
        <v>229</v>
      </c>
      <c r="I38" s="12815" t="s">
        <v>552</v>
      </c>
      <c r="J38" s="12816"/>
      <c r="K38" s="12817"/>
    </row>
    <row r="39" ht="22.5" customHeight="1">
      <c r="A39" s="12818" t="s">
        <v>553</v>
      </c>
      <c r="B39" s="12819" t="s">
        <v>554</v>
      </c>
      <c r="C39" s="12820" t="s">
        <v>54</v>
      </c>
      <c r="D39" s="4362">
        <v>170739</v>
      </c>
      <c r="E39" s="12821"/>
      <c r="F39" s="12822"/>
      <c r="G39" s="12823"/>
      <c r="H39" s="12824"/>
      <c r="I39" s="12825"/>
      <c r="J39" s="12826"/>
      <c r="K39" s="12827"/>
    </row>
    <row r="40" ht="22.5" customHeight="1">
      <c r="A40" s="12828"/>
      <c r="B40" s="12829"/>
      <c r="C40" s="12830" t="s">
        <v>26</v>
      </c>
      <c r="D40" s="4362">
        <v>170804</v>
      </c>
      <c r="E40" s="12831"/>
      <c r="F40" s="12832"/>
      <c r="G40" s="12833"/>
      <c r="H40" s="12834"/>
      <c r="I40" s="12835"/>
      <c r="J40" s="12836"/>
      <c r="K40" s="12837"/>
    </row>
    <row r="41" ht="22.5" customHeight="1">
      <c r="A41" s="12838"/>
      <c r="B41" s="12839"/>
      <c r="C41" s="12840" t="s">
        <v>55</v>
      </c>
      <c r="D41" s="4362">
        <f>IF(D40=0,0,D39/D40)*100</f>
        <v>99.9619446851362</v>
      </c>
      <c r="E41" s="12841" t="s">
        <v>22</v>
      </c>
      <c r="F41" s="12842">
        <v>90</v>
      </c>
      <c r="G41" s="12843">
        <v>105</v>
      </c>
      <c r="H41" s="12844" t="s">
        <v>23</v>
      </c>
      <c r="I41" s="12845"/>
      <c r="J41" s="12846"/>
      <c r="K41" s="12847"/>
    </row>
    <row r="42" ht="22.5" customHeight="1">
      <c r="A42" s="12848" t="s">
        <v>555</v>
      </c>
      <c r="B42" s="12849" t="s">
        <v>556</v>
      </c>
      <c r="C42" s="12850" t="s">
        <v>54</v>
      </c>
      <c r="D42" s="4362">
        <v>0</v>
      </c>
      <c r="E42" s="12851"/>
      <c r="F42" s="12852"/>
      <c r="G42" s="12853"/>
      <c r="H42" s="12854"/>
      <c r="I42" s="12855"/>
      <c r="J42" s="12856"/>
      <c r="K42" s="12857"/>
    </row>
    <row r="43" ht="22.5" customHeight="1">
      <c r="A43" s="12858"/>
      <c r="B43" s="12859"/>
      <c r="C43" s="12860" t="s">
        <v>26</v>
      </c>
      <c r="D43" s="4362">
        <v>170804</v>
      </c>
      <c r="E43" s="12861"/>
      <c r="F43" s="12862"/>
      <c r="G43" s="12863"/>
      <c r="H43" s="12864"/>
      <c r="I43" s="12865"/>
      <c r="J43" s="12866"/>
      <c r="K43" s="12867"/>
    </row>
    <row r="44" ht="22.5" customHeight="1">
      <c r="A44" s="12868"/>
      <c r="B44" s="12869"/>
      <c r="C44" s="12870" t="s">
        <v>55</v>
      </c>
      <c r="D44" s="4362">
        <f>IF(D43=0,0,D42/D43)*100</f>
        <v>0</v>
      </c>
      <c r="E44" s="12871" t="s">
        <v>22</v>
      </c>
      <c r="F44" s="12872">
        <v>90</v>
      </c>
      <c r="G44" s="12873">
        <v>105</v>
      </c>
      <c r="H44" s="12874" t="s">
        <v>229</v>
      </c>
      <c r="I44" s="12875" t="s">
        <v>557</v>
      </c>
      <c r="J44" s="12876"/>
      <c r="K44" s="12877"/>
    </row>
    <row r="45" ht="22.5" customHeight="1">
      <c r="A45" s="12878" t="s">
        <v>81</v>
      </c>
      <c r="B45" s="12879"/>
      <c r="C45" s="12880"/>
      <c r="D45" s="12881"/>
      <c r="E45" s="12882"/>
      <c r="F45" s="12883"/>
      <c r="G45" s="12884"/>
      <c r="H45" s="12885"/>
      <c r="I45" s="12886"/>
      <c r="J45" s="12887"/>
      <c r="K45" s="12888"/>
    </row>
    <row r="46" ht="22.5" customHeight="1">
      <c r="A46" s="12889" t="s">
        <v>558</v>
      </c>
      <c r="B46" s="12890" t="s">
        <v>541</v>
      </c>
      <c r="C46" s="12891" t="s">
        <v>84</v>
      </c>
      <c r="D46" s="4362">
        <v>61691175</v>
      </c>
      <c r="E46" s="12892"/>
      <c r="F46" s="12893"/>
      <c r="G46" s="12894"/>
      <c r="H46" s="12895"/>
      <c r="I46" s="12896"/>
      <c r="J46" s="12897"/>
      <c r="K46" s="12898"/>
    </row>
    <row r="47" ht="22.5" customHeight="1">
      <c r="A47" s="12899"/>
      <c r="B47" s="12900"/>
      <c r="C47" s="12901" t="s">
        <v>26</v>
      </c>
      <c r="D47" s="4362">
        <v>68321600</v>
      </c>
      <c r="E47" s="12902"/>
      <c r="F47" s="12903"/>
      <c r="G47" s="12904"/>
      <c r="H47" s="12905"/>
      <c r="I47" s="12906"/>
      <c r="J47" s="12907"/>
      <c r="K47" s="12908"/>
    </row>
    <row r="48" ht="22.5" customHeight="1">
      <c r="A48" s="12909"/>
      <c r="B48" s="12910"/>
      <c r="C48" s="12911" t="s">
        <v>85</v>
      </c>
      <c r="D48" s="4362">
        <f>IF(D46=0,0,D47/D46-1)*100</f>
        <v>10.7477690285523</v>
      </c>
      <c r="E48" s="12912" t="s">
        <v>22</v>
      </c>
      <c r="F48" s="12913">
        <v>0</v>
      </c>
      <c r="G48" s="12914">
        <v>20</v>
      </c>
      <c r="H48" s="12915" t="s">
        <v>23</v>
      </c>
      <c r="I48" s="12916"/>
      <c r="J48" s="12917"/>
      <c r="K48" s="12918"/>
    </row>
    <row r="49" ht="22.5" customHeight="1">
      <c r="A49" s="12919" t="s">
        <v>86</v>
      </c>
      <c r="B49" s="12920" t="s">
        <v>542</v>
      </c>
      <c r="C49" s="12921" t="s">
        <v>84</v>
      </c>
      <c r="D49" s="4362">
        <v>5613333.12</v>
      </c>
      <c r="E49" s="12922"/>
      <c r="F49" s="12923"/>
      <c r="G49" s="12924"/>
      <c r="H49" s="12925"/>
      <c r="I49" s="12926"/>
      <c r="J49" s="12927"/>
      <c r="K49" s="12928"/>
    </row>
    <row r="50" ht="22.5" customHeight="1">
      <c r="A50" s="12929"/>
      <c r="B50" s="12930"/>
      <c r="C50" s="12931" t="s">
        <v>26</v>
      </c>
      <c r="D50" s="4362">
        <v>5475978.03</v>
      </c>
      <c r="E50" s="12932"/>
      <c r="F50" s="12933"/>
      <c r="G50" s="12934"/>
      <c r="H50" s="12935"/>
      <c r="I50" s="12936"/>
      <c r="J50" s="12937"/>
      <c r="K50" s="12938"/>
    </row>
    <row r="51" ht="22.5" customHeight="1">
      <c r="A51" s="12939"/>
      <c r="B51" s="12940"/>
      <c r="C51" s="12941" t="s">
        <v>85</v>
      </c>
      <c r="D51" s="4362">
        <f>IF(D49=0,0,D50/D49-1)*100</f>
        <v>-2.44694350154654</v>
      </c>
      <c r="E51" s="12942" t="s">
        <v>22</v>
      </c>
      <c r="F51" s="12943">
        <v>0</v>
      </c>
      <c r="G51" s="12944">
        <v>20</v>
      </c>
      <c r="H51" s="12945" t="s">
        <v>229</v>
      </c>
      <c r="I51" s="12946" t="s">
        <v>559</v>
      </c>
      <c r="J51" s="12947"/>
      <c r="K51" s="12948"/>
    </row>
    <row r="52" ht="22.5" customHeight="1">
      <c r="A52" s="12949" t="s">
        <v>560</v>
      </c>
      <c r="B52" s="12950" t="s">
        <v>543</v>
      </c>
      <c r="C52" s="12951" t="s">
        <v>84</v>
      </c>
      <c r="D52" s="4362">
        <v>94036527.47</v>
      </c>
      <c r="E52" s="12952"/>
      <c r="F52" s="12953"/>
      <c r="G52" s="12954"/>
      <c r="H52" s="12955"/>
      <c r="I52" s="12956"/>
      <c r="J52" s="12957"/>
      <c r="K52" s="12958"/>
    </row>
    <row r="53" ht="22.5" customHeight="1">
      <c r="A53" s="12959"/>
      <c r="B53" s="12960"/>
      <c r="C53" s="12961" t="s">
        <v>26</v>
      </c>
      <c r="D53" s="4362">
        <v>89977992.47</v>
      </c>
      <c r="E53" s="12962"/>
      <c r="F53" s="12963"/>
      <c r="G53" s="12964"/>
      <c r="H53" s="12965"/>
      <c r="I53" s="12966"/>
      <c r="J53" s="12967"/>
      <c r="K53" s="12968"/>
    </row>
    <row r="54" ht="22.5" customHeight="1">
      <c r="A54" s="12969"/>
      <c r="B54" s="12970"/>
      <c r="C54" s="12971" t="s">
        <v>85</v>
      </c>
      <c r="D54" s="4362">
        <f>IF(D52=0,0,D53/D52-1)*100</f>
        <v>-4.31591330432185</v>
      </c>
      <c r="E54" s="12972" t="s">
        <v>22</v>
      </c>
      <c r="F54" s="12973">
        <v>0</v>
      </c>
      <c r="G54" s="12974">
        <v>20</v>
      </c>
      <c r="H54" s="12975" t="s">
        <v>229</v>
      </c>
      <c r="I54" s="12976" t="s">
        <v>561</v>
      </c>
      <c r="J54" s="12977"/>
      <c r="K54" s="12978"/>
    </row>
    <row r="55" ht="22.5" customHeight="1">
      <c r="A55" s="12979" t="s">
        <v>562</v>
      </c>
      <c r="B55" s="12980" t="s">
        <v>545</v>
      </c>
      <c r="C55" s="12981" t="s">
        <v>84</v>
      </c>
      <c r="D55" s="4362">
        <v>0</v>
      </c>
      <c r="E55" s="12982"/>
      <c r="F55" s="12983"/>
      <c r="G55" s="12984"/>
      <c r="H55" s="12985"/>
      <c r="I55" s="12986"/>
      <c r="J55" s="12987"/>
      <c r="K55" s="12988"/>
    </row>
    <row r="56" ht="22.5" customHeight="1">
      <c r="A56" s="12989"/>
      <c r="B56" s="12990"/>
      <c r="C56" s="12991" t="s">
        <v>26</v>
      </c>
      <c r="D56" s="4362">
        <v>3297500</v>
      </c>
      <c r="E56" s="12992"/>
      <c r="F56" s="12993"/>
      <c r="G56" s="12994"/>
      <c r="H56" s="12995"/>
      <c r="I56" s="12996"/>
      <c r="J56" s="12997"/>
      <c r="K56" s="12998"/>
    </row>
    <row r="57" ht="22.5" customHeight="1">
      <c r="A57" s="12999"/>
      <c r="B57" s="13000"/>
      <c r="C57" s="13001" t="s">
        <v>85</v>
      </c>
      <c r="D57" s="4362">
        <f>IF(D55=0,0,D56/D55-1)*100</f>
        <v>0</v>
      </c>
      <c r="E57" s="13002" t="s">
        <v>22</v>
      </c>
      <c r="F57" s="13003">
        <v>0</v>
      </c>
      <c r="G57" s="13004">
        <v>20</v>
      </c>
      <c r="H57" s="13005" t="s">
        <v>23</v>
      </c>
      <c r="I57" s="13006"/>
      <c r="J57" s="13007"/>
      <c r="K57" s="13008"/>
    </row>
    <row r="58" ht="22.5" customHeight="1">
      <c r="A58" s="13009" t="s">
        <v>563</v>
      </c>
      <c r="B58" s="13010" t="s">
        <v>554</v>
      </c>
      <c r="C58" s="13011" t="s">
        <v>84</v>
      </c>
      <c r="D58" s="4362">
        <v>171492</v>
      </c>
      <c r="E58" s="13012"/>
      <c r="F58" s="13013"/>
      <c r="G58" s="13014"/>
      <c r="H58" s="13015"/>
      <c r="I58" s="13016"/>
      <c r="J58" s="13017"/>
      <c r="K58" s="13018"/>
    </row>
    <row r="59" ht="22.5" customHeight="1">
      <c r="A59" s="13019"/>
      <c r="B59" s="13020"/>
      <c r="C59" s="13021" t="s">
        <v>26</v>
      </c>
      <c r="D59" s="4362">
        <v>170804</v>
      </c>
      <c r="E59" s="13022"/>
      <c r="F59" s="13023"/>
      <c r="G59" s="13024"/>
      <c r="H59" s="13025"/>
      <c r="I59" s="13026"/>
      <c r="J59" s="13027"/>
      <c r="K59" s="13028"/>
    </row>
    <row r="60" ht="22.5" customHeight="1">
      <c r="A60" s="13029"/>
      <c r="B60" s="13030"/>
      <c r="C60" s="13031" t="s">
        <v>85</v>
      </c>
      <c r="D60" s="4362">
        <f>IF(D58=0,0,D59/D58-1)*100</f>
        <v>-0.401184894922213</v>
      </c>
      <c r="E60" s="13032" t="s">
        <v>22</v>
      </c>
      <c r="F60" s="13033">
        <v>0</v>
      </c>
      <c r="G60" s="13034">
        <v>10</v>
      </c>
      <c r="H60" s="13035" t="s">
        <v>229</v>
      </c>
      <c r="I60" s="13036" t="s">
        <v>564</v>
      </c>
      <c r="J60" s="13037"/>
      <c r="K60" s="13038"/>
    </row>
    <row r="61" ht="22.5" customHeight="1">
      <c r="A61" s="13039" t="s">
        <v>565</v>
      </c>
      <c r="B61" s="13040" t="s">
        <v>556</v>
      </c>
      <c r="C61" s="13041" t="s">
        <v>84</v>
      </c>
      <c r="D61" s="4362">
        <v>0</v>
      </c>
      <c r="E61" s="13042"/>
      <c r="F61" s="13043"/>
      <c r="G61" s="13044"/>
      <c r="H61" s="13045"/>
      <c r="I61" s="13046"/>
      <c r="J61" s="13047"/>
      <c r="K61" s="13048"/>
    </row>
    <row r="62" ht="22.5" customHeight="1">
      <c r="A62" s="13049"/>
      <c r="B62" s="13050"/>
      <c r="C62" s="13051" t="s">
        <v>26</v>
      </c>
      <c r="D62" s="4362">
        <v>170804</v>
      </c>
      <c r="E62" s="13052"/>
      <c r="F62" s="13053"/>
      <c r="G62" s="13054"/>
      <c r="H62" s="13055"/>
      <c r="I62" s="13056"/>
      <c r="J62" s="13057"/>
      <c r="K62" s="13058"/>
    </row>
    <row r="63" ht="22.5" customHeight="1">
      <c r="A63" s="13059"/>
      <c r="B63" s="13060"/>
      <c r="C63" s="13061" t="s">
        <v>85</v>
      </c>
      <c r="D63" s="4362">
        <f>IF(D61=0,0,D62/D61-1)*100</f>
        <v>0</v>
      </c>
      <c r="E63" s="13062" t="s">
        <v>22</v>
      </c>
      <c r="F63" s="13063">
        <v>0</v>
      </c>
      <c r="G63" s="13064">
        <v>10</v>
      </c>
      <c r="H63" s="13065" t="s">
        <v>23</v>
      </c>
      <c r="I63" s="13066"/>
      <c r="J63" s="13067"/>
      <c r="K63" s="13068"/>
    </row>
    <row r="64" ht="22.5" customHeight="1">
      <c r="A64" s="13069"/>
      <c r="B64" s="13070"/>
      <c r="C64" s="13071"/>
      <c r="D64" s="5122"/>
      <c r="E64" s="13072"/>
      <c r="F64" s="13073"/>
      <c r="G64" s="13074"/>
      <c r="H64" s="13075"/>
      <c r="I64" s="13076"/>
      <c r="J64" s="13077"/>
      <c r="K64" s="13078"/>
    </row>
  </sheetData>
  <mergeCells>
    <mergeCell ref="A1:K1"/>
    <mergeCell ref="A2:K2"/>
    <mergeCell ref="A4:A5"/>
    <mergeCell ref="B4:B5"/>
    <mergeCell ref="C4:C5"/>
    <mergeCell ref="D4:D5"/>
    <mergeCell ref="E4:E5"/>
    <mergeCell ref="F4:G4"/>
    <mergeCell ref="H4:H5"/>
    <mergeCell ref="I4:I5"/>
    <mergeCell ref="J4:J5"/>
    <mergeCell ref="K4:K5"/>
    <mergeCell ref="A6:I6"/>
    <mergeCell ref="A7:A9"/>
    <mergeCell ref="B7:B9"/>
    <mergeCell ref="A10:A12"/>
    <mergeCell ref="B10:B12"/>
    <mergeCell ref="A13:I13"/>
    <mergeCell ref="A14:A16"/>
    <mergeCell ref="B14:B16"/>
    <mergeCell ref="A17:A19"/>
    <mergeCell ref="B17:B19"/>
    <mergeCell ref="A20:A22"/>
    <mergeCell ref="B20:B22"/>
    <mergeCell ref="A23:A25"/>
    <mergeCell ref="B23:B25"/>
    <mergeCell ref="A26:I26"/>
    <mergeCell ref="A27:A29"/>
    <mergeCell ref="B27:B29"/>
    <mergeCell ref="A30:A32"/>
    <mergeCell ref="B30:B32"/>
    <mergeCell ref="A33:A35"/>
    <mergeCell ref="B33:B35"/>
    <mergeCell ref="A36:A38"/>
    <mergeCell ref="B36:B38"/>
    <mergeCell ref="A39:A41"/>
    <mergeCell ref="B39:B41"/>
    <mergeCell ref="A42:A44"/>
    <mergeCell ref="B42:B44"/>
    <mergeCell ref="A45:I45"/>
    <mergeCell ref="A46:A48"/>
    <mergeCell ref="B46:B48"/>
    <mergeCell ref="A49:A51"/>
    <mergeCell ref="B49:B51"/>
    <mergeCell ref="A52:A54"/>
    <mergeCell ref="B52:B54"/>
    <mergeCell ref="A55:A57"/>
    <mergeCell ref="B55:B57"/>
    <mergeCell ref="A58:A60"/>
    <mergeCell ref="B58:B60"/>
    <mergeCell ref="A61:A63"/>
    <mergeCell ref="B61:B63"/>
    <mergeCell ref="A64:I64"/>
  </mergeCells>
  <pageMargins left="1.18110236220472" right="1.18110236220472" top="1.18110236220472" bottom="1.18110236220472" header="0.51181" footer="0.51181"/>
  <pageSetup paperSize="9" pageOrder="overThenDown" orientation="portrait" errors="blank"/>
</worksheet>
</file>

<file path=docProps/app.xml><?xml version="1.0" encoding="utf-8"?>
<Properties xmlns="http://schemas.openxmlformats.org/officeDocument/2006/extended-properties" xmlns:vt="http://schemas.openxmlformats.org/officeDocument/2006/docPropsVTypes">
  <HeadingPairs>
    <vt:vector baseType="variant" size="2">
      <vt:variant>
        <vt:lpstr>Worksheets</vt:lpstr>
      </vt:variant>
      <vt:variant>
        <vt:i4>14</vt:i4>
      </vt:variant>
    </vt:vector>
  </HeadingPairs>
  <TitlesOfParts>
    <vt:vector baseType="lpstr" size="14">
      <vt:lpstr>企业职工养老执行</vt:lpstr>
      <vt:lpstr>企业职工养老预算</vt:lpstr>
      <vt:lpstr>居民养老执行</vt:lpstr>
      <vt:lpstr>居民养老预算</vt:lpstr>
      <vt:lpstr>机关养老执行</vt:lpstr>
      <vt:lpstr>机关养老预算</vt:lpstr>
      <vt:lpstr>职工基本医保执行</vt:lpstr>
      <vt:lpstr>职工基本医保预算</vt:lpstr>
      <vt:lpstr>城乡基本居民医保执行</vt:lpstr>
      <vt:lpstr>城乡基本居民医保预算</vt:lpstr>
      <vt:lpstr>工伤执行</vt:lpstr>
      <vt:lpstr>工伤预算</vt:lpstr>
      <vt:lpstr>失业执行</vt:lpstr>
      <vt:lpstr>失业预算</vt:lpstr>
    </vt:vector>
  </TitlesOfParts>
  <Application>Microsoft Excel</Application>
  <AppVersion>12.000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2026-02-16T16:44:08Z</dcterms:created>
  <dcterms:modified xsi:type="dcterms:W3CDTF">2026-02-16T08:44:08Z</dcterms:modified>
</cp:coreProperties>
</file>